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aaggarwal/Documents/GitHub/covid19/"/>
    </mc:Choice>
  </mc:AlternateContent>
  <xr:revisionPtr revIDLastSave="0" documentId="13_ncr:1_{B0F274B1-25CF-B84B-966F-6D8CD5D1C6F2}" xr6:coauthVersionLast="45" xr6:coauthVersionMax="45" xr10:uidLastSave="{00000000-0000-0000-0000-000000000000}"/>
  <bookViews>
    <workbookView xWindow="360" yWindow="460" windowWidth="28040" windowHeight="16520" activeTab="1" xr2:uid="{DAB07334-F716-0641-AAEC-B67C15E1C4EA}"/>
  </bookViews>
  <sheets>
    <sheet name="Sheet1" sheetId="1" r:id="rId1"/>
    <sheet name="MovAvg" sheetId="2" r:id="rId2"/>
    <sheet name="Sheet2" sheetId="3" r:id="rId3"/>
    <sheet name="Sheet3" sheetId="4" r:id="rId4"/>
    <sheet name="Sheet5" sheetId="6" r:id="rId5"/>
    <sheet name="Sheet7" sheetId="8" r:id="rId6"/>
  </sheets>
  <definedNames>
    <definedName name="compiled_brazil" localSheetId="0">Sheet1!#REF!</definedName>
    <definedName name="compiled_brazil_1" localSheetId="1">MovAvg!$A$1:$J$80</definedName>
    <definedName name="compiled_brazil_1" localSheetId="0">Sheet1!$A$1:$J$80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" i="2" l="1"/>
  <c r="J80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1" i="4"/>
  <c r="G8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E4" i="4"/>
  <c r="E5" i="4"/>
  <c r="E6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1" i="4"/>
  <c r="G8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H80" i="2"/>
  <c r="G80" i="2"/>
  <c r="E81" i="2"/>
  <c r="H8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" i="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" i="1"/>
  <c r="J8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13" i="1"/>
  <c r="L14" i="1"/>
  <c r="M14" i="1" s="1"/>
  <c r="L15" i="1"/>
  <c r="M15" i="1" s="1"/>
  <c r="L16" i="1"/>
  <c r="M16" i="1" s="1"/>
  <c r="L17" i="1"/>
  <c r="L18" i="1"/>
  <c r="M18" i="1" s="1"/>
  <c r="L19" i="1"/>
  <c r="M19" i="1" s="1"/>
  <c r="L20" i="1"/>
  <c r="M20" i="1" s="1"/>
  <c r="L21" i="1"/>
  <c r="L22" i="1"/>
  <c r="M22" i="1" s="1"/>
  <c r="L23" i="1"/>
  <c r="M23" i="1" s="1"/>
  <c r="L24" i="1"/>
  <c r="M24" i="1" s="1"/>
  <c r="L25" i="1"/>
  <c r="L26" i="1"/>
  <c r="M26" i="1" s="1"/>
  <c r="L27" i="1"/>
  <c r="M27" i="1" s="1"/>
  <c r="L28" i="1"/>
  <c r="M28" i="1" s="1"/>
  <c r="L29" i="1"/>
  <c r="L30" i="1"/>
  <c r="M30" i="1" s="1"/>
  <c r="L31" i="1"/>
  <c r="M31" i="1" s="1"/>
  <c r="L32" i="1"/>
  <c r="M32" i="1" s="1"/>
  <c r="L33" i="1"/>
  <c r="L34" i="1"/>
  <c r="M34" i="1" s="1"/>
  <c r="L35" i="1"/>
  <c r="M35" i="1" s="1"/>
  <c r="L36" i="1"/>
  <c r="M36" i="1" s="1"/>
  <c r="L37" i="1"/>
  <c r="L38" i="1"/>
  <c r="M38" i="1" s="1"/>
  <c r="L39" i="1"/>
  <c r="M39" i="1" s="1"/>
  <c r="L40" i="1"/>
  <c r="M40" i="1" s="1"/>
  <c r="L41" i="1"/>
  <c r="L42" i="1"/>
  <c r="M42" i="1" s="1"/>
  <c r="L43" i="1"/>
  <c r="M43" i="1" s="1"/>
  <c r="L44" i="1"/>
  <c r="M44" i="1" s="1"/>
  <c r="L45" i="1"/>
  <c r="L46" i="1"/>
  <c r="M46" i="1" s="1"/>
  <c r="L47" i="1"/>
  <c r="M47" i="1" s="1"/>
  <c r="L48" i="1"/>
  <c r="M48" i="1" s="1"/>
  <c r="L49" i="1"/>
  <c r="L50" i="1"/>
  <c r="M50" i="1" s="1"/>
  <c r="L51" i="1"/>
  <c r="M51" i="1" s="1"/>
  <c r="L52" i="1"/>
  <c r="M52" i="1" s="1"/>
  <c r="L53" i="1"/>
  <c r="L54" i="1"/>
  <c r="M54" i="1" s="1"/>
  <c r="L55" i="1"/>
  <c r="M55" i="1" s="1"/>
  <c r="L56" i="1"/>
  <c r="M56" i="1" s="1"/>
  <c r="L57" i="1"/>
  <c r="L58" i="1"/>
  <c r="M58" i="1" s="1"/>
  <c r="L59" i="1"/>
  <c r="M59" i="1" s="1"/>
  <c r="L60" i="1"/>
  <c r="M60" i="1" s="1"/>
  <c r="L61" i="1"/>
  <c r="L62" i="1"/>
  <c r="M62" i="1" s="1"/>
  <c r="L63" i="1"/>
  <c r="M63" i="1" s="1"/>
  <c r="L64" i="1"/>
  <c r="M64" i="1" s="1"/>
  <c r="L65" i="1"/>
  <c r="L66" i="1"/>
  <c r="M66" i="1" s="1"/>
  <c r="L67" i="1"/>
  <c r="M67" i="1" s="1"/>
  <c r="L68" i="1"/>
  <c r="M68" i="1" s="1"/>
  <c r="L69" i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L78" i="1"/>
  <c r="M78" i="1" s="1"/>
  <c r="L79" i="1"/>
  <c r="M79" i="1" s="1"/>
  <c r="L80" i="1"/>
  <c r="M80" i="1" s="1"/>
  <c r="L13" i="1"/>
  <c r="L82" i="1" s="1"/>
  <c r="M82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9F14B-1250-3D43-9F98-91635C67620C}" name="compiled_brazil1" type="6" refreshedVersion="6" background="1" saveData="1">
    <textPr sourceFile="/Users/anyaaggarwal/Documents/GitHub/covid19/compiled_brazil.csv" comma="1">
      <textFields count="10">
        <textField/>
        <textField type="MDY"/>
        <textField/>
        <textField/>
        <textField/>
        <textField/>
        <textField/>
        <textField/>
        <textField/>
        <textField/>
      </textFields>
    </textPr>
  </connection>
  <connection id="2" xr16:uid="{FF2872FF-77A4-3644-85A9-984F60B581F6}" name="compiled_brazil11" type="6" refreshedVersion="6" background="1" saveData="1">
    <textPr sourceFile="/Users/anyaaggarwal/Documents/GitHub/covid19/compiled_brazil.csv" comma="1">
      <textFields count="10">
        <textField/>
        <textField type="MD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<sst xmlns="http://schemas.openxmlformats.org/spreadsheetml/2006/main" count="70" uniqueCount="39">
  <si>
    <t>dates</t>
  </si>
  <si>
    <t>cases</t>
  </si>
  <si>
    <t>region</t>
  </si>
  <si>
    <t>state</t>
  </si>
  <si>
    <t>newCases</t>
  </si>
  <si>
    <t>deaths</t>
  </si>
  <si>
    <t>Y_predicted</t>
  </si>
  <si>
    <t>Y_original</t>
  </si>
  <si>
    <t>% Error</t>
  </si>
  <si>
    <t>Abs Error</t>
  </si>
  <si>
    <t>Mean Squared Error</t>
  </si>
  <si>
    <t>RMSE</t>
  </si>
  <si>
    <t>0.958283824823J23:J8183</t>
  </si>
  <si>
    <t>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</si>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</sst>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Averages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MovAvg!$D$1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MovAvg!$A$2:$A$80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MovAvg!$D$2:$D$80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0.3010299956639812</c:v>
                </c:pt>
                <c:pt idx="6">
                  <c:v>0.3010299956639812</c:v>
                </c:pt>
                <c:pt idx="7">
                  <c:v>0.47712125471966244</c:v>
                </c:pt>
                <c:pt idx="8">
                  <c:v>0.84509804001425681</c:v>
                </c:pt>
                <c:pt idx="9">
                  <c:v>1.1139433523068367</c:v>
                </c:pt>
                <c:pt idx="10">
                  <c:v>1.2787536009528289</c:v>
                </c:pt>
                <c:pt idx="11">
                  <c:v>1.3979400086720377</c:v>
                </c:pt>
                <c:pt idx="12">
                  <c:v>1.3979400086720377</c:v>
                </c:pt>
                <c:pt idx="13">
                  <c:v>1.5314789170422551</c:v>
                </c:pt>
                <c:pt idx="14">
                  <c:v>1.7160033436347992</c:v>
                </c:pt>
                <c:pt idx="15">
                  <c:v>1.8864907251724818</c:v>
                </c:pt>
                <c:pt idx="16">
                  <c:v>1.9912260756924949</c:v>
                </c:pt>
                <c:pt idx="17">
                  <c:v>2.0827853703164503</c:v>
                </c:pt>
                <c:pt idx="18">
                  <c:v>2.3010299956639813</c:v>
                </c:pt>
                <c:pt idx="19">
                  <c:v>2.369215857410143</c:v>
                </c:pt>
                <c:pt idx="20">
                  <c:v>2.4638929889859074</c:v>
                </c:pt>
                <c:pt idx="21">
                  <c:v>2.6314437690131722</c:v>
                </c:pt>
                <c:pt idx="22">
                  <c:v>2.79309160017658</c:v>
                </c:pt>
                <c:pt idx="23">
                  <c:v>2.9561684304753633</c:v>
                </c:pt>
                <c:pt idx="24">
                  <c:v>3.0523090996473234</c:v>
                </c:pt>
                <c:pt idx="25">
                  <c:v>3.1892094895823062</c:v>
                </c:pt>
                <c:pt idx="26">
                  <c:v>3.2766915288450398</c:v>
                </c:pt>
                <c:pt idx="27">
                  <c:v>3.3426200425533481</c:v>
                </c:pt>
                <c:pt idx="28">
                  <c:v>3.3861421089308186</c:v>
                </c:pt>
                <c:pt idx="29">
                  <c:v>3.4646385590950328</c:v>
                </c:pt>
                <c:pt idx="30">
                  <c:v>3.5336449787987627</c:v>
                </c:pt>
                <c:pt idx="31">
                  <c:v>3.5913985512812485</c:v>
                </c:pt>
                <c:pt idx="32">
                  <c:v>3.6290016192869916</c:v>
                </c:pt>
                <c:pt idx="33">
                  <c:v>3.6607706435276972</c:v>
                </c:pt>
                <c:pt idx="34">
                  <c:v>3.7571681922142726</c:v>
                </c:pt>
                <c:pt idx="35">
                  <c:v>3.834674974462744</c:v>
                </c:pt>
                <c:pt idx="36">
                  <c:v>3.8981764834976764</c:v>
                </c:pt>
                <c:pt idx="37">
                  <c:v>3.956936413844196</c:v>
                </c:pt>
                <c:pt idx="38">
                  <c:v>4.0119086133491537</c:v>
                </c:pt>
                <c:pt idx="39">
                  <c:v>4.0464951643347087</c:v>
                </c:pt>
                <c:pt idx="40">
                  <c:v>4.0812032393065758</c:v>
                </c:pt>
                <c:pt idx="41">
                  <c:v>4.1372591386367681</c:v>
                </c:pt>
                <c:pt idx="42">
                  <c:v>4.2021339800608191</c:v>
                </c:pt>
                <c:pt idx="43">
                  <c:v>4.2518084986240465</c:v>
                </c:pt>
                <c:pt idx="44">
                  <c:v>4.2930972556916478</c:v>
                </c:pt>
                <c:pt idx="45">
                  <c:v>4.3165364474035561</c:v>
                </c:pt>
                <c:pt idx="46">
                  <c:v>4.3457461033861691</c:v>
                </c:pt>
                <c:pt idx="47">
                  <c:v>4.3697722885969625</c:v>
                </c:pt>
                <c:pt idx="48">
                  <c:v>4.4024677308028304</c:v>
                </c:pt>
                <c:pt idx="49">
                  <c:v>4.4520932490177314</c:v>
                </c:pt>
                <c:pt idx="50">
                  <c:v>4.4832305869021027</c:v>
                </c:pt>
                <c:pt idx="51">
                  <c:v>4.527397871520467</c:v>
                </c:pt>
                <c:pt idx="52">
                  <c:v>4.5634692192628536</c:v>
                </c:pt>
                <c:pt idx="53">
                  <c:v>4.5871944423175011</c:v>
                </c:pt>
                <c:pt idx="54">
                  <c:v>4.6083227447458954</c:v>
                </c:pt>
                <c:pt idx="55">
                  <c:v>4.6342656133928299</c:v>
                </c:pt>
                <c:pt idx="56">
                  <c:v>4.6604575427483477</c:v>
                </c:pt>
                <c:pt idx="57">
                  <c:v>4.6945350042539422</c:v>
                </c:pt>
                <c:pt idx="58">
                  <c:v>4.7242348964905263</c:v>
                </c:pt>
                <c:pt idx="59">
                  <c:v>4.7672226754788056</c:v>
                </c:pt>
                <c:pt idx="60">
                  <c:v>4.7916064480668892</c:v>
                </c:pt>
                <c:pt idx="61">
                  <c:v>4.8228281759980902</c:v>
                </c:pt>
                <c:pt idx="62">
                  <c:v>4.8566443185502166</c:v>
                </c:pt>
                <c:pt idx="63">
                  <c:v>4.8929956635286675</c:v>
                </c:pt>
                <c:pt idx="64">
                  <c:v>4.931356150467928</c:v>
                </c:pt>
                <c:pt idx="65">
                  <c:v>4.9604660207231239</c:v>
                </c:pt>
                <c:pt idx="66">
                  <c:v>4.9840590130110298</c:v>
                </c:pt>
                <c:pt idx="67">
                  <c:v>5.0049530062094716</c:v>
                </c:pt>
                <c:pt idx="68">
                  <c:v>5.0325381792600066</c:v>
                </c:pt>
                <c:pt idx="69">
                  <c:v>5.0596202094557681</c:v>
                </c:pt>
                <c:pt idx="70">
                  <c:v>5.0976667628902383</c:v>
                </c:pt>
                <c:pt idx="71">
                  <c:v>5.1306746362835414</c:v>
                </c:pt>
                <c:pt idx="72">
                  <c:v>5.1623492968443072</c:v>
                </c:pt>
                <c:pt idx="73">
                  <c:v>5.192954744865582</c:v>
                </c:pt>
                <c:pt idx="74">
                  <c:v>5.2113848836325163</c:v>
                </c:pt>
                <c:pt idx="75">
                  <c:v>5.2261641034337645</c:v>
                </c:pt>
                <c:pt idx="76">
                  <c:v>5.2494160617395931</c:v>
                </c:pt>
                <c:pt idx="77">
                  <c:v>5.2764020558490348</c:v>
                </c:pt>
                <c:pt idx="78">
                  <c:v>5.3073205731740263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1-5944-BFCC-2A97AC33E0CB}"/>
            </c:ext>
          </c:extLst>
        </c:ser>
        <c:ser>
          <c:idx val="1"/>
          <c:order val="1"/>
          <c:tx>
            <c:strRef>
              <c:f>MovAvg!$F$1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MovAvg!$A$2:$A$80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MovAvg!$F$2:$F$80</c:f>
              <c:numCache>
                <c:formatCode>General</c:formatCode>
                <c:ptCount val="79"/>
                <c:pt idx="1">
                  <c:v>0</c:v>
                </c:pt>
                <c:pt idx="2">
                  <c:v>0.10034333188799373</c:v>
                </c:pt>
                <c:pt idx="3">
                  <c:v>0.20068666377598746</c:v>
                </c:pt>
                <c:pt idx="4">
                  <c:v>0.3010299956639812</c:v>
                </c:pt>
                <c:pt idx="5">
                  <c:v>0.3010299956639812</c:v>
                </c:pt>
                <c:pt idx="6">
                  <c:v>0.35972708201587494</c:v>
                </c:pt>
                <c:pt idx="7">
                  <c:v>0.54108309679930011</c:v>
                </c:pt>
                <c:pt idx="8">
                  <c:v>0.81205421568025205</c:v>
                </c:pt>
                <c:pt idx="9">
                  <c:v>1.079264997757974</c:v>
                </c:pt>
                <c:pt idx="10">
                  <c:v>1.2635456539772345</c:v>
                </c:pt>
                <c:pt idx="11">
                  <c:v>1.3582112060989679</c:v>
                </c:pt>
                <c:pt idx="12">
                  <c:v>1.4424529781287767</c:v>
                </c:pt>
                <c:pt idx="13">
                  <c:v>1.5484740897830307</c:v>
                </c:pt>
                <c:pt idx="14">
                  <c:v>1.7113243286165121</c:v>
                </c:pt>
                <c:pt idx="15">
                  <c:v>1.8645733814999252</c:v>
                </c:pt>
                <c:pt idx="16">
                  <c:v>1.9868340570604754</c:v>
                </c:pt>
                <c:pt idx="17">
                  <c:v>2.1250138138909755</c:v>
                </c:pt>
                <c:pt idx="18">
                  <c:v>2.2510104077968585</c:v>
                </c:pt>
                <c:pt idx="19">
                  <c:v>2.3780462806866773</c:v>
                </c:pt>
                <c:pt idx="20">
                  <c:v>2.4881842051364074</c:v>
                </c:pt>
                <c:pt idx="21">
                  <c:v>2.6294761193918865</c:v>
                </c:pt>
                <c:pt idx="22">
                  <c:v>2.7935679332217052</c:v>
                </c:pt>
                <c:pt idx="23">
                  <c:v>2.9338563767664225</c:v>
                </c:pt>
                <c:pt idx="24">
                  <c:v>3.0658956732349978</c:v>
                </c:pt>
                <c:pt idx="25">
                  <c:v>3.1727367060248901</c:v>
                </c:pt>
                <c:pt idx="26">
                  <c:v>3.2695070203268979</c:v>
                </c:pt>
                <c:pt idx="27">
                  <c:v>3.3351512267764023</c:v>
                </c:pt>
                <c:pt idx="28">
                  <c:v>3.3978002368597333</c:v>
                </c:pt>
                <c:pt idx="29">
                  <c:v>3.4614752156082047</c:v>
                </c:pt>
                <c:pt idx="30">
                  <c:v>3.5298940297250145</c:v>
                </c:pt>
                <c:pt idx="31">
                  <c:v>3.5846817164556679</c:v>
                </c:pt>
                <c:pt idx="32">
                  <c:v>3.6270569380319793</c:v>
                </c:pt>
                <c:pt idx="33">
                  <c:v>3.6823134850096539</c:v>
                </c:pt>
                <c:pt idx="34">
                  <c:v>3.7508712700682381</c:v>
                </c:pt>
                <c:pt idx="35">
                  <c:v>3.830006550058231</c:v>
                </c:pt>
                <c:pt idx="36">
                  <c:v>3.8965959572682052</c:v>
                </c:pt>
                <c:pt idx="37">
                  <c:v>3.9556738368970081</c:v>
                </c:pt>
                <c:pt idx="38">
                  <c:v>4.0051133971760189</c:v>
                </c:pt>
                <c:pt idx="39">
                  <c:v>4.0465356723301467</c:v>
                </c:pt>
                <c:pt idx="40">
                  <c:v>4.0883191807593509</c:v>
                </c:pt>
                <c:pt idx="41">
                  <c:v>4.1401987860013874</c:v>
                </c:pt>
                <c:pt idx="42">
                  <c:v>4.1970672057738776</c:v>
                </c:pt>
                <c:pt idx="43">
                  <c:v>4.2490132447921711</c:v>
                </c:pt>
                <c:pt idx="44">
                  <c:v>4.2871474005730832</c:v>
                </c:pt>
                <c:pt idx="45">
                  <c:v>4.3184599354937907</c:v>
                </c:pt>
                <c:pt idx="46">
                  <c:v>4.3440182797955629</c:v>
                </c:pt>
                <c:pt idx="47">
                  <c:v>4.3726620409286534</c:v>
                </c:pt>
                <c:pt idx="48">
                  <c:v>4.4081110894725084</c:v>
                </c:pt>
                <c:pt idx="49">
                  <c:v>4.4459305222408885</c:v>
                </c:pt>
                <c:pt idx="50">
                  <c:v>4.4875739024801007</c:v>
                </c:pt>
                <c:pt idx="51">
                  <c:v>4.5246992258951408</c:v>
                </c:pt>
                <c:pt idx="52">
                  <c:v>4.5593538443669397</c:v>
                </c:pt>
                <c:pt idx="53">
                  <c:v>4.58632880210875</c:v>
                </c:pt>
                <c:pt idx="54">
                  <c:v>4.6099276001520755</c:v>
                </c:pt>
                <c:pt idx="55">
                  <c:v>4.6343486336290241</c:v>
                </c:pt>
                <c:pt idx="56">
                  <c:v>4.6630860534650402</c:v>
                </c:pt>
                <c:pt idx="57">
                  <c:v>4.6930758144976048</c:v>
                </c:pt>
                <c:pt idx="58">
                  <c:v>4.728664192074425</c:v>
                </c:pt>
                <c:pt idx="59">
                  <c:v>4.761021340012074</c:v>
                </c:pt>
                <c:pt idx="60">
                  <c:v>4.7938857665145953</c:v>
                </c:pt>
                <c:pt idx="61">
                  <c:v>4.8236929808717326</c:v>
                </c:pt>
                <c:pt idx="62">
                  <c:v>4.8574893860256578</c:v>
                </c:pt>
                <c:pt idx="63">
                  <c:v>4.893665377515604</c:v>
                </c:pt>
                <c:pt idx="64">
                  <c:v>4.9282726115732407</c:v>
                </c:pt>
                <c:pt idx="65">
                  <c:v>4.9586270614006942</c:v>
                </c:pt>
                <c:pt idx="66">
                  <c:v>4.9831593466478745</c:v>
                </c:pt>
                <c:pt idx="67">
                  <c:v>5.0071833994935027</c:v>
                </c:pt>
                <c:pt idx="68">
                  <c:v>5.0323704649750818</c:v>
                </c:pt>
                <c:pt idx="69">
                  <c:v>5.0632750505353377</c:v>
                </c:pt>
                <c:pt idx="70">
                  <c:v>5.0959872028765156</c:v>
                </c:pt>
                <c:pt idx="71">
                  <c:v>5.1302302320060287</c:v>
                </c:pt>
                <c:pt idx="72">
                  <c:v>5.1619928926644763</c:v>
                </c:pt>
                <c:pt idx="73">
                  <c:v>5.1888963084474682</c:v>
                </c:pt>
                <c:pt idx="74">
                  <c:v>5.2101679106439542</c:v>
                </c:pt>
                <c:pt idx="75">
                  <c:v>5.2289883496019582</c:v>
                </c:pt>
                <c:pt idx="76">
                  <c:v>5.2506607403407974</c:v>
                </c:pt>
                <c:pt idx="77">
                  <c:v>5.2777128969208844</c:v>
                </c:pt>
                <c:pt idx="78">
                  <c:v>5.2918613145115305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1-5944-BFCC-2A97AC33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366031"/>
        <c:axId val="1961667471"/>
      </c:lineChart>
      <c:catAx>
        <c:axId val="196136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67471"/>
        <c:crosses val="autoZero"/>
        <c:auto val="1"/>
        <c:lblAlgn val="ctr"/>
        <c:lblOffset val="100"/>
        <c:noMultiLvlLbl val="0"/>
      </c:catAx>
      <c:valAx>
        <c:axId val="19616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6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MovAvg!$C$1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MovAvg!$A$2:$A$80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MovAvg!$C$2:$C$80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25</c:v>
                </c:pt>
                <c:pt idx="13">
                  <c:v>34</c:v>
                </c:pt>
                <c:pt idx="14">
                  <c:v>52</c:v>
                </c:pt>
                <c:pt idx="15">
                  <c:v>77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904</c:v>
                </c:pt>
                <c:pt idx="24">
                  <c:v>1128</c:v>
                </c:pt>
                <c:pt idx="25">
                  <c:v>1546</c:v>
                </c:pt>
                <c:pt idx="26">
                  <c:v>1891</c:v>
                </c:pt>
                <c:pt idx="27">
                  <c:v>2201</c:v>
                </c:pt>
                <c:pt idx="28">
                  <c:v>2433</c:v>
                </c:pt>
                <c:pt idx="29">
                  <c:v>2915</c:v>
                </c:pt>
                <c:pt idx="30">
                  <c:v>3417</c:v>
                </c:pt>
                <c:pt idx="31">
                  <c:v>3903</c:v>
                </c:pt>
                <c:pt idx="32">
                  <c:v>4256</c:v>
                </c:pt>
                <c:pt idx="33">
                  <c:v>4579</c:v>
                </c:pt>
                <c:pt idx="34">
                  <c:v>5717</c:v>
                </c:pt>
                <c:pt idx="35">
                  <c:v>6834</c:v>
                </c:pt>
                <c:pt idx="36">
                  <c:v>7910</c:v>
                </c:pt>
                <c:pt idx="37">
                  <c:v>9056</c:v>
                </c:pt>
                <c:pt idx="38">
                  <c:v>10278</c:v>
                </c:pt>
                <c:pt idx="39">
                  <c:v>11130</c:v>
                </c:pt>
                <c:pt idx="40">
                  <c:v>12056</c:v>
                </c:pt>
                <c:pt idx="41">
                  <c:v>13717</c:v>
                </c:pt>
                <c:pt idx="42">
                  <c:v>15927</c:v>
                </c:pt>
                <c:pt idx="43">
                  <c:v>17857</c:v>
                </c:pt>
                <c:pt idx="44">
                  <c:v>19638</c:v>
                </c:pt>
                <c:pt idx="45">
                  <c:v>20727</c:v>
                </c:pt>
                <c:pt idx="46">
                  <c:v>22169</c:v>
                </c:pt>
                <c:pt idx="47">
                  <c:v>23430</c:v>
                </c:pt>
                <c:pt idx="48">
                  <c:v>25262</c:v>
                </c:pt>
                <c:pt idx="49">
                  <c:v>28320</c:v>
                </c:pt>
                <c:pt idx="50">
                  <c:v>30425</c:v>
                </c:pt>
                <c:pt idx="51">
                  <c:v>33682</c:v>
                </c:pt>
                <c:pt idx="52">
                  <c:v>36599</c:v>
                </c:pt>
                <c:pt idx="53">
                  <c:v>38654</c:v>
                </c:pt>
                <c:pt idx="54">
                  <c:v>40581</c:v>
                </c:pt>
                <c:pt idx="55">
                  <c:v>43079</c:v>
                </c:pt>
                <c:pt idx="56">
                  <c:v>45757</c:v>
                </c:pt>
                <c:pt idx="57">
                  <c:v>49492</c:v>
                </c:pt>
                <c:pt idx="58">
                  <c:v>52995</c:v>
                </c:pt>
                <c:pt idx="59">
                  <c:v>58509</c:v>
                </c:pt>
                <c:pt idx="60">
                  <c:v>61888</c:v>
                </c:pt>
                <c:pt idx="61">
                  <c:v>66501</c:v>
                </c:pt>
                <c:pt idx="62">
                  <c:v>71886</c:v>
                </c:pt>
                <c:pt idx="63">
                  <c:v>78162</c:v>
                </c:pt>
                <c:pt idx="64">
                  <c:v>85380</c:v>
                </c:pt>
                <c:pt idx="65">
                  <c:v>91299</c:v>
                </c:pt>
                <c:pt idx="66">
                  <c:v>96396</c:v>
                </c:pt>
                <c:pt idx="67">
                  <c:v>101147</c:v>
                </c:pt>
                <c:pt idx="68">
                  <c:v>107780</c:v>
                </c:pt>
                <c:pt idx="69">
                  <c:v>114715</c:v>
                </c:pt>
                <c:pt idx="70">
                  <c:v>125218</c:v>
                </c:pt>
                <c:pt idx="71">
                  <c:v>135106</c:v>
                </c:pt>
                <c:pt idx="72">
                  <c:v>145328</c:v>
                </c:pt>
                <c:pt idx="73">
                  <c:v>155939</c:v>
                </c:pt>
                <c:pt idx="74">
                  <c:v>162699</c:v>
                </c:pt>
                <c:pt idx="75">
                  <c:v>168331</c:v>
                </c:pt>
                <c:pt idx="76">
                  <c:v>177589</c:v>
                </c:pt>
                <c:pt idx="77">
                  <c:v>188974</c:v>
                </c:pt>
                <c:pt idx="78">
                  <c:v>202918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5-AA4D-96A3-90BFBB46FD80}"/>
            </c:ext>
          </c:extLst>
        </c:ser>
        <c:ser>
          <c:idx val="1"/>
          <c:order val="1"/>
          <c:tx>
            <c:strRef>
              <c:f>MovAvg!$G$1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MovAvg!$A$2:$A$80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MovAvg!$G$2:$G$80</c:f>
              <c:numCache>
                <c:formatCode>General</c:formatCode>
                <c:ptCount val="79"/>
                <c:pt idx="1">
                  <c:v>1</c:v>
                </c:pt>
                <c:pt idx="2">
                  <c:v>1.2599210498948732</c:v>
                </c:pt>
                <c:pt idx="3">
                  <c:v>1.5874010519681996</c:v>
                </c:pt>
                <c:pt idx="4">
                  <c:v>2</c:v>
                </c:pt>
                <c:pt idx="5">
                  <c:v>2</c:v>
                </c:pt>
                <c:pt idx="6">
                  <c:v>2.2894284851066642</c:v>
                </c:pt>
                <c:pt idx="7">
                  <c:v>3.4760266448864496</c:v>
                </c:pt>
                <c:pt idx="8">
                  <c:v>6.4871541167163516</c:v>
                </c:pt>
                <c:pt idx="9">
                  <c:v>12.002314368427681</c:v>
                </c:pt>
                <c:pt idx="10">
                  <c:v>18.346180160034283</c:v>
                </c:pt>
                <c:pt idx="11">
                  <c:v>22.814513176934835</c:v>
                </c:pt>
                <c:pt idx="12">
                  <c:v>27.698291283772324</c:v>
                </c:pt>
                <c:pt idx="13">
                  <c:v>35.35689263795016</c:v>
                </c:pt>
                <c:pt idx="14">
                  <c:v>51.442767979648998</c:v>
                </c:pt>
                <c:pt idx="15">
                  <c:v>73.210501444583826</c:v>
                </c:pt>
                <c:pt idx="16">
                  <c:v>97.013920841905232</c:v>
                </c:pt>
                <c:pt idx="17">
                  <c:v>133.35638490334776</c:v>
                </c:pt>
                <c:pt idx="18">
                  <c:v>178.242148237815</c:v>
                </c:pt>
                <c:pt idx="19">
                  <c:v>238.80657541046867</c:v>
                </c:pt>
                <c:pt idx="20">
                  <c:v>307.74018117923902</c:v>
                </c:pt>
                <c:pt idx="21">
                  <c:v>426.06525483213835</c:v>
                </c:pt>
                <c:pt idx="22">
                  <c:v>621.68148482321646</c:v>
                </c:pt>
                <c:pt idx="23">
                  <c:v>858.72948865026513</c:v>
                </c:pt>
                <c:pt idx="24">
                  <c:v>1163.8464151820012</c:v>
                </c:pt>
                <c:pt idx="25">
                  <c:v>1488.4584161064713</c:v>
                </c:pt>
                <c:pt idx="26">
                  <c:v>1859.9746292835707</c:v>
                </c:pt>
                <c:pt idx="27">
                  <c:v>2163.4717405285437</c:v>
                </c:pt>
                <c:pt idx="28">
                  <c:v>2499.1955382309397</c:v>
                </c:pt>
                <c:pt idx="29">
                  <c:v>2893.8446659301576</c:v>
                </c:pt>
                <c:pt idx="30">
                  <c:v>3387.6148636223861</c:v>
                </c:pt>
                <c:pt idx="31">
                  <c:v>3843.1002762241233</c:v>
                </c:pt>
                <c:pt idx="32">
                  <c:v>4236.9851125915584</c:v>
                </c:pt>
                <c:pt idx="33">
                  <c:v>4811.8655604668284</c:v>
                </c:pt>
                <c:pt idx="34">
                  <c:v>5634.7061183234309</c:v>
                </c:pt>
                <c:pt idx="35">
                  <c:v>6760.9317219723043</c:v>
                </c:pt>
                <c:pt idx="36">
                  <c:v>7881.2654859889735</c:v>
                </c:pt>
                <c:pt idx="37">
                  <c:v>9029.7107121004155</c:v>
                </c:pt>
                <c:pt idx="38">
                  <c:v>10118.436188655322</c:v>
                </c:pt>
                <c:pt idx="39">
                  <c:v>11131.038178091028</c:v>
                </c:pt>
                <c:pt idx="40">
                  <c:v>12255.165505577612</c:v>
                </c:pt>
                <c:pt idx="41">
                  <c:v>13810.162410359695</c:v>
                </c:pt>
                <c:pt idx="42">
                  <c:v>15742.264524599275</c:v>
                </c:pt>
                <c:pt idx="43">
                  <c:v>17742.435896349343</c:v>
                </c:pt>
                <c:pt idx="44">
                  <c:v>19370.793016802218</c:v>
                </c:pt>
                <c:pt idx="45">
                  <c:v>20819.003370268652</c:v>
                </c:pt>
                <c:pt idx="46">
                  <c:v>22080.976716267985</c:v>
                </c:pt>
                <c:pt idx="47">
                  <c:v>23586.420718869766</c:v>
                </c:pt>
                <c:pt idx="48">
                  <c:v>25592.404388830648</c:v>
                </c:pt>
                <c:pt idx="49">
                  <c:v>27920.971301283193</c:v>
                </c:pt>
                <c:pt idx="50">
                  <c:v>30730.802568535808</c:v>
                </c:pt>
                <c:pt idx="51">
                  <c:v>33473.353648548626</c:v>
                </c:pt>
                <c:pt idx="52">
                  <c:v>36253.825861636105</c:v>
                </c:pt>
                <c:pt idx="53">
                  <c:v>38577.03118435933</c:v>
                </c:pt>
                <c:pt idx="54">
                  <c:v>40731.23703977836</c:v>
                </c:pt>
                <c:pt idx="55">
                  <c:v>43087.235818696689</c:v>
                </c:pt>
                <c:pt idx="56">
                  <c:v>46034.778035191048</c:v>
                </c:pt>
                <c:pt idx="57">
                  <c:v>49325.990449149955</c:v>
                </c:pt>
                <c:pt idx="58">
                  <c:v>53538.252556318468</c:v>
                </c:pt>
                <c:pt idx="59">
                  <c:v>57679.480477397738</c:v>
                </c:pt>
                <c:pt idx="60">
                  <c:v>62213.66216063805</c:v>
                </c:pt>
                <c:pt idx="61">
                  <c:v>66633.554497388686</c:v>
                </c:pt>
                <c:pt idx="62">
                  <c:v>72026.014816837444</c:v>
                </c:pt>
                <c:pt idx="63">
                  <c:v>78282.62452647902</c:v>
                </c:pt>
                <c:pt idx="64">
                  <c:v>84775.939534786448</c:v>
                </c:pt>
                <c:pt idx="65">
                  <c:v>90913.224469627035</c:v>
                </c:pt>
                <c:pt idx="66">
                  <c:v>96196.516752601703</c:v>
                </c:pt>
                <c:pt idx="67">
                  <c:v>101667.7938146024</c:v>
                </c:pt>
                <c:pt idx="68">
                  <c:v>107738.38594197806</c:v>
                </c:pt>
                <c:pt idx="69">
                  <c:v>115684.46715028206</c:v>
                </c:pt>
                <c:pt idx="70">
                  <c:v>124734.67588008514</c:v>
                </c:pt>
                <c:pt idx="71">
                  <c:v>134967.81962330532</c:v>
                </c:pt>
                <c:pt idx="72">
                  <c:v>145208.78536200567</c:v>
                </c:pt>
                <c:pt idx="73">
                  <c:v>154488.5540756681</c:v>
                </c:pt>
                <c:pt idx="74">
                  <c:v>162243.72566693468</c:v>
                </c:pt>
                <c:pt idx="75">
                  <c:v>169429.23486954698</c:v>
                </c:pt>
                <c:pt idx="76">
                  <c:v>178098.6962771602</c:v>
                </c:pt>
                <c:pt idx="77">
                  <c:v>189545.24626085139</c:v>
                </c:pt>
                <c:pt idx="78">
                  <c:v>195821.9245437037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5-AA4D-96A3-90BFBB46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222959"/>
        <c:axId val="2008619071"/>
      </c:lineChart>
      <c:catAx>
        <c:axId val="202522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19071"/>
        <c:crosses val="autoZero"/>
        <c:auto val="1"/>
        <c:lblAlgn val="ctr"/>
        <c:lblOffset val="100"/>
        <c:noMultiLvlLbl val="0"/>
      </c:catAx>
      <c:valAx>
        <c:axId val="200861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2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Sheet2!$C$2:$C$80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25</c:v>
                </c:pt>
                <c:pt idx="13">
                  <c:v>34</c:v>
                </c:pt>
                <c:pt idx="14">
                  <c:v>52</c:v>
                </c:pt>
                <c:pt idx="15">
                  <c:v>77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904</c:v>
                </c:pt>
                <c:pt idx="24">
                  <c:v>1128</c:v>
                </c:pt>
                <c:pt idx="25">
                  <c:v>1546</c:v>
                </c:pt>
                <c:pt idx="26">
                  <c:v>1891</c:v>
                </c:pt>
                <c:pt idx="27">
                  <c:v>2201</c:v>
                </c:pt>
                <c:pt idx="28">
                  <c:v>2433</c:v>
                </c:pt>
                <c:pt idx="29">
                  <c:v>2915</c:v>
                </c:pt>
                <c:pt idx="30">
                  <c:v>3417</c:v>
                </c:pt>
                <c:pt idx="31">
                  <c:v>3903</c:v>
                </c:pt>
                <c:pt idx="32">
                  <c:v>4256</c:v>
                </c:pt>
                <c:pt idx="33">
                  <c:v>4579</c:v>
                </c:pt>
                <c:pt idx="34">
                  <c:v>5717</c:v>
                </c:pt>
                <c:pt idx="35">
                  <c:v>6834</c:v>
                </c:pt>
                <c:pt idx="36">
                  <c:v>7910</c:v>
                </c:pt>
                <c:pt idx="37">
                  <c:v>9056</c:v>
                </c:pt>
                <c:pt idx="38">
                  <c:v>10278</c:v>
                </c:pt>
                <c:pt idx="39">
                  <c:v>11130</c:v>
                </c:pt>
                <c:pt idx="40">
                  <c:v>12056</c:v>
                </c:pt>
                <c:pt idx="41">
                  <c:v>13717</c:v>
                </c:pt>
                <c:pt idx="42">
                  <c:v>15927</c:v>
                </c:pt>
                <c:pt idx="43">
                  <c:v>17857</c:v>
                </c:pt>
                <c:pt idx="44">
                  <c:v>19638</c:v>
                </c:pt>
                <c:pt idx="45">
                  <c:v>20727</c:v>
                </c:pt>
                <c:pt idx="46">
                  <c:v>22169</c:v>
                </c:pt>
                <c:pt idx="47">
                  <c:v>23430</c:v>
                </c:pt>
                <c:pt idx="48">
                  <c:v>25262</c:v>
                </c:pt>
                <c:pt idx="49">
                  <c:v>28320</c:v>
                </c:pt>
                <c:pt idx="50">
                  <c:v>30425</c:v>
                </c:pt>
                <c:pt idx="51">
                  <c:v>33682</c:v>
                </c:pt>
                <c:pt idx="52">
                  <c:v>36599</c:v>
                </c:pt>
                <c:pt idx="53">
                  <c:v>38654</c:v>
                </c:pt>
                <c:pt idx="54">
                  <c:v>40581</c:v>
                </c:pt>
                <c:pt idx="55">
                  <c:v>43079</c:v>
                </c:pt>
                <c:pt idx="56">
                  <c:v>45757</c:v>
                </c:pt>
                <c:pt idx="57">
                  <c:v>49492</c:v>
                </c:pt>
                <c:pt idx="58">
                  <c:v>52995</c:v>
                </c:pt>
                <c:pt idx="59">
                  <c:v>58509</c:v>
                </c:pt>
                <c:pt idx="60">
                  <c:v>61888</c:v>
                </c:pt>
                <c:pt idx="61">
                  <c:v>66501</c:v>
                </c:pt>
                <c:pt idx="62">
                  <c:v>71886</c:v>
                </c:pt>
                <c:pt idx="63">
                  <c:v>78162</c:v>
                </c:pt>
                <c:pt idx="64">
                  <c:v>85380</c:v>
                </c:pt>
                <c:pt idx="65">
                  <c:v>91299</c:v>
                </c:pt>
                <c:pt idx="66">
                  <c:v>96396</c:v>
                </c:pt>
                <c:pt idx="67">
                  <c:v>101147</c:v>
                </c:pt>
                <c:pt idx="68">
                  <c:v>107780</c:v>
                </c:pt>
                <c:pt idx="69">
                  <c:v>114715</c:v>
                </c:pt>
                <c:pt idx="70">
                  <c:v>125218</c:v>
                </c:pt>
                <c:pt idx="71">
                  <c:v>135106</c:v>
                </c:pt>
                <c:pt idx="72">
                  <c:v>145328</c:v>
                </c:pt>
                <c:pt idx="73">
                  <c:v>155939</c:v>
                </c:pt>
                <c:pt idx="74">
                  <c:v>162699</c:v>
                </c:pt>
                <c:pt idx="75">
                  <c:v>168331</c:v>
                </c:pt>
                <c:pt idx="76">
                  <c:v>177589</c:v>
                </c:pt>
                <c:pt idx="77">
                  <c:v>188974</c:v>
                </c:pt>
                <c:pt idx="78">
                  <c:v>202918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A-AB48-945E-62AAD4E4C442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Sheet2!$F$2:$F$80</c:f>
              <c:numCache>
                <c:formatCode>General</c:formatCode>
                <c:ptCount val="79"/>
                <c:pt idx="1">
                  <c:v>1</c:v>
                </c:pt>
                <c:pt idx="2">
                  <c:v>1.3333333333333333</c:v>
                </c:pt>
                <c:pt idx="3">
                  <c:v>1.6666666666666667</c:v>
                </c:pt>
                <c:pt idx="4">
                  <c:v>2</c:v>
                </c:pt>
                <c:pt idx="5">
                  <c:v>2</c:v>
                </c:pt>
                <c:pt idx="6">
                  <c:v>2.3333333333333335</c:v>
                </c:pt>
                <c:pt idx="7">
                  <c:v>4</c:v>
                </c:pt>
                <c:pt idx="8">
                  <c:v>7.666666666666667</c:v>
                </c:pt>
                <c:pt idx="9">
                  <c:v>13</c:v>
                </c:pt>
                <c:pt idx="10">
                  <c:v>19</c:v>
                </c:pt>
                <c:pt idx="11">
                  <c:v>23</c:v>
                </c:pt>
                <c:pt idx="12">
                  <c:v>28</c:v>
                </c:pt>
                <c:pt idx="13">
                  <c:v>37</c:v>
                </c:pt>
                <c:pt idx="14">
                  <c:v>54.333333333333336</c:v>
                </c:pt>
                <c:pt idx="15">
                  <c:v>75.666666666666671</c:v>
                </c:pt>
                <c:pt idx="16">
                  <c:v>98.666666666666671</c:v>
                </c:pt>
                <c:pt idx="17">
                  <c:v>139.66666666666666</c:v>
                </c:pt>
                <c:pt idx="18">
                  <c:v>185</c:v>
                </c:pt>
                <c:pt idx="19">
                  <c:v>241.66666666666666</c:v>
                </c:pt>
                <c:pt idx="20">
                  <c:v>317.66666666666669</c:v>
                </c:pt>
                <c:pt idx="21">
                  <c:v>446.66666666666669</c:v>
                </c:pt>
                <c:pt idx="22">
                  <c:v>651</c:v>
                </c:pt>
                <c:pt idx="23">
                  <c:v>884.33333333333337</c:v>
                </c:pt>
                <c:pt idx="24">
                  <c:v>1192.6666666666667</c:v>
                </c:pt>
                <c:pt idx="25">
                  <c:v>1521.6666666666667</c:v>
                </c:pt>
                <c:pt idx="26">
                  <c:v>1879.3333333333333</c:v>
                </c:pt>
                <c:pt idx="27">
                  <c:v>2175</c:v>
                </c:pt>
                <c:pt idx="28">
                  <c:v>2516.3333333333335</c:v>
                </c:pt>
                <c:pt idx="29">
                  <c:v>2921.6666666666665</c:v>
                </c:pt>
                <c:pt idx="30">
                  <c:v>3411.6666666666665</c:v>
                </c:pt>
                <c:pt idx="31">
                  <c:v>3858.6666666666665</c:v>
                </c:pt>
                <c:pt idx="32">
                  <c:v>4246</c:v>
                </c:pt>
                <c:pt idx="33">
                  <c:v>4850.666666666667</c:v>
                </c:pt>
                <c:pt idx="34">
                  <c:v>5710</c:v>
                </c:pt>
                <c:pt idx="35">
                  <c:v>6820.333333333333</c:v>
                </c:pt>
                <c:pt idx="36">
                  <c:v>7933.333333333333</c:v>
                </c:pt>
                <c:pt idx="37">
                  <c:v>9081.3333333333339</c:v>
                </c:pt>
                <c:pt idx="38">
                  <c:v>10154.666666666666</c:v>
                </c:pt>
                <c:pt idx="39">
                  <c:v>11154.666666666666</c:v>
                </c:pt>
                <c:pt idx="40">
                  <c:v>12301</c:v>
                </c:pt>
                <c:pt idx="41">
                  <c:v>13900</c:v>
                </c:pt>
                <c:pt idx="42">
                  <c:v>15833.666666666666</c:v>
                </c:pt>
                <c:pt idx="43">
                  <c:v>17807.333333333332</c:v>
                </c:pt>
                <c:pt idx="44">
                  <c:v>19407.333333333332</c:v>
                </c:pt>
                <c:pt idx="45">
                  <c:v>20844.666666666668</c:v>
                </c:pt>
                <c:pt idx="46">
                  <c:v>22108.666666666668</c:v>
                </c:pt>
                <c:pt idx="47">
                  <c:v>23620.333333333332</c:v>
                </c:pt>
                <c:pt idx="48">
                  <c:v>25670.666666666668</c:v>
                </c:pt>
                <c:pt idx="49">
                  <c:v>28002.333333333332</c:v>
                </c:pt>
                <c:pt idx="50">
                  <c:v>30809</c:v>
                </c:pt>
                <c:pt idx="51">
                  <c:v>33568.666666666664</c:v>
                </c:pt>
                <c:pt idx="52">
                  <c:v>36311.666666666664</c:v>
                </c:pt>
                <c:pt idx="53">
                  <c:v>38611.333333333336</c:v>
                </c:pt>
                <c:pt idx="54">
                  <c:v>40771.333333333336</c:v>
                </c:pt>
                <c:pt idx="55">
                  <c:v>43139</c:v>
                </c:pt>
                <c:pt idx="56">
                  <c:v>46109.333333333336</c:v>
                </c:pt>
                <c:pt idx="57">
                  <c:v>49414.666666666664</c:v>
                </c:pt>
                <c:pt idx="58">
                  <c:v>53665.333333333336</c:v>
                </c:pt>
                <c:pt idx="59">
                  <c:v>57797.333333333336</c:v>
                </c:pt>
                <c:pt idx="60">
                  <c:v>62299.333333333336</c:v>
                </c:pt>
                <c:pt idx="61">
                  <c:v>66758.333333333328</c:v>
                </c:pt>
                <c:pt idx="62">
                  <c:v>72183</c:v>
                </c:pt>
                <c:pt idx="63">
                  <c:v>78476</c:v>
                </c:pt>
                <c:pt idx="64">
                  <c:v>84947</c:v>
                </c:pt>
                <c:pt idx="65">
                  <c:v>91025</c:v>
                </c:pt>
                <c:pt idx="66">
                  <c:v>96280.666666666672</c:v>
                </c:pt>
                <c:pt idx="67">
                  <c:v>101774.33333333333</c:v>
                </c:pt>
                <c:pt idx="68">
                  <c:v>107880.66666666667</c:v>
                </c:pt>
                <c:pt idx="69">
                  <c:v>115904.33333333333</c:v>
                </c:pt>
                <c:pt idx="70">
                  <c:v>125013</c:v>
                </c:pt>
                <c:pt idx="71">
                  <c:v>135217.33333333334</c:v>
                </c:pt>
                <c:pt idx="72">
                  <c:v>145457.66666666666</c:v>
                </c:pt>
                <c:pt idx="73">
                  <c:v>154655.33333333334</c:v>
                </c:pt>
                <c:pt idx="74">
                  <c:v>162323</c:v>
                </c:pt>
                <c:pt idx="75">
                  <c:v>169539.66666666666</c:v>
                </c:pt>
                <c:pt idx="76">
                  <c:v>178298</c:v>
                </c:pt>
                <c:pt idx="77">
                  <c:v>189827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A-AB48-945E-62AAD4E4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250847"/>
        <c:axId val="1962818335"/>
      </c:lineChart>
      <c:catAx>
        <c:axId val="201225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18335"/>
        <c:crosses val="autoZero"/>
        <c:auto val="1"/>
        <c:lblAlgn val="ctr"/>
        <c:lblOffset val="100"/>
        <c:noMultiLvlLbl val="0"/>
      </c:catAx>
      <c:valAx>
        <c:axId val="19628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Sheet3!$D$1:$D$79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0.3010299956639812</c:v>
                </c:pt>
                <c:pt idx="6">
                  <c:v>0.3010299956639812</c:v>
                </c:pt>
                <c:pt idx="7">
                  <c:v>0.47712125471966244</c:v>
                </c:pt>
                <c:pt idx="8">
                  <c:v>0.84509804001425681</c:v>
                </c:pt>
                <c:pt idx="9">
                  <c:v>1.1139433523068367</c:v>
                </c:pt>
                <c:pt idx="10">
                  <c:v>1.2787536009528289</c:v>
                </c:pt>
                <c:pt idx="11">
                  <c:v>1.3979400086720377</c:v>
                </c:pt>
                <c:pt idx="12">
                  <c:v>1.3979400086720377</c:v>
                </c:pt>
                <c:pt idx="13">
                  <c:v>1.5314789170422551</c:v>
                </c:pt>
                <c:pt idx="14">
                  <c:v>1.7160033436347992</c:v>
                </c:pt>
                <c:pt idx="15">
                  <c:v>1.8864907251724818</c:v>
                </c:pt>
                <c:pt idx="16">
                  <c:v>1.9912260756924949</c:v>
                </c:pt>
                <c:pt idx="17">
                  <c:v>2.0827853703164503</c:v>
                </c:pt>
                <c:pt idx="18">
                  <c:v>2.3010299956639813</c:v>
                </c:pt>
                <c:pt idx="19">
                  <c:v>2.369215857410143</c:v>
                </c:pt>
                <c:pt idx="20">
                  <c:v>2.4638929889859074</c:v>
                </c:pt>
                <c:pt idx="21">
                  <c:v>2.6314437690131722</c:v>
                </c:pt>
                <c:pt idx="22">
                  <c:v>2.79309160017658</c:v>
                </c:pt>
                <c:pt idx="23">
                  <c:v>2.9561684304753633</c:v>
                </c:pt>
                <c:pt idx="24">
                  <c:v>3.0523090996473234</c:v>
                </c:pt>
                <c:pt idx="25">
                  <c:v>3.1892094895823062</c:v>
                </c:pt>
                <c:pt idx="26">
                  <c:v>3.2766915288450398</c:v>
                </c:pt>
                <c:pt idx="27">
                  <c:v>3.3426200425533481</c:v>
                </c:pt>
                <c:pt idx="28">
                  <c:v>3.3861421089308186</c:v>
                </c:pt>
                <c:pt idx="29">
                  <c:v>3.4646385590950328</c:v>
                </c:pt>
                <c:pt idx="30">
                  <c:v>3.5336449787987627</c:v>
                </c:pt>
                <c:pt idx="31">
                  <c:v>3.5913985512812485</c:v>
                </c:pt>
                <c:pt idx="32">
                  <c:v>3.6290016192869916</c:v>
                </c:pt>
                <c:pt idx="33">
                  <c:v>3.6607706435276972</c:v>
                </c:pt>
                <c:pt idx="34">
                  <c:v>3.7571681922142726</c:v>
                </c:pt>
                <c:pt idx="35">
                  <c:v>3.834674974462744</c:v>
                </c:pt>
                <c:pt idx="36">
                  <c:v>3.8981764834976764</c:v>
                </c:pt>
                <c:pt idx="37">
                  <c:v>3.956936413844196</c:v>
                </c:pt>
                <c:pt idx="38">
                  <c:v>4.0119086133491537</c:v>
                </c:pt>
                <c:pt idx="39">
                  <c:v>4.0464951643347087</c:v>
                </c:pt>
                <c:pt idx="40">
                  <c:v>4.0812032393065758</c:v>
                </c:pt>
                <c:pt idx="41">
                  <c:v>4.1372591386367681</c:v>
                </c:pt>
                <c:pt idx="42">
                  <c:v>4.2021339800608191</c:v>
                </c:pt>
                <c:pt idx="43">
                  <c:v>4.2518084986240465</c:v>
                </c:pt>
                <c:pt idx="44">
                  <c:v>4.2930972556916478</c:v>
                </c:pt>
                <c:pt idx="45">
                  <c:v>4.3165364474035561</c:v>
                </c:pt>
                <c:pt idx="46">
                  <c:v>4.3457461033861691</c:v>
                </c:pt>
                <c:pt idx="47">
                  <c:v>4.3697722885969625</c:v>
                </c:pt>
                <c:pt idx="48">
                  <c:v>4.4024677308028304</c:v>
                </c:pt>
                <c:pt idx="49">
                  <c:v>4.4520932490177314</c:v>
                </c:pt>
                <c:pt idx="50">
                  <c:v>4.4832305869021027</c:v>
                </c:pt>
                <c:pt idx="51">
                  <c:v>4.527397871520467</c:v>
                </c:pt>
                <c:pt idx="52">
                  <c:v>4.5634692192628536</c:v>
                </c:pt>
                <c:pt idx="53">
                  <c:v>4.5871944423175011</c:v>
                </c:pt>
                <c:pt idx="54">
                  <c:v>4.6083227447458954</c:v>
                </c:pt>
                <c:pt idx="55">
                  <c:v>4.6342656133928299</c:v>
                </c:pt>
                <c:pt idx="56">
                  <c:v>4.6604575427483477</c:v>
                </c:pt>
                <c:pt idx="57">
                  <c:v>4.6945350042539422</c:v>
                </c:pt>
                <c:pt idx="58">
                  <c:v>4.7242348964905263</c:v>
                </c:pt>
                <c:pt idx="59">
                  <c:v>4.7672226754788056</c:v>
                </c:pt>
                <c:pt idx="60">
                  <c:v>4.7916064480668892</c:v>
                </c:pt>
                <c:pt idx="61">
                  <c:v>4.8228281759980902</c:v>
                </c:pt>
                <c:pt idx="62">
                  <c:v>4.8566443185502166</c:v>
                </c:pt>
                <c:pt idx="63">
                  <c:v>4.8929956635286675</c:v>
                </c:pt>
                <c:pt idx="64">
                  <c:v>4.931356150467928</c:v>
                </c:pt>
                <c:pt idx="65">
                  <c:v>4.9604660207231239</c:v>
                </c:pt>
                <c:pt idx="66">
                  <c:v>4.9840590130110298</c:v>
                </c:pt>
                <c:pt idx="67">
                  <c:v>5.0049530062094716</c:v>
                </c:pt>
                <c:pt idx="68">
                  <c:v>5.0325381792600066</c:v>
                </c:pt>
                <c:pt idx="69">
                  <c:v>5.0596202094557681</c:v>
                </c:pt>
                <c:pt idx="70">
                  <c:v>5.0976667628902383</c:v>
                </c:pt>
                <c:pt idx="71">
                  <c:v>5.1306746362835414</c:v>
                </c:pt>
                <c:pt idx="72">
                  <c:v>5.1623492968443072</c:v>
                </c:pt>
                <c:pt idx="73">
                  <c:v>5.192954744865582</c:v>
                </c:pt>
                <c:pt idx="74">
                  <c:v>5.2113848836325163</c:v>
                </c:pt>
                <c:pt idx="75">
                  <c:v>5.2261641034337645</c:v>
                </c:pt>
                <c:pt idx="76">
                  <c:v>5.2494160617395931</c:v>
                </c:pt>
                <c:pt idx="77">
                  <c:v>5.2764020558490348</c:v>
                </c:pt>
                <c:pt idx="78">
                  <c:v>5.3073205731740263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2-974F-875F-FDEF1481CF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Sheet3!$F$1:$F$79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0.24082399653118497</c:v>
                </c:pt>
                <c:pt idx="4">
                  <c:v>0.28898879583742199</c:v>
                </c:pt>
                <c:pt idx="5">
                  <c:v>0.29862175569866939</c:v>
                </c:pt>
                <c:pt idx="6">
                  <c:v>0.30054834767091887</c:v>
                </c:pt>
                <c:pt idx="7">
                  <c:v>0.44180667330991374</c:v>
                </c:pt>
                <c:pt idx="8">
                  <c:v>0.7644397666733882</c:v>
                </c:pt>
                <c:pt idx="9">
                  <c:v>1.0440426351801471</c:v>
                </c:pt>
                <c:pt idx="10">
                  <c:v>1.2318114077982925</c:v>
                </c:pt>
                <c:pt idx="11">
                  <c:v>1.3647142884972887</c:v>
                </c:pt>
                <c:pt idx="12">
                  <c:v>1.391294864637088</c:v>
                </c:pt>
                <c:pt idx="13">
                  <c:v>1.5034421065612218</c:v>
                </c:pt>
                <c:pt idx="14">
                  <c:v>1.6734910962200837</c:v>
                </c:pt>
                <c:pt idx="15">
                  <c:v>1.8438907993820024</c:v>
                </c:pt>
                <c:pt idx="16">
                  <c:v>1.9617590204303963</c:v>
                </c:pt>
                <c:pt idx="17">
                  <c:v>2.0585801003392397</c:v>
                </c:pt>
                <c:pt idx="18">
                  <c:v>2.252540016599033</c:v>
                </c:pt>
                <c:pt idx="19">
                  <c:v>2.3458806892479211</c:v>
                </c:pt>
                <c:pt idx="20">
                  <c:v>2.4402905290383101</c:v>
                </c:pt>
                <c:pt idx="21">
                  <c:v>2.5932131210182003</c:v>
                </c:pt>
                <c:pt idx="22">
                  <c:v>2.7531159043449041</c:v>
                </c:pt>
                <c:pt idx="23">
                  <c:v>2.9155579252492716</c:v>
                </c:pt>
                <c:pt idx="24">
                  <c:v>3.0249588647677133</c:v>
                </c:pt>
                <c:pt idx="25">
                  <c:v>3.1563593646193877</c:v>
                </c:pt>
                <c:pt idx="26">
                  <c:v>3.2526250959999095</c:v>
                </c:pt>
                <c:pt idx="27">
                  <c:v>3.3246210532426606</c:v>
                </c:pt>
                <c:pt idx="28">
                  <c:v>3.3738378977931869</c:v>
                </c:pt>
                <c:pt idx="29">
                  <c:v>3.4464784268346635</c:v>
                </c:pt>
                <c:pt idx="30">
                  <c:v>3.5162116684059432</c:v>
                </c:pt>
                <c:pt idx="31">
                  <c:v>3.5763611747061876</c:v>
                </c:pt>
                <c:pt idx="32">
                  <c:v>3.6184735303708311</c:v>
                </c:pt>
                <c:pt idx="33">
                  <c:v>3.6523112208963244</c:v>
                </c:pt>
                <c:pt idx="34">
                  <c:v>3.7361967979506834</c:v>
                </c:pt>
                <c:pt idx="35">
                  <c:v>3.8149793391603319</c:v>
                </c:pt>
                <c:pt idx="36">
                  <c:v>3.8815370546302077</c:v>
                </c:pt>
                <c:pt idx="37">
                  <c:v>3.9418565420013989</c:v>
                </c:pt>
                <c:pt idx="38">
                  <c:v>3.9978981990796028</c:v>
                </c:pt>
                <c:pt idx="39">
                  <c:v>4.036775771283688</c:v>
                </c:pt>
                <c:pt idx="40">
                  <c:v>4.0723177457019988</c:v>
                </c:pt>
                <c:pt idx="41">
                  <c:v>4.1242708600498146</c:v>
                </c:pt>
                <c:pt idx="42">
                  <c:v>4.1865613560586183</c:v>
                </c:pt>
                <c:pt idx="43">
                  <c:v>4.2387590701109614</c:v>
                </c:pt>
                <c:pt idx="44">
                  <c:v>4.2822296185755109</c:v>
                </c:pt>
                <c:pt idx="45">
                  <c:v>4.3096750816379474</c:v>
                </c:pt>
                <c:pt idx="46">
                  <c:v>4.3385318990365249</c:v>
                </c:pt>
                <c:pt idx="47">
                  <c:v>4.3635242106848748</c:v>
                </c:pt>
                <c:pt idx="48">
                  <c:v>4.3946790267792393</c:v>
                </c:pt>
                <c:pt idx="49">
                  <c:v>4.440610404570033</c:v>
                </c:pt>
                <c:pt idx="50">
                  <c:v>4.4747065504356893</c:v>
                </c:pt>
                <c:pt idx="51">
                  <c:v>4.5168596073035117</c:v>
                </c:pt>
                <c:pt idx="52">
                  <c:v>4.5541472968709851</c:v>
                </c:pt>
                <c:pt idx="53">
                  <c:v>4.5805850132281982</c:v>
                </c:pt>
                <c:pt idx="54">
                  <c:v>4.6027751984423562</c:v>
                </c:pt>
                <c:pt idx="55">
                  <c:v>4.627967530402735</c:v>
                </c:pt>
                <c:pt idx="56">
                  <c:v>4.6539595402792253</c:v>
                </c:pt>
                <c:pt idx="57">
                  <c:v>4.6864199114589988</c:v>
                </c:pt>
                <c:pt idx="58">
                  <c:v>4.7166718994842212</c:v>
                </c:pt>
                <c:pt idx="59">
                  <c:v>4.7571125202798896</c:v>
                </c:pt>
                <c:pt idx="60">
                  <c:v>4.78470766250949</c:v>
                </c:pt>
                <c:pt idx="61">
                  <c:v>4.8152040733003707</c:v>
                </c:pt>
                <c:pt idx="62">
                  <c:v>4.8483562695002478</c:v>
                </c:pt>
                <c:pt idx="63">
                  <c:v>4.8840677847229834</c:v>
                </c:pt>
                <c:pt idx="64">
                  <c:v>4.9218984773189396</c:v>
                </c:pt>
                <c:pt idx="65">
                  <c:v>4.9527525120422879</c:v>
                </c:pt>
                <c:pt idx="66">
                  <c:v>4.9777977128172815</c:v>
                </c:pt>
                <c:pt idx="67">
                  <c:v>4.9995219475310337</c:v>
                </c:pt>
                <c:pt idx="68">
                  <c:v>5.025934932914212</c:v>
                </c:pt>
                <c:pt idx="69">
                  <c:v>5.052883154147457</c:v>
                </c:pt>
                <c:pt idx="70">
                  <c:v>5.0887100411416819</c:v>
                </c:pt>
                <c:pt idx="71">
                  <c:v>5.12228171725517</c:v>
                </c:pt>
                <c:pt idx="72">
                  <c:v>5.1543357809264805</c:v>
                </c:pt>
                <c:pt idx="73">
                  <c:v>5.1852309520777622</c:v>
                </c:pt>
                <c:pt idx="74">
                  <c:v>5.2061540973215656</c:v>
                </c:pt>
                <c:pt idx="75">
                  <c:v>5.2221621022113247</c:v>
                </c:pt>
                <c:pt idx="76">
                  <c:v>5.2439652698339394</c:v>
                </c:pt>
                <c:pt idx="77">
                  <c:v>5.2699146986460166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2-974F-875F-FDEF1481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532175"/>
        <c:axId val="2008235103"/>
      </c:lineChart>
      <c:catAx>
        <c:axId val="201153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35103"/>
        <c:crosses val="autoZero"/>
        <c:auto val="1"/>
        <c:lblAlgn val="ctr"/>
        <c:lblOffset val="100"/>
        <c:noMultiLvlLbl val="0"/>
      </c:catAx>
      <c:valAx>
        <c:axId val="20082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3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Sheet3!$C$1:$C$80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25</c:v>
                </c:pt>
                <c:pt idx="13">
                  <c:v>34</c:v>
                </c:pt>
                <c:pt idx="14">
                  <c:v>52</c:v>
                </c:pt>
                <c:pt idx="15">
                  <c:v>77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904</c:v>
                </c:pt>
                <c:pt idx="24">
                  <c:v>1128</c:v>
                </c:pt>
                <c:pt idx="25">
                  <c:v>1546</c:v>
                </c:pt>
                <c:pt idx="26">
                  <c:v>1891</c:v>
                </c:pt>
                <c:pt idx="27">
                  <c:v>2201</c:v>
                </c:pt>
                <c:pt idx="28">
                  <c:v>2433</c:v>
                </c:pt>
                <c:pt idx="29">
                  <c:v>2915</c:v>
                </c:pt>
                <c:pt idx="30">
                  <c:v>3417</c:v>
                </c:pt>
                <c:pt idx="31">
                  <c:v>3903</c:v>
                </c:pt>
                <c:pt idx="32">
                  <c:v>4256</c:v>
                </c:pt>
                <c:pt idx="33">
                  <c:v>4579</c:v>
                </c:pt>
                <c:pt idx="34">
                  <c:v>5717</c:v>
                </c:pt>
                <c:pt idx="35">
                  <c:v>6834</c:v>
                </c:pt>
                <c:pt idx="36">
                  <c:v>7910</c:v>
                </c:pt>
                <c:pt idx="37">
                  <c:v>9056</c:v>
                </c:pt>
                <c:pt idx="38">
                  <c:v>10278</c:v>
                </c:pt>
                <c:pt idx="39">
                  <c:v>11130</c:v>
                </c:pt>
                <c:pt idx="40">
                  <c:v>12056</c:v>
                </c:pt>
                <c:pt idx="41">
                  <c:v>13717</c:v>
                </c:pt>
                <c:pt idx="42">
                  <c:v>15927</c:v>
                </c:pt>
                <c:pt idx="43">
                  <c:v>17857</c:v>
                </c:pt>
                <c:pt idx="44">
                  <c:v>19638</c:v>
                </c:pt>
                <c:pt idx="45">
                  <c:v>20727</c:v>
                </c:pt>
                <c:pt idx="46">
                  <c:v>22169</c:v>
                </c:pt>
                <c:pt idx="47">
                  <c:v>23430</c:v>
                </c:pt>
                <c:pt idx="48">
                  <c:v>25262</c:v>
                </c:pt>
                <c:pt idx="49">
                  <c:v>28320</c:v>
                </c:pt>
                <c:pt idx="50">
                  <c:v>30425</c:v>
                </c:pt>
                <c:pt idx="51">
                  <c:v>33682</c:v>
                </c:pt>
                <c:pt idx="52">
                  <c:v>36599</c:v>
                </c:pt>
                <c:pt idx="53">
                  <c:v>38654</c:v>
                </c:pt>
                <c:pt idx="54">
                  <c:v>40581</c:v>
                </c:pt>
                <c:pt idx="55">
                  <c:v>43079</c:v>
                </c:pt>
                <c:pt idx="56">
                  <c:v>45757</c:v>
                </c:pt>
                <c:pt idx="57">
                  <c:v>49492</c:v>
                </c:pt>
                <c:pt idx="58">
                  <c:v>52995</c:v>
                </c:pt>
                <c:pt idx="59">
                  <c:v>58509</c:v>
                </c:pt>
                <c:pt idx="60">
                  <c:v>61888</c:v>
                </c:pt>
                <c:pt idx="61">
                  <c:v>66501</c:v>
                </c:pt>
                <c:pt idx="62">
                  <c:v>71886</c:v>
                </c:pt>
                <c:pt idx="63">
                  <c:v>78162</c:v>
                </c:pt>
                <c:pt idx="64">
                  <c:v>85380</c:v>
                </c:pt>
                <c:pt idx="65">
                  <c:v>91299</c:v>
                </c:pt>
                <c:pt idx="66">
                  <c:v>96396</c:v>
                </c:pt>
                <c:pt idx="67">
                  <c:v>101147</c:v>
                </c:pt>
                <c:pt idx="68">
                  <c:v>107780</c:v>
                </c:pt>
                <c:pt idx="69">
                  <c:v>114715</c:v>
                </c:pt>
                <c:pt idx="70">
                  <c:v>125218</c:v>
                </c:pt>
                <c:pt idx="71">
                  <c:v>135106</c:v>
                </c:pt>
                <c:pt idx="72">
                  <c:v>145328</c:v>
                </c:pt>
                <c:pt idx="73">
                  <c:v>155939</c:v>
                </c:pt>
                <c:pt idx="74">
                  <c:v>162699</c:v>
                </c:pt>
                <c:pt idx="75">
                  <c:v>168331</c:v>
                </c:pt>
                <c:pt idx="76">
                  <c:v>177589</c:v>
                </c:pt>
                <c:pt idx="77">
                  <c:v>188974</c:v>
                </c:pt>
                <c:pt idx="78">
                  <c:v>202918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B-394F-B993-FEBDF4C5CF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Sheet3!$I$1:$I$80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1.7411011265922485</c:v>
                </c:pt>
                <c:pt idx="4">
                  <c:v>1.9453098948245713</c:v>
                </c:pt>
                <c:pt idx="5">
                  <c:v>1.9889403373464292</c:v>
                </c:pt>
                <c:pt idx="6">
                  <c:v>1.9977831585273604</c:v>
                </c:pt>
                <c:pt idx="7">
                  <c:v>2.7657102122504327</c:v>
                </c:pt>
                <c:pt idx="8">
                  <c:v>5.8135279752540541</c:v>
                </c:pt>
                <c:pt idx="9">
                  <c:v>11.067324278180514</c:v>
                </c:pt>
                <c:pt idx="10">
                  <c:v>17.053416842582642</c:v>
                </c:pt>
                <c:pt idx="11">
                  <c:v>23.158705952278805</c:v>
                </c:pt>
                <c:pt idx="12">
                  <c:v>24.620386402021534</c:v>
                </c:pt>
                <c:pt idx="13">
                  <c:v>31.874406469720437</c:v>
                </c:pt>
                <c:pt idx="14">
                  <c:v>47.151020447145321</c:v>
                </c:pt>
                <c:pt idx="15">
                  <c:v>69.805685999810706</c:v>
                </c:pt>
                <c:pt idx="16">
                  <c:v>91.571224241393764</c:v>
                </c:pt>
                <c:pt idx="17">
                  <c:v>114.44059321196742</c:v>
                </c:pt>
                <c:pt idx="18">
                  <c:v>178.87103361908282</c:v>
                </c:pt>
                <c:pt idx="19">
                  <c:v>221.75871135712092</c:v>
                </c:pt>
                <c:pt idx="20">
                  <c:v>275.60718101654413</c:v>
                </c:pt>
                <c:pt idx="21">
                  <c:v>391.93416349331181</c:v>
                </c:pt>
                <c:pt idx="22">
                  <c:v>566.39042692963733</c:v>
                </c:pt>
                <c:pt idx="23">
                  <c:v>823.2996395060228</c:v>
                </c:pt>
                <c:pt idx="24">
                  <c:v>1059.1534001987945</c:v>
                </c:pt>
                <c:pt idx="25">
                  <c:v>1433.3734788262739</c:v>
                </c:pt>
                <c:pt idx="26">
                  <c:v>1789.0607834507427</c:v>
                </c:pt>
                <c:pt idx="27">
                  <c:v>2111.6457041788167</c:v>
                </c:pt>
                <c:pt idx="28">
                  <c:v>2365.036772987231</c:v>
                </c:pt>
                <c:pt idx="29">
                  <c:v>2795.6218542749325</c:v>
                </c:pt>
                <c:pt idx="30">
                  <c:v>3282.5524065362602</c:v>
                </c:pt>
                <c:pt idx="31">
                  <c:v>3770.1720953763911</c:v>
                </c:pt>
                <c:pt idx="32">
                  <c:v>4154.0673202252774</c:v>
                </c:pt>
                <c:pt idx="33">
                  <c:v>4490.6708178263134</c:v>
                </c:pt>
                <c:pt idx="34">
                  <c:v>5447.494468799553</c:v>
                </c:pt>
                <c:pt idx="35">
                  <c:v>6530.9948178377299</c:v>
                </c:pt>
                <c:pt idx="36">
                  <c:v>7612.6708863845624</c:v>
                </c:pt>
                <c:pt idx="37">
                  <c:v>8746.947946002354</c:v>
                </c:pt>
                <c:pt idx="38">
                  <c:v>9951.7211640876249</c:v>
                </c:pt>
                <c:pt idx="39">
                  <c:v>10883.680176337093</c:v>
                </c:pt>
                <c:pt idx="40">
                  <c:v>11811.845173154383</c:v>
                </c:pt>
                <c:pt idx="41">
                  <c:v>13312.844523553225</c:v>
                </c:pt>
                <c:pt idx="42">
                  <c:v>15366.018653381603</c:v>
                </c:pt>
                <c:pt idx="43">
                  <c:v>17328.424166733923</c:v>
                </c:pt>
                <c:pt idx="44">
                  <c:v>19152.682909519393</c:v>
                </c:pt>
                <c:pt idx="45">
                  <c:v>20402.109852517948</c:v>
                </c:pt>
                <c:pt idx="46">
                  <c:v>21803.785406447321</c:v>
                </c:pt>
                <c:pt idx="47">
                  <c:v>23095.332052525493</c:v>
                </c:pt>
                <c:pt idx="48">
                  <c:v>24812.98578700456</c:v>
                </c:pt>
                <c:pt idx="49">
                  <c:v>27581.025167926331</c:v>
                </c:pt>
                <c:pt idx="50">
                  <c:v>29833.660993474878</c:v>
                </c:pt>
                <c:pt idx="51">
                  <c:v>32874.534146270256</c:v>
                </c:pt>
                <c:pt idx="52">
                  <c:v>35821.791097059715</c:v>
                </c:pt>
                <c:pt idx="53">
                  <c:v>38070.187277246201</c:v>
                </c:pt>
                <c:pt idx="54">
                  <c:v>40065.927280054973</c:v>
                </c:pt>
                <c:pt idx="55">
                  <c:v>42458.781887142664</c:v>
                </c:pt>
                <c:pt idx="56">
                  <c:v>45077.470753449939</c:v>
                </c:pt>
                <c:pt idx="57">
                  <c:v>48575.79437243045</c:v>
                </c:pt>
                <c:pt idx="58">
                  <c:v>52080.110795829984</c:v>
                </c:pt>
                <c:pt idx="59">
                  <c:v>57162.671883637311</c:v>
                </c:pt>
                <c:pt idx="60">
                  <c:v>60912.673654291371</c:v>
                </c:pt>
                <c:pt idx="61">
                  <c:v>65343.752829031509</c:v>
                </c:pt>
                <c:pt idx="62">
                  <c:v>70527.139465119544</c:v>
                </c:pt>
                <c:pt idx="63">
                  <c:v>76571.611062644748</c:v>
                </c:pt>
                <c:pt idx="64">
                  <c:v>83540.770664525466</c:v>
                </c:pt>
                <c:pt idx="65">
                  <c:v>89691.752954844851</c:v>
                </c:pt>
                <c:pt idx="66">
                  <c:v>95016.212077739925</c:v>
                </c:pt>
                <c:pt idx="67">
                  <c:v>99889.984912148459</c:v>
                </c:pt>
                <c:pt idx="68">
                  <c:v>106153.65032294474</c:v>
                </c:pt>
                <c:pt idx="69">
                  <c:v>112949.1986773191</c:v>
                </c:pt>
                <c:pt idx="70">
                  <c:v>122661.99987990521</c:v>
                </c:pt>
                <c:pt idx="71">
                  <c:v>132520.08850402365</c:v>
                </c:pt>
                <c:pt idx="72">
                  <c:v>142671.02485055311</c:v>
                </c:pt>
                <c:pt idx="73">
                  <c:v>153190.18903333473</c:v>
                </c:pt>
                <c:pt idx="74">
                  <c:v>160751.15326042697</c:v>
                </c:pt>
                <c:pt idx="75">
                  <c:v>166786.96356215471</c:v>
                </c:pt>
                <c:pt idx="76">
                  <c:v>175374.02510945871</c:v>
                </c:pt>
                <c:pt idx="77">
                  <c:v>186172.14332919926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B-394F-B993-FEBDF4C5C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559103"/>
        <c:axId val="2011456415"/>
      </c:lineChart>
      <c:catAx>
        <c:axId val="195855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56415"/>
        <c:crosses val="autoZero"/>
        <c:auto val="1"/>
        <c:lblAlgn val="ctr"/>
        <c:lblOffset val="100"/>
        <c:noMultiLvlLbl val="0"/>
      </c:catAx>
      <c:valAx>
        <c:axId val="20114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5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5</xdr:row>
      <xdr:rowOff>196850</xdr:rowOff>
    </xdr:from>
    <xdr:to>
      <xdr:col>17</xdr:col>
      <xdr:colOff>38100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8A98FC-CBDA-EF42-8E8A-DC93AD227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24</xdr:row>
      <xdr:rowOff>69850</xdr:rowOff>
    </xdr:from>
    <xdr:to>
      <xdr:col>15</xdr:col>
      <xdr:colOff>495300</xdr:colOff>
      <xdr:row>37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D688A-6E2B-B640-BFE4-A9F1C210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6</xdr:row>
      <xdr:rowOff>6350</xdr:rowOff>
    </xdr:from>
    <xdr:to>
      <xdr:col>13</xdr:col>
      <xdr:colOff>685800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76224-F9B0-7A4C-8562-EBFF0762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6</xdr:row>
      <xdr:rowOff>12700</xdr:rowOff>
    </xdr:from>
    <xdr:to>
      <xdr:col>17</xdr:col>
      <xdr:colOff>444500</xdr:colOff>
      <xdr:row>24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937B2-3155-B94A-AC66-4F43924C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25</xdr:row>
      <xdr:rowOff>133350</xdr:rowOff>
    </xdr:from>
    <xdr:to>
      <xdr:col>16</xdr:col>
      <xdr:colOff>101600</xdr:colOff>
      <xdr:row>43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7ACA5E-B369-E34D-B9D3-7A61EC2ED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iled_brazil_1" connectionId="1" xr16:uid="{C94DE929-A6E0-884D-AA5D-EA15E282A99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iled_brazil_1" connectionId="2" xr16:uid="{C4D2E774-0551-7E47-9E5D-1556A1472F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149D-03F6-A341-B351-66D274C95B5D}">
  <dimension ref="A1:M83"/>
  <sheetViews>
    <sheetView workbookViewId="0">
      <selection activeCell="N27" sqref="N27"/>
    </sheetView>
  </sheetViews>
  <sheetFormatPr baseColWidth="10" defaultRowHeight="16" x14ac:dyDescent="0.2"/>
  <cols>
    <col min="1" max="1" width="3.1640625" bestFit="1" customWidth="1"/>
    <col min="2" max="2" width="7.83203125" bestFit="1" customWidth="1"/>
    <col min="3" max="3" width="7.1640625" bestFit="1" customWidth="1"/>
    <col min="4" max="4" width="6.33203125" bestFit="1" customWidth="1"/>
    <col min="5" max="5" width="5.33203125" bestFit="1" customWidth="1"/>
    <col min="6" max="6" width="9.33203125" bestFit="1" customWidth="1"/>
    <col min="7" max="7" width="6.6640625" bestFit="1" customWidth="1"/>
    <col min="8" max="8" width="12.1640625" bestFit="1" customWidth="1"/>
    <col min="9" max="9" width="9.33203125" bestFit="1" customWidth="1"/>
    <col min="10" max="10" width="12.1640625" bestFit="1" customWidth="1"/>
    <col min="12" max="12" width="11.1640625" bestFit="1" customWidth="1"/>
  </cols>
  <sheetData>
    <row r="1" spans="1:13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>
        <v>0</v>
      </c>
      <c r="B2" s="1">
        <v>43887</v>
      </c>
      <c r="C2">
        <v>1</v>
      </c>
      <c r="I2">
        <v>1</v>
      </c>
    </row>
    <row r="3" spans="1:13" x14ac:dyDescent="0.2">
      <c r="A3">
        <v>1</v>
      </c>
      <c r="B3" s="1">
        <v>43888</v>
      </c>
      <c r="C3">
        <v>1</v>
      </c>
      <c r="F3">
        <f xml:space="preserve"> C3-C2</f>
        <v>0</v>
      </c>
      <c r="I3">
        <v>1</v>
      </c>
    </row>
    <row r="4" spans="1:13" x14ac:dyDescent="0.2">
      <c r="A4">
        <v>2</v>
      </c>
      <c r="B4" s="1">
        <v>43889</v>
      </c>
      <c r="C4">
        <v>1</v>
      </c>
      <c r="F4">
        <f t="shared" ref="F4:F67" si="0" xml:space="preserve"> C4-C3</f>
        <v>0</v>
      </c>
      <c r="I4">
        <v>1</v>
      </c>
    </row>
    <row r="5" spans="1:13" x14ac:dyDescent="0.2">
      <c r="A5">
        <v>3</v>
      </c>
      <c r="B5" s="1">
        <v>43890</v>
      </c>
      <c r="C5">
        <v>2</v>
      </c>
      <c r="F5">
        <f t="shared" si="0"/>
        <v>1</v>
      </c>
      <c r="I5">
        <v>2</v>
      </c>
    </row>
    <row r="6" spans="1:13" x14ac:dyDescent="0.2">
      <c r="A6">
        <v>4</v>
      </c>
      <c r="B6" s="1">
        <v>43891</v>
      </c>
      <c r="C6">
        <v>2</v>
      </c>
      <c r="F6">
        <f t="shared" si="0"/>
        <v>0</v>
      </c>
      <c r="I6">
        <v>2</v>
      </c>
    </row>
    <row r="7" spans="1:13" x14ac:dyDescent="0.2">
      <c r="A7">
        <v>5</v>
      </c>
      <c r="B7" s="1">
        <v>43892</v>
      </c>
      <c r="C7">
        <v>2</v>
      </c>
      <c r="F7">
        <f t="shared" si="0"/>
        <v>0</v>
      </c>
      <c r="I7">
        <v>2</v>
      </c>
    </row>
    <row r="8" spans="1:13" x14ac:dyDescent="0.2">
      <c r="A8">
        <v>6</v>
      </c>
      <c r="B8" s="1">
        <v>43893</v>
      </c>
      <c r="C8">
        <v>2</v>
      </c>
      <c r="F8">
        <f t="shared" si="0"/>
        <v>0</v>
      </c>
      <c r="I8">
        <v>2</v>
      </c>
    </row>
    <row r="9" spans="1:13" x14ac:dyDescent="0.2">
      <c r="A9">
        <v>7</v>
      </c>
      <c r="B9" s="1">
        <v>43894</v>
      </c>
      <c r="C9">
        <v>3</v>
      </c>
      <c r="F9">
        <f t="shared" si="0"/>
        <v>1</v>
      </c>
      <c r="I9">
        <v>3</v>
      </c>
    </row>
    <row r="10" spans="1:13" x14ac:dyDescent="0.2">
      <c r="A10">
        <v>8</v>
      </c>
      <c r="B10" s="1">
        <v>43895</v>
      </c>
      <c r="C10">
        <v>7</v>
      </c>
      <c r="F10">
        <f t="shared" si="0"/>
        <v>4</v>
      </c>
      <c r="I10">
        <v>6.9999999999999902</v>
      </c>
    </row>
    <row r="11" spans="1:13" x14ac:dyDescent="0.2">
      <c r="A11">
        <v>9</v>
      </c>
      <c r="B11" s="1">
        <v>43896</v>
      </c>
      <c r="C11">
        <v>13</v>
      </c>
      <c r="F11">
        <f t="shared" si="0"/>
        <v>6</v>
      </c>
      <c r="I11">
        <v>13</v>
      </c>
    </row>
    <row r="12" spans="1:13" x14ac:dyDescent="0.2">
      <c r="A12">
        <v>10</v>
      </c>
      <c r="B12" s="1">
        <v>43897</v>
      </c>
      <c r="C12">
        <v>19</v>
      </c>
      <c r="F12">
        <f t="shared" si="0"/>
        <v>6</v>
      </c>
      <c r="I12">
        <v>18.999999999999901</v>
      </c>
    </row>
    <row r="13" spans="1:13" x14ac:dyDescent="0.2">
      <c r="A13">
        <v>11</v>
      </c>
      <c r="B13" s="1">
        <v>43898</v>
      </c>
      <c r="C13">
        <v>25</v>
      </c>
      <c r="F13">
        <f t="shared" si="0"/>
        <v>6</v>
      </c>
      <c r="H13">
        <v>144.38764526582801</v>
      </c>
      <c r="I13">
        <v>24.999999999999901</v>
      </c>
      <c r="J13">
        <v>4.7755058106331596</v>
      </c>
      <c r="K13">
        <f xml:space="preserve"> ABS(H13-I13)</f>
        <v>119.38764526582811</v>
      </c>
      <c r="L13">
        <f xml:space="preserve"> (I13-H13)^2</f>
        <v>14253.40984211921</v>
      </c>
      <c r="M13">
        <f xml:space="preserve"> SQRT(L13)</f>
        <v>119.38764526582811</v>
      </c>
    </row>
    <row r="14" spans="1:13" x14ac:dyDescent="0.2">
      <c r="A14">
        <v>12</v>
      </c>
      <c r="B14" s="1">
        <v>43899</v>
      </c>
      <c r="C14">
        <v>25</v>
      </c>
      <c r="F14">
        <f t="shared" si="0"/>
        <v>0</v>
      </c>
      <c r="H14">
        <v>155.035472212093</v>
      </c>
      <c r="I14">
        <v>24.999999999999901</v>
      </c>
      <c r="J14">
        <v>5.2014188884837198</v>
      </c>
      <c r="K14">
        <f t="shared" ref="K14:K77" si="1" xml:space="preserve"> ABS(H14-I14)</f>
        <v>130.03547221209311</v>
      </c>
      <c r="L14">
        <f t="shared" ref="L14:L77" si="2" xml:space="preserve"> (I14-H14)^2</f>
        <v>16909.224033422041</v>
      </c>
      <c r="M14">
        <f t="shared" ref="M14:M77" si="3" xml:space="preserve"> SQRT(L14)</f>
        <v>130.03547221209311</v>
      </c>
    </row>
    <row r="15" spans="1:13" x14ac:dyDescent="0.2">
      <c r="A15">
        <v>13</v>
      </c>
      <c r="B15" s="1">
        <v>43900</v>
      </c>
      <c r="C15">
        <v>34</v>
      </c>
      <c r="F15">
        <f t="shared" si="0"/>
        <v>9</v>
      </c>
      <c r="H15">
        <v>181.52503327591299</v>
      </c>
      <c r="I15">
        <v>34</v>
      </c>
      <c r="J15">
        <v>4.3389715669386302</v>
      </c>
      <c r="K15">
        <f t="shared" si="1"/>
        <v>147.52503327591299</v>
      </c>
      <c r="L15">
        <f t="shared" si="2"/>
        <v>21763.635443059236</v>
      </c>
      <c r="M15">
        <f t="shared" si="3"/>
        <v>147.52503327591299</v>
      </c>
    </row>
    <row r="16" spans="1:13" x14ac:dyDescent="0.2">
      <c r="A16">
        <v>14</v>
      </c>
      <c r="B16" s="1">
        <v>43901</v>
      </c>
      <c r="C16">
        <v>52</v>
      </c>
      <c r="F16">
        <f t="shared" si="0"/>
        <v>18</v>
      </c>
      <c r="H16">
        <v>213.12271217320199</v>
      </c>
      <c r="I16">
        <v>52</v>
      </c>
      <c r="J16">
        <v>3.09851369563851</v>
      </c>
      <c r="K16">
        <f t="shared" si="1"/>
        <v>161.12271217320199</v>
      </c>
      <c r="L16">
        <f t="shared" si="2"/>
        <v>25960.528378048493</v>
      </c>
      <c r="M16">
        <f t="shared" si="3"/>
        <v>161.12271217320199</v>
      </c>
    </row>
    <row r="17" spans="1:13" x14ac:dyDescent="0.2">
      <c r="A17">
        <v>15</v>
      </c>
      <c r="B17" s="1">
        <v>43902</v>
      </c>
      <c r="C17">
        <v>77</v>
      </c>
      <c r="F17">
        <f t="shared" si="0"/>
        <v>25</v>
      </c>
      <c r="H17">
        <v>234.11199337419299</v>
      </c>
      <c r="I17">
        <v>77</v>
      </c>
      <c r="J17">
        <v>2.04041549836615</v>
      </c>
      <c r="K17">
        <f t="shared" si="1"/>
        <v>157.11199337419299</v>
      </c>
      <c r="L17">
        <f t="shared" si="2"/>
        <v>24684.178462012464</v>
      </c>
      <c r="M17">
        <f t="shared" si="3"/>
        <v>157.11199337419299</v>
      </c>
    </row>
    <row r="18" spans="1:13" x14ac:dyDescent="0.2">
      <c r="A18">
        <v>16</v>
      </c>
      <c r="B18" s="1">
        <v>43903</v>
      </c>
      <c r="C18">
        <v>98</v>
      </c>
      <c r="F18">
        <f t="shared" si="0"/>
        <v>21</v>
      </c>
      <c r="H18">
        <v>250.18432520691499</v>
      </c>
      <c r="I18">
        <v>98</v>
      </c>
      <c r="J18">
        <v>1.55290127762158</v>
      </c>
      <c r="K18">
        <f t="shared" si="1"/>
        <v>152.18432520691499</v>
      </c>
      <c r="L18">
        <f t="shared" si="2"/>
        <v>23160.068838684063</v>
      </c>
      <c r="M18">
        <f t="shared" si="3"/>
        <v>152.18432520691499</v>
      </c>
    </row>
    <row r="19" spans="1:13" x14ac:dyDescent="0.2">
      <c r="A19">
        <v>17</v>
      </c>
      <c r="B19" s="1">
        <v>43904</v>
      </c>
      <c r="C19">
        <v>121</v>
      </c>
      <c r="F19">
        <f t="shared" si="0"/>
        <v>23</v>
      </c>
      <c r="H19">
        <v>349.126255402894</v>
      </c>
      <c r="I19">
        <v>121</v>
      </c>
      <c r="J19">
        <v>1.88534095374292</v>
      </c>
      <c r="K19">
        <f t="shared" si="1"/>
        <v>228.126255402894</v>
      </c>
      <c r="L19">
        <f t="shared" si="2"/>
        <v>52041.588404146423</v>
      </c>
      <c r="M19">
        <f t="shared" si="3"/>
        <v>228.126255402894</v>
      </c>
    </row>
    <row r="20" spans="1:13" x14ac:dyDescent="0.2">
      <c r="A20">
        <v>18</v>
      </c>
      <c r="B20" s="1">
        <v>43905</v>
      </c>
      <c r="C20">
        <v>200</v>
      </c>
      <c r="F20">
        <f t="shared" si="0"/>
        <v>79</v>
      </c>
      <c r="H20">
        <v>387.57277921693702</v>
      </c>
      <c r="I20">
        <v>199.99999999999901</v>
      </c>
      <c r="J20">
        <v>0.93786389608468501</v>
      </c>
      <c r="K20">
        <f t="shared" si="1"/>
        <v>187.57277921693802</v>
      </c>
      <c r="L20">
        <f t="shared" si="2"/>
        <v>35183.547503166177</v>
      </c>
      <c r="M20">
        <f t="shared" si="3"/>
        <v>187.57277921693802</v>
      </c>
    </row>
    <row r="21" spans="1:13" x14ac:dyDescent="0.2">
      <c r="A21">
        <v>19</v>
      </c>
      <c r="B21" s="1">
        <v>43906</v>
      </c>
      <c r="C21">
        <v>234</v>
      </c>
      <c r="F21">
        <f t="shared" si="0"/>
        <v>34</v>
      </c>
      <c r="H21">
        <v>451.69691987103897</v>
      </c>
      <c r="I21">
        <v>234</v>
      </c>
      <c r="J21">
        <v>0.93032871739760403</v>
      </c>
      <c r="K21">
        <f t="shared" si="1"/>
        <v>217.69691987103897</v>
      </c>
      <c r="L21">
        <f t="shared" si="2"/>
        <v>47391.948921337564</v>
      </c>
      <c r="M21">
        <f t="shared" si="3"/>
        <v>217.69691987103897</v>
      </c>
    </row>
    <row r="22" spans="1:13" x14ac:dyDescent="0.2">
      <c r="A22">
        <v>20</v>
      </c>
      <c r="B22" s="1">
        <v>43907</v>
      </c>
      <c r="C22">
        <v>291</v>
      </c>
      <c r="F22">
        <f t="shared" si="0"/>
        <v>57</v>
      </c>
      <c r="H22">
        <v>613.90915329111897</v>
      </c>
      <c r="I22">
        <v>291</v>
      </c>
      <c r="J22">
        <v>1.1096534477358</v>
      </c>
      <c r="K22">
        <f t="shared" si="1"/>
        <v>322.90915329111897</v>
      </c>
      <c r="L22">
        <f t="shared" si="2"/>
        <v>104270.32127918737</v>
      </c>
      <c r="M22">
        <f t="shared" si="3"/>
        <v>322.90915329111897</v>
      </c>
    </row>
    <row r="23" spans="1:13" x14ac:dyDescent="0.2">
      <c r="A23">
        <v>21</v>
      </c>
      <c r="B23" s="1">
        <v>43908</v>
      </c>
      <c r="C23">
        <v>428</v>
      </c>
      <c r="F23">
        <f t="shared" si="0"/>
        <v>137</v>
      </c>
      <c r="H23">
        <v>838.14547702459902</v>
      </c>
      <c r="I23">
        <v>427.99999999999898</v>
      </c>
      <c r="J23" t="s">
        <v>12</v>
      </c>
      <c r="K23">
        <f t="shared" si="1"/>
        <v>410.14547702460004</v>
      </c>
      <c r="L23">
        <f t="shared" si="2"/>
        <v>168219.31232373673</v>
      </c>
      <c r="M23">
        <f t="shared" si="3"/>
        <v>410.14547702460004</v>
      </c>
    </row>
    <row r="24" spans="1:13" x14ac:dyDescent="0.2">
      <c r="A24">
        <v>22</v>
      </c>
      <c r="B24" s="1">
        <v>43909</v>
      </c>
      <c r="C24">
        <v>621</v>
      </c>
      <c r="F24">
        <f t="shared" si="0"/>
        <v>193</v>
      </c>
      <c r="H24">
        <v>1197.97007790617</v>
      </c>
      <c r="I24">
        <v>621</v>
      </c>
      <c r="J24">
        <v>0.92909835411622999</v>
      </c>
      <c r="K24">
        <f t="shared" si="1"/>
        <v>576.97007790616999</v>
      </c>
      <c r="L24">
        <f t="shared" si="2"/>
        <v>332894.47079905187</v>
      </c>
      <c r="M24">
        <f t="shared" si="3"/>
        <v>576.97007790616999</v>
      </c>
    </row>
    <row r="25" spans="1:13" x14ac:dyDescent="0.2">
      <c r="A25">
        <v>23</v>
      </c>
      <c r="B25" s="1">
        <v>43910</v>
      </c>
      <c r="C25">
        <v>904</v>
      </c>
      <c r="F25">
        <f t="shared" si="0"/>
        <v>283</v>
      </c>
      <c r="H25">
        <v>1423.4227504895</v>
      </c>
      <c r="I25">
        <v>903.99999999999898</v>
      </c>
      <c r="J25">
        <v>0.57458268859458494</v>
      </c>
      <c r="K25">
        <f t="shared" si="1"/>
        <v>519.42275048950103</v>
      </c>
      <c r="L25">
        <f t="shared" si="2"/>
        <v>269799.99372607842</v>
      </c>
      <c r="M25">
        <f t="shared" si="3"/>
        <v>519.42275048950103</v>
      </c>
    </row>
    <row r="26" spans="1:13" x14ac:dyDescent="0.2">
      <c r="A26">
        <v>24</v>
      </c>
      <c r="B26" s="1">
        <v>43911</v>
      </c>
      <c r="C26">
        <v>1128</v>
      </c>
      <c r="F26">
        <f t="shared" si="0"/>
        <v>224</v>
      </c>
      <c r="H26">
        <v>1871.22084321176</v>
      </c>
      <c r="I26">
        <v>1128</v>
      </c>
      <c r="J26">
        <v>0.658883726251562</v>
      </c>
      <c r="K26">
        <f t="shared" si="1"/>
        <v>743.22084321175998</v>
      </c>
      <c r="L26">
        <f t="shared" si="2"/>
        <v>552377.22178439947</v>
      </c>
      <c r="M26">
        <f t="shared" si="3"/>
        <v>743.22084321175998</v>
      </c>
    </row>
    <row r="27" spans="1:13" x14ac:dyDescent="0.2">
      <c r="A27">
        <v>25</v>
      </c>
      <c r="B27" s="1">
        <v>43912</v>
      </c>
      <c r="C27">
        <v>1546</v>
      </c>
      <c r="F27">
        <f t="shared" si="0"/>
        <v>418</v>
      </c>
      <c r="H27">
        <v>2200.6230640721701</v>
      </c>
      <c r="I27">
        <v>1545.99999999999</v>
      </c>
      <c r="J27">
        <v>0.423430183746555</v>
      </c>
      <c r="K27">
        <f t="shared" si="1"/>
        <v>654.62306407218011</v>
      </c>
      <c r="L27">
        <f t="shared" si="2"/>
        <v>428531.35601524962</v>
      </c>
      <c r="M27">
        <f t="shared" si="3"/>
        <v>654.62306407218011</v>
      </c>
    </row>
    <row r="28" spans="1:13" x14ac:dyDescent="0.2">
      <c r="A28">
        <v>26</v>
      </c>
      <c r="B28" s="1">
        <v>43913</v>
      </c>
      <c r="C28">
        <v>1891</v>
      </c>
      <c r="F28">
        <f t="shared" si="0"/>
        <v>345</v>
      </c>
      <c r="H28">
        <v>2570.7334308351401</v>
      </c>
      <c r="I28">
        <v>1891</v>
      </c>
      <c r="J28">
        <v>0.35945712894507698</v>
      </c>
      <c r="K28">
        <f t="shared" si="1"/>
        <v>679.7334308351401</v>
      </c>
      <c r="L28">
        <f t="shared" si="2"/>
        <v>462037.53699491016</v>
      </c>
      <c r="M28">
        <f t="shared" si="3"/>
        <v>679.7334308351401</v>
      </c>
    </row>
    <row r="29" spans="1:13" x14ac:dyDescent="0.2">
      <c r="A29">
        <v>27</v>
      </c>
      <c r="B29" s="1">
        <v>43914</v>
      </c>
      <c r="C29">
        <v>2201</v>
      </c>
      <c r="F29">
        <f t="shared" si="0"/>
        <v>310</v>
      </c>
      <c r="H29">
        <v>2807.7982757333498</v>
      </c>
      <c r="I29">
        <v>2201</v>
      </c>
      <c r="J29">
        <v>0.27569208347721702</v>
      </c>
      <c r="K29">
        <f t="shared" si="1"/>
        <v>606.79827573334978</v>
      </c>
      <c r="L29">
        <f t="shared" si="2"/>
        <v>368204.14743296639</v>
      </c>
      <c r="M29">
        <f t="shared" si="3"/>
        <v>606.79827573334978</v>
      </c>
    </row>
    <row r="30" spans="1:13" x14ac:dyDescent="0.2">
      <c r="A30">
        <v>28</v>
      </c>
      <c r="B30" s="1">
        <v>43915</v>
      </c>
      <c r="C30">
        <v>2433</v>
      </c>
      <c r="F30">
        <f t="shared" si="0"/>
        <v>232</v>
      </c>
      <c r="H30">
        <v>3275.0234691406899</v>
      </c>
      <c r="I30">
        <v>2432.99999999999</v>
      </c>
      <c r="J30">
        <v>0.34608445094151002</v>
      </c>
      <c r="K30">
        <f t="shared" si="1"/>
        <v>842.02346914069994</v>
      </c>
      <c r="L30">
        <f t="shared" si="2"/>
        <v>709003.52258373925</v>
      </c>
      <c r="M30">
        <f t="shared" si="3"/>
        <v>842.02346914069994</v>
      </c>
    </row>
    <row r="31" spans="1:13" x14ac:dyDescent="0.2">
      <c r="A31">
        <v>29</v>
      </c>
      <c r="B31" s="1">
        <v>43916</v>
      </c>
      <c r="C31">
        <v>2915</v>
      </c>
      <c r="F31">
        <f t="shared" si="0"/>
        <v>482</v>
      </c>
      <c r="H31">
        <v>3973.0769921164901</v>
      </c>
      <c r="I31">
        <v>2915</v>
      </c>
      <c r="J31">
        <v>0.362976669679758</v>
      </c>
      <c r="K31">
        <f t="shared" si="1"/>
        <v>1058.0769921164901</v>
      </c>
      <c r="L31">
        <f t="shared" si="2"/>
        <v>1119526.9212462793</v>
      </c>
      <c r="M31">
        <f t="shared" si="3"/>
        <v>1058.0769921164901</v>
      </c>
    </row>
    <row r="32" spans="1:13" x14ac:dyDescent="0.2">
      <c r="A32">
        <v>30</v>
      </c>
      <c r="B32" s="1">
        <v>43917</v>
      </c>
      <c r="C32">
        <v>3417</v>
      </c>
      <c r="F32">
        <f t="shared" si="0"/>
        <v>502</v>
      </c>
      <c r="H32">
        <v>4435.2961796602203</v>
      </c>
      <c r="I32">
        <v>3416.99999999999</v>
      </c>
      <c r="J32">
        <v>0.298008832209606</v>
      </c>
      <c r="K32">
        <f t="shared" si="1"/>
        <v>1018.2961796602303</v>
      </c>
      <c r="L32">
        <f t="shared" si="2"/>
        <v>1036927.1095106201</v>
      </c>
      <c r="M32">
        <f t="shared" si="3"/>
        <v>1018.2961796602303</v>
      </c>
    </row>
    <row r="33" spans="1:13" x14ac:dyDescent="0.2">
      <c r="A33">
        <v>31</v>
      </c>
      <c r="B33" s="1">
        <v>43918</v>
      </c>
      <c r="C33">
        <v>3903</v>
      </c>
      <c r="F33">
        <f t="shared" si="0"/>
        <v>486</v>
      </c>
      <c r="H33">
        <v>4878.0542045820403</v>
      </c>
      <c r="I33">
        <v>3902.99999999999</v>
      </c>
      <c r="J33">
        <v>0.24982172805073999</v>
      </c>
      <c r="K33">
        <f t="shared" si="1"/>
        <v>975.05420458205026</v>
      </c>
      <c r="L33">
        <f t="shared" si="2"/>
        <v>950730.70187313471</v>
      </c>
      <c r="M33">
        <f t="shared" si="3"/>
        <v>975.05420458205026</v>
      </c>
    </row>
    <row r="34" spans="1:13" x14ac:dyDescent="0.2">
      <c r="A34">
        <v>32</v>
      </c>
      <c r="B34" s="1">
        <v>43919</v>
      </c>
      <c r="C34">
        <v>4256</v>
      </c>
      <c r="F34">
        <f t="shared" si="0"/>
        <v>353</v>
      </c>
      <c r="H34">
        <v>4810.0472507514796</v>
      </c>
      <c r="I34">
        <v>4256</v>
      </c>
      <c r="J34">
        <v>0.13018027508258401</v>
      </c>
      <c r="K34">
        <f t="shared" si="1"/>
        <v>554.04725075147962</v>
      </c>
      <c r="L34">
        <f t="shared" si="2"/>
        <v>306968.35606527294</v>
      </c>
      <c r="M34">
        <f t="shared" si="3"/>
        <v>554.04725075147962</v>
      </c>
    </row>
    <row r="35" spans="1:13" x14ac:dyDescent="0.2">
      <c r="A35">
        <v>33</v>
      </c>
      <c r="B35" s="1">
        <v>43920</v>
      </c>
      <c r="C35">
        <v>4579</v>
      </c>
      <c r="F35">
        <f t="shared" si="0"/>
        <v>323</v>
      </c>
      <c r="H35">
        <v>6455.2755830205697</v>
      </c>
      <c r="I35">
        <v>4578.99999999999</v>
      </c>
      <c r="J35">
        <v>0.40975662437662702</v>
      </c>
      <c r="K35">
        <f t="shared" si="1"/>
        <v>1876.2755830205797</v>
      </c>
      <c r="L35">
        <f t="shared" si="2"/>
        <v>3520410.063439216</v>
      </c>
      <c r="M35">
        <f t="shared" si="3"/>
        <v>1876.2755830205797</v>
      </c>
    </row>
    <row r="36" spans="1:13" x14ac:dyDescent="0.2">
      <c r="A36">
        <v>34</v>
      </c>
      <c r="B36" s="1">
        <v>43921</v>
      </c>
      <c r="C36">
        <v>5717</v>
      </c>
      <c r="F36">
        <f t="shared" si="0"/>
        <v>1138</v>
      </c>
      <c r="H36">
        <v>7919.79062048989</v>
      </c>
      <c r="I36">
        <v>5717</v>
      </c>
      <c r="J36">
        <v>0.385305338549919</v>
      </c>
      <c r="K36">
        <f t="shared" si="1"/>
        <v>2202.79062048989</v>
      </c>
      <c r="L36">
        <f t="shared" si="2"/>
        <v>4852286.5177182341</v>
      </c>
      <c r="M36">
        <f t="shared" si="3"/>
        <v>2202.79062048989</v>
      </c>
    </row>
    <row r="37" spans="1:13" x14ac:dyDescent="0.2">
      <c r="A37">
        <v>35</v>
      </c>
      <c r="B37" s="1">
        <v>43922</v>
      </c>
      <c r="C37">
        <v>6834</v>
      </c>
      <c r="F37">
        <f t="shared" si="0"/>
        <v>1117</v>
      </c>
      <c r="H37">
        <v>9150.3235266536103</v>
      </c>
      <c r="I37">
        <v>6833.99999999999</v>
      </c>
      <c r="J37">
        <v>0.33894110720714299</v>
      </c>
      <c r="K37">
        <f t="shared" si="1"/>
        <v>2316.3235266536203</v>
      </c>
      <c r="L37">
        <f t="shared" si="2"/>
        <v>5365354.6801290652</v>
      </c>
      <c r="M37">
        <f t="shared" si="3"/>
        <v>2316.3235266536203</v>
      </c>
    </row>
    <row r="38" spans="1:13" x14ac:dyDescent="0.2">
      <c r="A38">
        <v>36</v>
      </c>
      <c r="B38" s="1">
        <v>43923</v>
      </c>
      <c r="C38">
        <v>7910</v>
      </c>
      <c r="F38">
        <f t="shared" si="0"/>
        <v>1076</v>
      </c>
      <c r="H38">
        <v>9940.2512583079297</v>
      </c>
      <c r="I38">
        <v>7909.99999999999</v>
      </c>
      <c r="J38">
        <v>0.25666893278229203</v>
      </c>
      <c r="K38">
        <f t="shared" si="1"/>
        <v>2030.2512583079397</v>
      </c>
      <c r="L38">
        <f t="shared" si="2"/>
        <v>4121920.1718609724</v>
      </c>
      <c r="M38">
        <f t="shared" si="3"/>
        <v>2030.2512583079397</v>
      </c>
    </row>
    <row r="39" spans="1:13" x14ac:dyDescent="0.2">
      <c r="A39">
        <v>37</v>
      </c>
      <c r="B39" s="1">
        <v>43924</v>
      </c>
      <c r="C39">
        <v>9056</v>
      </c>
      <c r="F39">
        <f t="shared" si="0"/>
        <v>1146</v>
      </c>
      <c r="H39">
        <v>11025.6109188349</v>
      </c>
      <c r="I39">
        <v>9056</v>
      </c>
      <c r="J39">
        <v>0.217492371779479</v>
      </c>
      <c r="K39">
        <f t="shared" si="1"/>
        <v>1969.6109188349001</v>
      </c>
      <c r="L39">
        <f t="shared" si="2"/>
        <v>3879367.1715936596</v>
      </c>
      <c r="M39">
        <f t="shared" si="3"/>
        <v>1969.6109188349001</v>
      </c>
    </row>
    <row r="40" spans="1:13" x14ac:dyDescent="0.2">
      <c r="A40">
        <v>38</v>
      </c>
      <c r="B40" s="1">
        <v>43925</v>
      </c>
      <c r="C40">
        <v>10278</v>
      </c>
      <c r="F40">
        <f t="shared" si="0"/>
        <v>1222</v>
      </c>
      <c r="H40">
        <v>12060.237198119799</v>
      </c>
      <c r="I40">
        <v>10278</v>
      </c>
      <c r="J40">
        <v>0.17340311326326999</v>
      </c>
      <c r="K40">
        <f t="shared" si="1"/>
        <v>1782.2371981197994</v>
      </c>
      <c r="L40">
        <f t="shared" si="2"/>
        <v>3176369.4303619131</v>
      </c>
      <c r="M40">
        <f t="shared" si="3"/>
        <v>1782.2371981197994</v>
      </c>
    </row>
    <row r="41" spans="1:13" x14ac:dyDescent="0.2">
      <c r="A41">
        <v>39</v>
      </c>
      <c r="B41" s="1">
        <v>43926</v>
      </c>
      <c r="C41">
        <v>11130</v>
      </c>
      <c r="F41">
        <f t="shared" si="0"/>
        <v>852</v>
      </c>
      <c r="H41">
        <v>13276.203955810999</v>
      </c>
      <c r="I41">
        <v>11129.9999999999</v>
      </c>
      <c r="J41">
        <v>0.19283054409803099</v>
      </c>
      <c r="K41">
        <f t="shared" si="1"/>
        <v>2146.2039558110991</v>
      </c>
      <c r="L41">
        <f t="shared" si="2"/>
        <v>4606191.4199392106</v>
      </c>
      <c r="M41">
        <f t="shared" si="3"/>
        <v>2146.2039558110991</v>
      </c>
    </row>
    <row r="42" spans="1:13" x14ac:dyDescent="0.2">
      <c r="A42">
        <v>40</v>
      </c>
      <c r="B42" s="1">
        <v>43927</v>
      </c>
      <c r="C42">
        <v>12056</v>
      </c>
      <c r="F42">
        <f t="shared" si="0"/>
        <v>926</v>
      </c>
      <c r="H42">
        <v>15486.6077591639</v>
      </c>
      <c r="I42">
        <v>12055.9999999999</v>
      </c>
      <c r="J42">
        <v>0.28455605168910902</v>
      </c>
      <c r="K42">
        <f t="shared" si="1"/>
        <v>3430.6077591640005</v>
      </c>
      <c r="L42">
        <f t="shared" si="2"/>
        <v>11769069.597236246</v>
      </c>
      <c r="M42">
        <f t="shared" si="3"/>
        <v>3430.6077591640005</v>
      </c>
    </row>
    <row r="43" spans="1:13" x14ac:dyDescent="0.2">
      <c r="A43">
        <v>41</v>
      </c>
      <c r="B43" s="1">
        <v>43928</v>
      </c>
      <c r="C43">
        <v>13717</v>
      </c>
      <c r="F43">
        <f t="shared" si="0"/>
        <v>1661</v>
      </c>
      <c r="H43">
        <v>17415.419931554999</v>
      </c>
      <c r="I43">
        <v>13717</v>
      </c>
      <c r="J43">
        <v>0.26962309043923899</v>
      </c>
      <c r="K43">
        <f t="shared" si="1"/>
        <v>3698.4199315549995</v>
      </c>
      <c r="L43">
        <f t="shared" si="2"/>
        <v>13678309.990123287</v>
      </c>
      <c r="M43">
        <f t="shared" si="3"/>
        <v>3698.4199315549995</v>
      </c>
    </row>
    <row r="44" spans="1:13" x14ac:dyDescent="0.2">
      <c r="A44">
        <v>42</v>
      </c>
      <c r="B44" s="1">
        <v>43929</v>
      </c>
      <c r="C44">
        <v>15927</v>
      </c>
      <c r="F44">
        <f t="shared" si="0"/>
        <v>2210</v>
      </c>
      <c r="H44">
        <v>19973.288716096598</v>
      </c>
      <c r="I44">
        <v>15927</v>
      </c>
      <c r="J44">
        <v>0.25405215772566198</v>
      </c>
      <c r="K44">
        <f t="shared" si="1"/>
        <v>4046.2887160965984</v>
      </c>
      <c r="L44">
        <f t="shared" si="2"/>
        <v>16372452.374010658</v>
      </c>
      <c r="M44">
        <f t="shared" si="3"/>
        <v>4046.2887160965984</v>
      </c>
    </row>
    <row r="45" spans="1:13" x14ac:dyDescent="0.2">
      <c r="A45">
        <v>43</v>
      </c>
      <c r="B45" s="1">
        <v>43930</v>
      </c>
      <c r="C45">
        <v>17857</v>
      </c>
      <c r="F45">
        <f t="shared" si="0"/>
        <v>1930</v>
      </c>
      <c r="H45">
        <v>21482.874347344099</v>
      </c>
      <c r="I45">
        <v>17857</v>
      </c>
      <c r="J45">
        <v>0.20305058785597599</v>
      </c>
      <c r="K45">
        <f t="shared" si="1"/>
        <v>3625.8743473440991</v>
      </c>
      <c r="L45">
        <f t="shared" si="2"/>
        <v>13146964.782727996</v>
      </c>
      <c r="M45">
        <f t="shared" si="3"/>
        <v>3625.8743473440991</v>
      </c>
    </row>
    <row r="46" spans="1:13" x14ac:dyDescent="0.2">
      <c r="A46">
        <v>44</v>
      </c>
      <c r="B46" s="1">
        <v>43931</v>
      </c>
      <c r="C46">
        <v>19638</v>
      </c>
      <c r="F46">
        <f t="shared" si="0"/>
        <v>1781</v>
      </c>
      <c r="H46">
        <v>21908.9023628348</v>
      </c>
      <c r="I46">
        <v>19638</v>
      </c>
      <c r="J46">
        <v>0.115638169000653</v>
      </c>
      <c r="K46">
        <f t="shared" si="1"/>
        <v>2270.9023628348004</v>
      </c>
      <c r="L46">
        <f t="shared" si="2"/>
        <v>5156997.5415286794</v>
      </c>
      <c r="M46">
        <f t="shared" si="3"/>
        <v>2270.9023628348004</v>
      </c>
    </row>
    <row r="47" spans="1:13" x14ac:dyDescent="0.2">
      <c r="A47">
        <v>45</v>
      </c>
      <c r="B47" s="1">
        <v>43932</v>
      </c>
      <c r="C47">
        <v>20727</v>
      </c>
      <c r="F47">
        <f t="shared" si="0"/>
        <v>1089</v>
      </c>
      <c r="H47">
        <v>23283.2800692858</v>
      </c>
      <c r="I47">
        <v>20726.999999999902</v>
      </c>
      <c r="J47">
        <v>0.12333092436367001</v>
      </c>
      <c r="K47">
        <f t="shared" si="1"/>
        <v>2556.2800692858982</v>
      </c>
      <c r="L47">
        <f t="shared" si="2"/>
        <v>6534567.7926283162</v>
      </c>
      <c r="M47">
        <f t="shared" si="3"/>
        <v>2556.2800692858982</v>
      </c>
    </row>
    <row r="48" spans="1:13" x14ac:dyDescent="0.2">
      <c r="A48">
        <v>46</v>
      </c>
      <c r="B48" s="1">
        <v>43933</v>
      </c>
      <c r="C48">
        <v>22169</v>
      </c>
      <c r="F48">
        <f t="shared" si="0"/>
        <v>1442</v>
      </c>
      <c r="H48">
        <v>25610.898011054502</v>
      </c>
      <c r="I48">
        <v>22168.999999999902</v>
      </c>
      <c r="J48">
        <v>0.15525725161507101</v>
      </c>
      <c r="K48">
        <f t="shared" si="1"/>
        <v>3441.8980110545999</v>
      </c>
      <c r="L48">
        <f t="shared" si="2"/>
        <v>11846661.91850161</v>
      </c>
      <c r="M48">
        <f t="shared" si="3"/>
        <v>3441.8980110545999</v>
      </c>
    </row>
    <row r="49" spans="1:13" x14ac:dyDescent="0.2">
      <c r="A49">
        <v>47</v>
      </c>
      <c r="B49" s="1">
        <v>43934</v>
      </c>
      <c r="C49">
        <v>23430</v>
      </c>
      <c r="F49">
        <f t="shared" si="0"/>
        <v>1261</v>
      </c>
      <c r="H49">
        <v>27852.263321403199</v>
      </c>
      <c r="I49">
        <v>23429.999999999902</v>
      </c>
      <c r="J49">
        <v>0.18874363300909999</v>
      </c>
      <c r="K49">
        <f t="shared" si="1"/>
        <v>4422.2633214032976</v>
      </c>
      <c r="L49">
        <f t="shared" si="2"/>
        <v>19556412.883828927</v>
      </c>
      <c r="M49">
        <f t="shared" si="3"/>
        <v>4422.2633214032976</v>
      </c>
    </row>
    <row r="50" spans="1:13" x14ac:dyDescent="0.2">
      <c r="A50">
        <v>48</v>
      </c>
      <c r="B50" s="1">
        <v>43935</v>
      </c>
      <c r="C50">
        <v>25262</v>
      </c>
      <c r="F50">
        <f t="shared" si="0"/>
        <v>1832</v>
      </c>
      <c r="H50">
        <v>31195.4871204392</v>
      </c>
      <c r="I50">
        <v>25261.999999999902</v>
      </c>
      <c r="J50">
        <v>0.234877963757393</v>
      </c>
      <c r="K50">
        <f t="shared" si="1"/>
        <v>5933.4871204392985</v>
      </c>
      <c r="L50">
        <f t="shared" si="2"/>
        <v>35206269.408419035</v>
      </c>
      <c r="M50">
        <f t="shared" si="3"/>
        <v>5933.4871204392985</v>
      </c>
    </row>
    <row r="51" spans="1:13" x14ac:dyDescent="0.2">
      <c r="A51">
        <v>49</v>
      </c>
      <c r="B51" s="1">
        <v>43936</v>
      </c>
      <c r="C51">
        <v>28320</v>
      </c>
      <c r="F51">
        <f t="shared" si="0"/>
        <v>3058</v>
      </c>
      <c r="H51">
        <v>32746.654517634699</v>
      </c>
      <c r="I51">
        <v>28320</v>
      </c>
      <c r="J51">
        <v>0.15630842223286301</v>
      </c>
      <c r="K51">
        <f t="shared" si="1"/>
        <v>4426.654517634699</v>
      </c>
      <c r="L51">
        <f t="shared" si="2"/>
        <v>19595270.218495689</v>
      </c>
      <c r="M51">
        <f t="shared" si="3"/>
        <v>4426.654517634699</v>
      </c>
    </row>
    <row r="52" spans="1:13" x14ac:dyDescent="0.2">
      <c r="A52">
        <v>50</v>
      </c>
      <c r="B52" s="1">
        <v>43937</v>
      </c>
      <c r="C52">
        <v>30425</v>
      </c>
      <c r="F52">
        <f t="shared" si="0"/>
        <v>2105</v>
      </c>
      <c r="H52">
        <v>36495.186269218102</v>
      </c>
      <c r="I52">
        <v>30424.999999999902</v>
      </c>
      <c r="J52">
        <v>0.19951310663001401</v>
      </c>
      <c r="K52">
        <f t="shared" si="1"/>
        <v>6070.1862692182003</v>
      </c>
      <c r="L52">
        <f t="shared" si="2"/>
        <v>36847161.343005173</v>
      </c>
      <c r="M52">
        <f t="shared" si="3"/>
        <v>6070.1862692182003</v>
      </c>
    </row>
    <row r="53" spans="1:13" x14ac:dyDescent="0.2">
      <c r="A53">
        <v>51</v>
      </c>
      <c r="B53" s="1">
        <v>43938</v>
      </c>
      <c r="C53">
        <v>33682</v>
      </c>
      <c r="F53">
        <f t="shared" si="0"/>
        <v>3257</v>
      </c>
      <c r="H53">
        <v>39272.692996092403</v>
      </c>
      <c r="I53">
        <v>33681.999999999898</v>
      </c>
      <c r="J53">
        <v>0.16598459106028199</v>
      </c>
      <c r="K53">
        <f t="shared" si="1"/>
        <v>5590.6929960925045</v>
      </c>
      <c r="L53">
        <f t="shared" si="2"/>
        <v>31255848.176557783</v>
      </c>
      <c r="M53">
        <f t="shared" si="3"/>
        <v>5590.6929960925045</v>
      </c>
    </row>
    <row r="54" spans="1:13" x14ac:dyDescent="0.2">
      <c r="A54">
        <v>52</v>
      </c>
      <c r="B54" s="1">
        <v>43939</v>
      </c>
      <c r="C54">
        <v>36599</v>
      </c>
      <c r="F54">
        <f t="shared" si="0"/>
        <v>2917</v>
      </c>
      <c r="H54">
        <v>41503.100476129097</v>
      </c>
      <c r="I54">
        <v>36598.999999999898</v>
      </c>
      <c r="J54">
        <v>0.13399547736629699</v>
      </c>
      <c r="K54">
        <f t="shared" si="1"/>
        <v>4904.1004761291988</v>
      </c>
      <c r="L54">
        <f t="shared" si="2"/>
        <v>24050201.479970634</v>
      </c>
      <c r="M54">
        <f t="shared" si="3"/>
        <v>4904.1004761291988</v>
      </c>
    </row>
    <row r="55" spans="1:13" x14ac:dyDescent="0.2">
      <c r="A55">
        <v>53</v>
      </c>
      <c r="B55" s="1">
        <v>43940</v>
      </c>
      <c r="C55">
        <v>38654</v>
      </c>
      <c r="F55">
        <f t="shared" si="0"/>
        <v>2055</v>
      </c>
      <c r="H55">
        <v>43271.6538323118</v>
      </c>
      <c r="I55">
        <v>38654</v>
      </c>
      <c r="J55">
        <v>0.11946121571666</v>
      </c>
      <c r="K55">
        <f t="shared" si="1"/>
        <v>4617.6538323118002</v>
      </c>
      <c r="L55">
        <f t="shared" si="2"/>
        <v>21322726.915063854</v>
      </c>
      <c r="M55">
        <f t="shared" si="3"/>
        <v>4617.6538323118002</v>
      </c>
    </row>
    <row r="56" spans="1:13" x14ac:dyDescent="0.2">
      <c r="A56">
        <v>54</v>
      </c>
      <c r="B56" s="1">
        <v>43941</v>
      </c>
      <c r="C56">
        <v>40581</v>
      </c>
      <c r="F56">
        <f t="shared" si="0"/>
        <v>1927</v>
      </c>
      <c r="H56">
        <v>46312.203145535903</v>
      </c>
      <c r="I56">
        <v>40581</v>
      </c>
      <c r="J56">
        <v>0.141228731316033</v>
      </c>
      <c r="K56">
        <f t="shared" si="1"/>
        <v>5731.2031455359029</v>
      </c>
      <c r="L56">
        <f t="shared" si="2"/>
        <v>32846689.495400626</v>
      </c>
      <c r="M56">
        <f t="shared" si="3"/>
        <v>5731.2031455359029</v>
      </c>
    </row>
    <row r="57" spans="1:13" x14ac:dyDescent="0.2">
      <c r="A57">
        <v>55</v>
      </c>
      <c r="B57" s="1">
        <v>43942</v>
      </c>
      <c r="C57">
        <v>43079</v>
      </c>
      <c r="F57">
        <f t="shared" si="0"/>
        <v>2498</v>
      </c>
      <c r="H57">
        <v>49479.195396724797</v>
      </c>
      <c r="I57">
        <v>43079</v>
      </c>
      <c r="J57">
        <v>0.14856880142818599</v>
      </c>
      <c r="K57">
        <f t="shared" si="1"/>
        <v>6400.1953967247973</v>
      </c>
      <c r="L57">
        <f t="shared" si="2"/>
        <v>40962501.116257288</v>
      </c>
      <c r="M57">
        <f t="shared" si="3"/>
        <v>6400.1953967247973</v>
      </c>
    </row>
    <row r="58" spans="1:13" x14ac:dyDescent="0.2">
      <c r="A58">
        <v>56</v>
      </c>
      <c r="B58" s="1">
        <v>43943</v>
      </c>
      <c r="C58">
        <v>45757</v>
      </c>
      <c r="F58">
        <f t="shared" si="0"/>
        <v>2678</v>
      </c>
      <c r="H58">
        <v>53022.2882925874</v>
      </c>
      <c r="I58">
        <v>45756.999999999898</v>
      </c>
      <c r="J58">
        <v>0.15877982150463299</v>
      </c>
      <c r="K58">
        <f t="shared" si="1"/>
        <v>7265.2882925875019</v>
      </c>
      <c r="L58">
        <f t="shared" si="2"/>
        <v>52784413.974409021</v>
      </c>
      <c r="M58">
        <f t="shared" si="3"/>
        <v>7265.2882925875019</v>
      </c>
    </row>
    <row r="59" spans="1:13" x14ac:dyDescent="0.2">
      <c r="A59">
        <v>57</v>
      </c>
      <c r="B59" s="1">
        <v>43944</v>
      </c>
      <c r="C59">
        <v>49492</v>
      </c>
      <c r="F59">
        <f t="shared" si="0"/>
        <v>3735</v>
      </c>
      <c r="H59">
        <v>58323.252101986996</v>
      </c>
      <c r="I59">
        <v>49491.999999999898</v>
      </c>
      <c r="J59">
        <v>0.17843797183356899</v>
      </c>
      <c r="K59">
        <f t="shared" si="1"/>
        <v>8831.2521019870983</v>
      </c>
      <c r="L59">
        <f t="shared" si="2"/>
        <v>77991013.688851535</v>
      </c>
      <c r="M59">
        <f t="shared" si="3"/>
        <v>8831.2521019870983</v>
      </c>
    </row>
    <row r="60" spans="1:13" x14ac:dyDescent="0.2">
      <c r="A60">
        <v>58</v>
      </c>
      <c r="B60" s="1">
        <v>43945</v>
      </c>
      <c r="C60">
        <v>52995</v>
      </c>
      <c r="F60">
        <f t="shared" si="0"/>
        <v>3503</v>
      </c>
      <c r="H60">
        <v>62404.467023680998</v>
      </c>
      <c r="I60">
        <v>52994.999999999898</v>
      </c>
      <c r="J60">
        <v>0.17755386401888901</v>
      </c>
      <c r="K60">
        <f t="shared" si="1"/>
        <v>9409.4670236810998</v>
      </c>
      <c r="L60">
        <f t="shared" si="2"/>
        <v>88538069.669742048</v>
      </c>
      <c r="M60">
        <f t="shared" si="3"/>
        <v>9409.4670236810998</v>
      </c>
    </row>
    <row r="61" spans="1:13" x14ac:dyDescent="0.2">
      <c r="A61">
        <v>59</v>
      </c>
      <c r="B61" s="1">
        <v>43946</v>
      </c>
      <c r="C61">
        <v>58509</v>
      </c>
      <c r="F61">
        <f t="shared" si="0"/>
        <v>5514</v>
      </c>
      <c r="H61">
        <v>66321.430422089703</v>
      </c>
      <c r="I61">
        <v>58508.999999999898</v>
      </c>
      <c r="J61">
        <v>0.133525276830741</v>
      </c>
      <c r="K61">
        <f t="shared" si="1"/>
        <v>7812.4304220898048</v>
      </c>
      <c r="L61">
        <f t="shared" si="2"/>
        <v>61034069.099994287</v>
      </c>
      <c r="M61">
        <f t="shared" si="3"/>
        <v>7812.4304220898048</v>
      </c>
    </row>
    <row r="62" spans="1:13" x14ac:dyDescent="0.2">
      <c r="A62">
        <v>60</v>
      </c>
      <c r="B62" s="1">
        <v>43947</v>
      </c>
      <c r="C62">
        <v>61888</v>
      </c>
      <c r="F62">
        <f t="shared" si="0"/>
        <v>3379</v>
      </c>
      <c r="H62">
        <v>71251.658143341105</v>
      </c>
      <c r="I62">
        <v>61888</v>
      </c>
      <c r="J62">
        <v>0.15130006048573499</v>
      </c>
      <c r="K62">
        <f t="shared" si="1"/>
        <v>9363.6581433411047</v>
      </c>
      <c r="L62">
        <f t="shared" si="2"/>
        <v>87678093.825358182</v>
      </c>
      <c r="M62">
        <f t="shared" si="3"/>
        <v>9363.6581433411047</v>
      </c>
    </row>
    <row r="63" spans="1:13" x14ac:dyDescent="0.2">
      <c r="A63">
        <v>61</v>
      </c>
      <c r="B63" s="1">
        <v>43948</v>
      </c>
      <c r="C63">
        <v>66501</v>
      </c>
      <c r="F63">
        <f t="shared" si="0"/>
        <v>4613</v>
      </c>
      <c r="H63">
        <v>77743.544184548198</v>
      </c>
      <c r="I63">
        <v>66501</v>
      </c>
      <c r="J63">
        <v>0.16905827257557299</v>
      </c>
      <c r="K63">
        <f t="shared" si="1"/>
        <v>11242.544184548198</v>
      </c>
      <c r="L63">
        <f t="shared" si="2"/>
        <v>126394799.74151851</v>
      </c>
      <c r="M63">
        <f t="shared" si="3"/>
        <v>11242.544184548198</v>
      </c>
    </row>
    <row r="64" spans="1:13" x14ac:dyDescent="0.2">
      <c r="A64">
        <v>62</v>
      </c>
      <c r="B64" s="1">
        <v>43949</v>
      </c>
      <c r="C64">
        <v>71886</v>
      </c>
      <c r="F64">
        <f t="shared" si="0"/>
        <v>5385</v>
      </c>
      <c r="H64">
        <v>83988.143421792993</v>
      </c>
      <c r="I64">
        <v>71886</v>
      </c>
      <c r="J64">
        <v>0.16835188244989299</v>
      </c>
      <c r="K64">
        <f t="shared" si="1"/>
        <v>12102.143421792993</v>
      </c>
      <c r="L64">
        <f t="shared" si="2"/>
        <v>146461875.40164742</v>
      </c>
      <c r="M64">
        <f t="shared" si="3"/>
        <v>12102.143421792993</v>
      </c>
    </row>
    <row r="65" spans="1:13" x14ac:dyDescent="0.2">
      <c r="A65">
        <v>63</v>
      </c>
      <c r="B65" s="1">
        <v>43950</v>
      </c>
      <c r="C65">
        <v>78162</v>
      </c>
      <c r="F65">
        <f t="shared" si="0"/>
        <v>6276</v>
      </c>
      <c r="H65">
        <v>91713.752469221101</v>
      </c>
      <c r="I65">
        <v>78161.999999999898</v>
      </c>
      <c r="J65">
        <v>0.17338031868709999</v>
      </c>
      <c r="K65">
        <f t="shared" si="1"/>
        <v>13551.752469221203</v>
      </c>
      <c r="L65">
        <f t="shared" si="2"/>
        <v>183649994.98704296</v>
      </c>
      <c r="M65">
        <f t="shared" si="3"/>
        <v>13551.752469221203</v>
      </c>
    </row>
    <row r="66" spans="1:13" x14ac:dyDescent="0.2">
      <c r="A66">
        <v>64</v>
      </c>
      <c r="B66" s="1">
        <v>43951</v>
      </c>
      <c r="C66">
        <v>85380</v>
      </c>
      <c r="F66">
        <f t="shared" si="0"/>
        <v>7218</v>
      </c>
      <c r="H66">
        <v>98520.960868504801</v>
      </c>
      <c r="I66">
        <v>85379.999999999898</v>
      </c>
      <c r="J66">
        <v>0.15391146484545401</v>
      </c>
      <c r="K66">
        <f t="shared" si="1"/>
        <v>13140.960868504902</v>
      </c>
      <c r="L66">
        <f t="shared" si="2"/>
        <v>172684852.54757711</v>
      </c>
      <c r="M66">
        <f t="shared" si="3"/>
        <v>13140.960868504902</v>
      </c>
    </row>
    <row r="67" spans="1:13" x14ac:dyDescent="0.2">
      <c r="A67">
        <v>65</v>
      </c>
      <c r="B67" s="1">
        <v>43952</v>
      </c>
      <c r="C67">
        <v>91299</v>
      </c>
      <c r="F67">
        <f t="shared" si="0"/>
        <v>5919</v>
      </c>
      <c r="H67">
        <v>106695.176970776</v>
      </c>
      <c r="I67">
        <v>91299</v>
      </c>
      <c r="J67">
        <v>0.16863467256789899</v>
      </c>
      <c r="K67">
        <f t="shared" si="1"/>
        <v>15396.176970775996</v>
      </c>
      <c r="L67">
        <f t="shared" si="2"/>
        <v>237042265.31545311</v>
      </c>
      <c r="M67">
        <f t="shared" si="3"/>
        <v>15396.176970775996</v>
      </c>
    </row>
    <row r="68" spans="1:13" x14ac:dyDescent="0.2">
      <c r="A68">
        <v>66</v>
      </c>
      <c r="B68" s="1">
        <v>43953</v>
      </c>
      <c r="C68">
        <v>96396</v>
      </c>
      <c r="F68">
        <f t="shared" ref="F68:F80" si="4" xml:space="preserve"> C68-C67</f>
        <v>5097</v>
      </c>
      <c r="H68">
        <v>112856.36362022599</v>
      </c>
      <c r="I68">
        <v>96395.999999999898</v>
      </c>
      <c r="J68">
        <v>0.17075774534448501</v>
      </c>
      <c r="K68">
        <f t="shared" si="1"/>
        <v>16460.363620226097</v>
      </c>
      <c r="L68">
        <f t="shared" si="2"/>
        <v>270943570.51006275</v>
      </c>
      <c r="M68">
        <f t="shared" si="3"/>
        <v>16460.363620226097</v>
      </c>
    </row>
    <row r="69" spans="1:13" x14ac:dyDescent="0.2">
      <c r="A69">
        <v>67</v>
      </c>
      <c r="B69" s="1">
        <v>43954</v>
      </c>
      <c r="C69">
        <v>101147</v>
      </c>
      <c r="F69">
        <f t="shared" si="4"/>
        <v>4751</v>
      </c>
      <c r="H69">
        <v>122852.153795563</v>
      </c>
      <c r="I69">
        <v>101146.999999999</v>
      </c>
      <c r="J69">
        <v>0.21459018849361</v>
      </c>
      <c r="K69">
        <f t="shared" si="1"/>
        <v>21705.153795564009</v>
      </c>
      <c r="L69">
        <f t="shared" si="2"/>
        <v>471113701.2890867</v>
      </c>
      <c r="M69">
        <f t="shared" si="3"/>
        <v>21705.153795564009</v>
      </c>
    </row>
    <row r="70" spans="1:13" x14ac:dyDescent="0.2">
      <c r="A70">
        <v>68</v>
      </c>
      <c r="B70" s="1">
        <v>43955</v>
      </c>
      <c r="C70">
        <v>107780</v>
      </c>
      <c r="F70">
        <f t="shared" si="4"/>
        <v>6633</v>
      </c>
      <c r="H70">
        <v>131516.68296697101</v>
      </c>
      <c r="I70">
        <v>107780</v>
      </c>
      <c r="J70">
        <v>0.22023272376110301</v>
      </c>
      <c r="K70">
        <f t="shared" si="1"/>
        <v>23736.682966971013</v>
      </c>
      <c r="L70">
        <f t="shared" si="2"/>
        <v>563430118.27449179</v>
      </c>
      <c r="M70">
        <f t="shared" si="3"/>
        <v>23736.682966971013</v>
      </c>
    </row>
    <row r="71" spans="1:13" x14ac:dyDescent="0.2">
      <c r="A71">
        <v>69</v>
      </c>
      <c r="B71" s="1">
        <v>43956</v>
      </c>
      <c r="C71">
        <v>114715</v>
      </c>
      <c r="F71">
        <f t="shared" si="4"/>
        <v>6935</v>
      </c>
      <c r="H71">
        <v>142132.60053938301</v>
      </c>
      <c r="I71">
        <v>114715</v>
      </c>
      <c r="J71">
        <v>0.23900623753984601</v>
      </c>
      <c r="K71">
        <f t="shared" si="1"/>
        <v>27417.600539383013</v>
      </c>
      <c r="L71">
        <f t="shared" si="2"/>
        <v>751724819.33717573</v>
      </c>
      <c r="M71">
        <f t="shared" si="3"/>
        <v>27417.600539383013</v>
      </c>
    </row>
    <row r="72" spans="1:13" x14ac:dyDescent="0.2">
      <c r="A72">
        <v>70</v>
      </c>
      <c r="B72" s="1">
        <v>43957</v>
      </c>
      <c r="C72">
        <v>125218</v>
      </c>
      <c r="F72">
        <f t="shared" si="4"/>
        <v>10503</v>
      </c>
      <c r="H72">
        <v>152542.90686705799</v>
      </c>
      <c r="I72">
        <v>125217.999999999</v>
      </c>
      <c r="J72">
        <v>0.21821868155583601</v>
      </c>
      <c r="K72">
        <f t="shared" si="1"/>
        <v>27324.906867058991</v>
      </c>
      <c r="L72">
        <f t="shared" si="2"/>
        <v>746650535.29344761</v>
      </c>
      <c r="M72">
        <f t="shared" si="3"/>
        <v>27324.906867058991</v>
      </c>
    </row>
    <row r="73" spans="1:13" x14ac:dyDescent="0.2">
      <c r="A73">
        <v>71</v>
      </c>
      <c r="B73" s="1">
        <v>43958</v>
      </c>
      <c r="C73">
        <v>135106</v>
      </c>
      <c r="F73">
        <f t="shared" si="4"/>
        <v>9888</v>
      </c>
      <c r="H73">
        <v>165805.39455936101</v>
      </c>
      <c r="I73">
        <v>135105.99999999901</v>
      </c>
      <c r="J73">
        <v>0.227224509343491</v>
      </c>
      <c r="K73">
        <f t="shared" si="1"/>
        <v>30699.394559362001</v>
      </c>
      <c r="L73">
        <f t="shared" si="2"/>
        <v>942452826.31138527</v>
      </c>
      <c r="M73">
        <f t="shared" si="3"/>
        <v>30699.394559362001</v>
      </c>
    </row>
    <row r="74" spans="1:13" x14ac:dyDescent="0.2">
      <c r="A74">
        <v>72</v>
      </c>
      <c r="B74" s="1">
        <v>43959</v>
      </c>
      <c r="C74">
        <v>145328</v>
      </c>
      <c r="F74">
        <f t="shared" si="4"/>
        <v>10222</v>
      </c>
      <c r="H74">
        <v>176604.71229041601</v>
      </c>
      <c r="I74">
        <v>145328</v>
      </c>
      <c r="J74">
        <v>0.21521463372795899</v>
      </c>
      <c r="K74">
        <f t="shared" si="1"/>
        <v>31276.712290416006</v>
      </c>
      <c r="L74">
        <f t="shared" si="2"/>
        <v>978232731.6974597</v>
      </c>
      <c r="M74">
        <f t="shared" si="3"/>
        <v>31276.712290416006</v>
      </c>
    </row>
    <row r="75" spans="1:13" x14ac:dyDescent="0.2">
      <c r="A75">
        <v>73</v>
      </c>
      <c r="B75" s="1">
        <v>43960</v>
      </c>
      <c r="C75">
        <v>155939</v>
      </c>
      <c r="F75">
        <f t="shared" si="4"/>
        <v>10611</v>
      </c>
      <c r="H75">
        <v>190960.713419418</v>
      </c>
      <c r="I75">
        <v>155938.99999999901</v>
      </c>
      <c r="J75">
        <v>0.224585981822499</v>
      </c>
      <c r="K75">
        <f t="shared" si="1"/>
        <v>35021.713419418986</v>
      </c>
      <c r="L75">
        <f t="shared" si="2"/>
        <v>1226520410.8319118</v>
      </c>
      <c r="M75">
        <f t="shared" si="3"/>
        <v>35021.713419418986</v>
      </c>
    </row>
    <row r="76" spans="1:13" x14ac:dyDescent="0.2">
      <c r="A76">
        <v>74</v>
      </c>
      <c r="B76" s="1">
        <v>43961</v>
      </c>
      <c r="C76">
        <v>162699</v>
      </c>
      <c r="F76">
        <f t="shared" si="4"/>
        <v>6760</v>
      </c>
      <c r="H76">
        <v>203734.49218616899</v>
      </c>
      <c r="I76">
        <v>162698.99999999901</v>
      </c>
      <c r="J76">
        <v>0.25221723665277301</v>
      </c>
      <c r="K76">
        <f t="shared" si="1"/>
        <v>41035.492186169984</v>
      </c>
      <c r="L76">
        <f t="shared" si="2"/>
        <v>1683911618.9612179</v>
      </c>
      <c r="M76">
        <f t="shared" si="3"/>
        <v>41035.492186169984</v>
      </c>
    </row>
    <row r="77" spans="1:13" x14ac:dyDescent="0.2">
      <c r="A77">
        <v>75</v>
      </c>
      <c r="B77" s="1">
        <v>43962</v>
      </c>
      <c r="C77">
        <v>168331</v>
      </c>
      <c r="F77">
        <f t="shared" si="4"/>
        <v>5632</v>
      </c>
      <c r="H77">
        <v>221517.851606777</v>
      </c>
      <c r="I77">
        <v>168331</v>
      </c>
      <c r="J77">
        <v>0.31596587441872098</v>
      </c>
      <c r="K77">
        <f t="shared" si="1"/>
        <v>53186.851606776996</v>
      </c>
      <c r="L77">
        <f t="shared" si="2"/>
        <v>2828841183.8413167</v>
      </c>
      <c r="M77">
        <f t="shared" si="3"/>
        <v>53186.851606776996</v>
      </c>
    </row>
    <row r="78" spans="1:13" x14ac:dyDescent="0.2">
      <c r="A78">
        <v>76</v>
      </c>
      <c r="B78" s="1">
        <v>43963</v>
      </c>
      <c r="C78">
        <v>177589</v>
      </c>
      <c r="F78">
        <f t="shared" si="4"/>
        <v>9258</v>
      </c>
      <c r="H78">
        <v>235768.96988398099</v>
      </c>
      <c r="I78">
        <v>177589</v>
      </c>
      <c r="J78">
        <v>0.32761021169093602</v>
      </c>
      <c r="K78">
        <f t="shared" ref="K78:K80" si="5" xml:space="preserve"> ABS(H78-I78)</f>
        <v>58179.969883980986</v>
      </c>
      <c r="L78">
        <f t="shared" ref="L78:L80" si="6" xml:space="preserve"> (I78-H78)^2</f>
        <v>3384908895.7009344</v>
      </c>
      <c r="M78">
        <f t="shared" ref="M78:M80" si="7" xml:space="preserve"> SQRT(L78)</f>
        <v>58179.969883980986</v>
      </c>
    </row>
    <row r="79" spans="1:13" x14ac:dyDescent="0.2">
      <c r="A79">
        <v>77</v>
      </c>
      <c r="B79" s="1">
        <v>43964</v>
      </c>
      <c r="C79">
        <v>188974</v>
      </c>
      <c r="F79">
        <f t="shared" si="4"/>
        <v>11385</v>
      </c>
      <c r="H79">
        <v>255942.451841331</v>
      </c>
      <c r="I79">
        <v>188973.99999999901</v>
      </c>
      <c r="J79">
        <v>0.35437918359843901</v>
      </c>
      <c r="K79">
        <f t="shared" si="5"/>
        <v>66968.451841331989</v>
      </c>
      <c r="L79">
        <f t="shared" si="6"/>
        <v>4484773542.0248022</v>
      </c>
      <c r="M79">
        <f t="shared" si="7"/>
        <v>66968.451841331989</v>
      </c>
    </row>
    <row r="80" spans="1:13" x14ac:dyDescent="0.2">
      <c r="A80">
        <v>78</v>
      </c>
      <c r="B80" s="1">
        <v>43965</v>
      </c>
      <c r="C80">
        <v>202918</v>
      </c>
      <c r="F80">
        <f t="shared" si="4"/>
        <v>13944</v>
      </c>
      <c r="H80">
        <v>273930.20266882901</v>
      </c>
      <c r="I80">
        <v>202918</v>
      </c>
      <c r="J80">
        <v>0.349955167451035</v>
      </c>
      <c r="K80">
        <f t="shared" si="5"/>
        <v>71012.202668829006</v>
      </c>
      <c r="L80">
        <f t="shared" si="6"/>
        <v>5042732927.8788452</v>
      </c>
      <c r="M80">
        <f t="shared" si="7"/>
        <v>71012.202668829006</v>
      </c>
    </row>
    <row r="82" spans="10:13" x14ac:dyDescent="0.2">
      <c r="L82">
        <f>( 1/(80-13)) * SUM(L13:L80)</f>
        <v>372943838.41483569</v>
      </c>
      <c r="M82">
        <f xml:space="preserve"> SQRT(L82)</f>
        <v>19311.753892767887</v>
      </c>
    </row>
    <row r="83" spans="10:13" x14ac:dyDescent="0.2">
      <c r="J83">
        <f xml:space="preserve"> AVERAGE(J23:J80)</f>
        <v>0.25332800543085282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304F-82D2-FA4B-A44F-14795B7961B5}">
  <dimension ref="A1:M82"/>
  <sheetViews>
    <sheetView tabSelected="1" topLeftCell="A66" zoomScaleNormal="279" workbookViewId="0">
      <selection activeCell="F94" sqref="F94"/>
    </sheetView>
  </sheetViews>
  <sheetFormatPr baseColWidth="10" defaultRowHeight="16" x14ac:dyDescent="0.2"/>
  <sheetData>
    <row r="1" spans="1:13" x14ac:dyDescent="0.2">
      <c r="B1" s="2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>
        <v>0</v>
      </c>
      <c r="B2" s="1">
        <v>43887</v>
      </c>
      <c r="C2">
        <v>1</v>
      </c>
      <c r="D2">
        <f xml:space="preserve"> LOG(C2)</f>
        <v>0</v>
      </c>
      <c r="E2" t="e">
        <v>#N/A</v>
      </c>
      <c r="H2" t="s">
        <v>13</v>
      </c>
    </row>
    <row r="3" spans="1:13" x14ac:dyDescent="0.2">
      <c r="A3">
        <v>1</v>
      </c>
      <c r="B3" s="1">
        <v>43888</v>
      </c>
      <c r="C3">
        <v>1</v>
      </c>
      <c r="D3">
        <f t="shared" ref="D3:D66" si="0" xml:space="preserve"> LOG(C3)</f>
        <v>0</v>
      </c>
      <c r="E3" t="e">
        <v>#N/A</v>
      </c>
      <c r="F3">
        <v>0</v>
      </c>
      <c r="G3">
        <f xml:space="preserve"> 10 ^ F3</f>
        <v>1</v>
      </c>
      <c r="H3">
        <f xml:space="preserve"> ABS(G3-C3)/C3</f>
        <v>0</v>
      </c>
    </row>
    <row r="4" spans="1:13" x14ac:dyDescent="0.2">
      <c r="A4">
        <v>2</v>
      </c>
      <c r="B4" s="1">
        <v>43889</v>
      </c>
      <c r="C4">
        <v>1</v>
      </c>
      <c r="D4">
        <f t="shared" si="0"/>
        <v>0</v>
      </c>
      <c r="E4">
        <f t="shared" ref="E4:E35" si="1">AVERAGE(D2:D4)</f>
        <v>0</v>
      </c>
      <c r="F4">
        <v>0.10034333188799373</v>
      </c>
      <c r="G4">
        <f t="shared" ref="G4:G67" si="2" xml:space="preserve"> 10 ^ F4</f>
        <v>1.2599210498948732</v>
      </c>
      <c r="H4">
        <f t="shared" ref="H4:H67" si="3" xml:space="preserve"> ABS(G4-C4)/C4</f>
        <v>0.25992104989487319</v>
      </c>
    </row>
    <row r="5" spans="1:13" x14ac:dyDescent="0.2">
      <c r="A5">
        <v>3</v>
      </c>
      <c r="B5" s="1">
        <v>43890</v>
      </c>
      <c r="C5">
        <v>2</v>
      </c>
      <c r="D5">
        <f t="shared" si="0"/>
        <v>0.3010299956639812</v>
      </c>
      <c r="E5">
        <f t="shared" si="1"/>
        <v>0.10034333188799373</v>
      </c>
      <c r="F5">
        <v>0.20068666377598746</v>
      </c>
      <c r="G5">
        <f t="shared" si="2"/>
        <v>1.5874010519681996</v>
      </c>
      <c r="H5">
        <f t="shared" si="3"/>
        <v>0.20629947401590021</v>
      </c>
    </row>
    <row r="6" spans="1:13" x14ac:dyDescent="0.2">
      <c r="A6">
        <v>4</v>
      </c>
      <c r="B6" s="1">
        <v>43891</v>
      </c>
      <c r="C6">
        <v>2</v>
      </c>
      <c r="D6">
        <f t="shared" si="0"/>
        <v>0.3010299956639812</v>
      </c>
      <c r="E6">
        <f t="shared" si="1"/>
        <v>0.20068666377598746</v>
      </c>
      <c r="F6">
        <v>0.3010299956639812</v>
      </c>
      <c r="G6">
        <f t="shared" si="2"/>
        <v>2</v>
      </c>
      <c r="H6">
        <f t="shared" si="3"/>
        <v>0</v>
      </c>
    </row>
    <row r="7" spans="1:13" x14ac:dyDescent="0.2">
      <c r="A7">
        <v>5</v>
      </c>
      <c r="B7" s="1">
        <v>43892</v>
      </c>
      <c r="C7">
        <v>2</v>
      </c>
      <c r="D7">
        <f t="shared" si="0"/>
        <v>0.3010299956639812</v>
      </c>
      <c r="E7">
        <f t="shared" si="1"/>
        <v>0.3010299956639812</v>
      </c>
      <c r="F7">
        <v>0.3010299956639812</v>
      </c>
      <c r="G7">
        <f t="shared" si="2"/>
        <v>2</v>
      </c>
      <c r="H7">
        <f t="shared" si="3"/>
        <v>0</v>
      </c>
    </row>
    <row r="8" spans="1:13" x14ac:dyDescent="0.2">
      <c r="A8">
        <v>6</v>
      </c>
      <c r="B8" s="1">
        <v>43893</v>
      </c>
      <c r="C8">
        <v>2</v>
      </c>
      <c r="D8">
        <f t="shared" si="0"/>
        <v>0.3010299956639812</v>
      </c>
      <c r="E8">
        <f t="shared" si="1"/>
        <v>0.3010299956639812</v>
      </c>
      <c r="F8">
        <v>0.35972708201587494</v>
      </c>
      <c r="G8">
        <f t="shared" si="2"/>
        <v>2.2894284851066642</v>
      </c>
      <c r="H8">
        <f t="shared" si="3"/>
        <v>0.1447142425533321</v>
      </c>
    </row>
    <row r="9" spans="1:13" x14ac:dyDescent="0.2">
      <c r="A9">
        <v>7</v>
      </c>
      <c r="B9" s="1">
        <v>43894</v>
      </c>
      <c r="C9">
        <v>3</v>
      </c>
      <c r="D9">
        <f t="shared" si="0"/>
        <v>0.47712125471966244</v>
      </c>
      <c r="E9">
        <f t="shared" si="1"/>
        <v>0.35972708201587494</v>
      </c>
      <c r="F9">
        <v>0.54108309679930011</v>
      </c>
      <c r="G9">
        <f t="shared" si="2"/>
        <v>3.4760266448864496</v>
      </c>
      <c r="H9">
        <f t="shared" si="3"/>
        <v>0.15867554829548322</v>
      </c>
    </row>
    <row r="10" spans="1:13" x14ac:dyDescent="0.2">
      <c r="A10">
        <v>8</v>
      </c>
      <c r="B10" s="1">
        <v>43895</v>
      </c>
      <c r="C10">
        <v>7</v>
      </c>
      <c r="D10">
        <f t="shared" si="0"/>
        <v>0.84509804001425681</v>
      </c>
      <c r="E10">
        <f t="shared" si="1"/>
        <v>0.54108309679930011</v>
      </c>
      <c r="F10">
        <v>0.81205421568025205</v>
      </c>
      <c r="G10">
        <f t="shared" si="2"/>
        <v>6.4871541167163516</v>
      </c>
      <c r="H10">
        <f t="shared" si="3"/>
        <v>7.3263697611949771E-2</v>
      </c>
    </row>
    <row r="11" spans="1:13" x14ac:dyDescent="0.2">
      <c r="A11">
        <v>9</v>
      </c>
      <c r="B11" s="1">
        <v>43896</v>
      </c>
      <c r="C11">
        <v>13</v>
      </c>
      <c r="D11">
        <f t="shared" si="0"/>
        <v>1.1139433523068367</v>
      </c>
      <c r="E11">
        <f t="shared" si="1"/>
        <v>0.81205421568025205</v>
      </c>
      <c r="F11">
        <v>1.079264997757974</v>
      </c>
      <c r="G11">
        <f t="shared" si="2"/>
        <v>12.002314368427681</v>
      </c>
      <c r="H11">
        <f t="shared" si="3"/>
        <v>7.6745048582486042E-2</v>
      </c>
    </row>
    <row r="12" spans="1:13" x14ac:dyDescent="0.2">
      <c r="A12">
        <v>10</v>
      </c>
      <c r="B12" s="1">
        <v>43897</v>
      </c>
      <c r="C12">
        <v>19</v>
      </c>
      <c r="D12">
        <f t="shared" si="0"/>
        <v>1.2787536009528289</v>
      </c>
      <c r="E12">
        <f t="shared" si="1"/>
        <v>1.079264997757974</v>
      </c>
      <c r="F12">
        <v>1.2635456539772345</v>
      </c>
      <c r="G12">
        <f t="shared" si="2"/>
        <v>18.346180160034283</v>
      </c>
      <c r="H12">
        <f t="shared" si="3"/>
        <v>3.4411570524511416E-2</v>
      </c>
    </row>
    <row r="13" spans="1:13" x14ac:dyDescent="0.2">
      <c r="A13">
        <v>11</v>
      </c>
      <c r="B13" s="1">
        <v>43898</v>
      </c>
      <c r="C13">
        <v>25</v>
      </c>
      <c r="D13">
        <f t="shared" si="0"/>
        <v>1.3979400086720377</v>
      </c>
      <c r="E13">
        <f t="shared" si="1"/>
        <v>1.2635456539772345</v>
      </c>
      <c r="F13">
        <v>1.3582112060989679</v>
      </c>
      <c r="G13">
        <f t="shared" si="2"/>
        <v>22.814513176934835</v>
      </c>
      <c r="H13">
        <f t="shared" si="3"/>
        <v>8.7419472922606614E-2</v>
      </c>
    </row>
    <row r="14" spans="1:13" x14ac:dyDescent="0.2">
      <c r="A14">
        <v>12</v>
      </c>
      <c r="B14" s="1">
        <v>43899</v>
      </c>
      <c r="C14">
        <v>25</v>
      </c>
      <c r="D14">
        <f t="shared" si="0"/>
        <v>1.3979400086720377</v>
      </c>
      <c r="E14">
        <f t="shared" si="1"/>
        <v>1.3582112060989679</v>
      </c>
      <c r="F14">
        <v>1.4424529781287767</v>
      </c>
      <c r="G14">
        <f t="shared" si="2"/>
        <v>27.698291283772324</v>
      </c>
      <c r="H14">
        <f t="shared" si="3"/>
        <v>0.10793165135089296</v>
      </c>
    </row>
    <row r="15" spans="1:13" x14ac:dyDescent="0.2">
      <c r="A15">
        <v>13</v>
      </c>
      <c r="B15" s="1">
        <v>43900</v>
      </c>
      <c r="C15">
        <v>34</v>
      </c>
      <c r="D15">
        <f t="shared" si="0"/>
        <v>1.5314789170422551</v>
      </c>
      <c r="E15">
        <f t="shared" si="1"/>
        <v>1.4424529781287767</v>
      </c>
      <c r="F15">
        <v>1.5484740897830307</v>
      </c>
      <c r="G15">
        <f t="shared" si="2"/>
        <v>35.35689263795016</v>
      </c>
      <c r="H15">
        <f t="shared" si="3"/>
        <v>3.990860699853413E-2</v>
      </c>
    </row>
    <row r="16" spans="1:13" x14ac:dyDescent="0.2">
      <c r="A16">
        <v>14</v>
      </c>
      <c r="B16" s="1">
        <v>43901</v>
      </c>
      <c r="C16">
        <v>52</v>
      </c>
      <c r="D16">
        <f t="shared" si="0"/>
        <v>1.7160033436347992</v>
      </c>
      <c r="E16">
        <f t="shared" si="1"/>
        <v>1.5484740897830307</v>
      </c>
      <c r="F16">
        <v>1.7113243286165121</v>
      </c>
      <c r="G16">
        <f t="shared" si="2"/>
        <v>51.442767979648998</v>
      </c>
      <c r="H16">
        <f t="shared" si="3"/>
        <v>1.0716000391365417E-2</v>
      </c>
    </row>
    <row r="17" spans="1:8" x14ac:dyDescent="0.2">
      <c r="A17">
        <v>15</v>
      </c>
      <c r="B17" s="1">
        <v>43902</v>
      </c>
      <c r="C17">
        <v>77</v>
      </c>
      <c r="D17">
        <f t="shared" si="0"/>
        <v>1.8864907251724818</v>
      </c>
      <c r="E17">
        <f t="shared" si="1"/>
        <v>1.7113243286165121</v>
      </c>
      <c r="F17">
        <v>1.8645733814999252</v>
      </c>
      <c r="G17">
        <f t="shared" si="2"/>
        <v>73.210501444583826</v>
      </c>
      <c r="H17">
        <f t="shared" si="3"/>
        <v>4.9214266953456799E-2</v>
      </c>
    </row>
    <row r="18" spans="1:8" x14ac:dyDescent="0.2">
      <c r="A18">
        <v>16</v>
      </c>
      <c r="B18" s="1">
        <v>43903</v>
      </c>
      <c r="C18">
        <v>98</v>
      </c>
      <c r="D18">
        <f t="shared" si="0"/>
        <v>1.9912260756924949</v>
      </c>
      <c r="E18">
        <f t="shared" si="1"/>
        <v>1.8645733814999252</v>
      </c>
      <c r="F18">
        <v>1.9868340570604754</v>
      </c>
      <c r="G18">
        <f t="shared" si="2"/>
        <v>97.013920841905232</v>
      </c>
      <c r="H18">
        <f t="shared" si="3"/>
        <v>1.0062032225456813E-2</v>
      </c>
    </row>
    <row r="19" spans="1:8" x14ac:dyDescent="0.2">
      <c r="A19">
        <v>17</v>
      </c>
      <c r="B19" s="1">
        <v>43904</v>
      </c>
      <c r="C19">
        <v>121</v>
      </c>
      <c r="D19">
        <f t="shared" si="0"/>
        <v>2.0827853703164503</v>
      </c>
      <c r="E19">
        <f t="shared" si="1"/>
        <v>1.9868340570604754</v>
      </c>
      <c r="F19">
        <v>2.1250138138909755</v>
      </c>
      <c r="G19">
        <f t="shared" si="2"/>
        <v>133.35638490334776</v>
      </c>
      <c r="H19">
        <f t="shared" si="3"/>
        <v>0.10211888349874182</v>
      </c>
    </row>
    <row r="20" spans="1:8" x14ac:dyDescent="0.2">
      <c r="A20">
        <v>18</v>
      </c>
      <c r="B20" s="1">
        <v>43905</v>
      </c>
      <c r="C20">
        <v>200</v>
      </c>
      <c r="D20">
        <f t="shared" si="0"/>
        <v>2.3010299956639813</v>
      </c>
      <c r="E20">
        <f t="shared" si="1"/>
        <v>2.1250138138909755</v>
      </c>
      <c r="F20">
        <v>2.2510104077968585</v>
      </c>
      <c r="G20">
        <f t="shared" si="2"/>
        <v>178.242148237815</v>
      </c>
      <c r="H20">
        <f t="shared" si="3"/>
        <v>0.10878925881092499</v>
      </c>
    </row>
    <row r="21" spans="1:8" x14ac:dyDescent="0.2">
      <c r="A21">
        <v>19</v>
      </c>
      <c r="B21" s="1">
        <v>43906</v>
      </c>
      <c r="C21">
        <v>234</v>
      </c>
      <c r="D21">
        <f t="shared" si="0"/>
        <v>2.369215857410143</v>
      </c>
      <c r="E21">
        <f t="shared" si="1"/>
        <v>2.2510104077968585</v>
      </c>
      <c r="F21">
        <v>2.3780462806866773</v>
      </c>
      <c r="G21">
        <f t="shared" si="2"/>
        <v>238.80657541046867</v>
      </c>
      <c r="H21">
        <f t="shared" si="3"/>
        <v>2.054092055755841E-2</v>
      </c>
    </row>
    <row r="22" spans="1:8" x14ac:dyDescent="0.2">
      <c r="A22">
        <v>20</v>
      </c>
      <c r="B22" s="1">
        <v>43907</v>
      </c>
      <c r="C22">
        <v>291</v>
      </c>
      <c r="D22">
        <f t="shared" si="0"/>
        <v>2.4638929889859074</v>
      </c>
      <c r="E22">
        <f t="shared" si="1"/>
        <v>2.3780462806866773</v>
      </c>
      <c r="F22">
        <v>2.4881842051364074</v>
      </c>
      <c r="G22">
        <f t="shared" si="2"/>
        <v>307.74018117923902</v>
      </c>
      <c r="H22">
        <f t="shared" si="3"/>
        <v>5.752639580494507E-2</v>
      </c>
    </row>
    <row r="23" spans="1:8" x14ac:dyDescent="0.2">
      <c r="A23">
        <v>21</v>
      </c>
      <c r="B23" s="1">
        <v>43908</v>
      </c>
      <c r="C23">
        <v>428</v>
      </c>
      <c r="D23">
        <f t="shared" si="0"/>
        <v>2.6314437690131722</v>
      </c>
      <c r="E23">
        <f t="shared" si="1"/>
        <v>2.4881842051364074</v>
      </c>
      <c r="F23">
        <v>2.6294761193918865</v>
      </c>
      <c r="G23">
        <f t="shared" si="2"/>
        <v>426.06525483213835</v>
      </c>
      <c r="H23">
        <f t="shared" si="3"/>
        <v>4.5204326351907693E-3</v>
      </c>
    </row>
    <row r="24" spans="1:8" x14ac:dyDescent="0.2">
      <c r="A24">
        <v>22</v>
      </c>
      <c r="B24" s="1">
        <v>43909</v>
      </c>
      <c r="C24">
        <v>621</v>
      </c>
      <c r="D24">
        <f t="shared" si="0"/>
        <v>2.79309160017658</v>
      </c>
      <c r="E24">
        <f t="shared" si="1"/>
        <v>2.6294761193918865</v>
      </c>
      <c r="F24">
        <v>2.7935679332217052</v>
      </c>
      <c r="G24">
        <f t="shared" si="2"/>
        <v>621.68148482321646</v>
      </c>
      <c r="H24">
        <f t="shared" si="3"/>
        <v>1.0973990712020371E-3</v>
      </c>
    </row>
    <row r="25" spans="1:8" x14ac:dyDescent="0.2">
      <c r="A25">
        <v>23</v>
      </c>
      <c r="B25" s="1">
        <v>43910</v>
      </c>
      <c r="C25">
        <v>904</v>
      </c>
      <c r="D25">
        <f t="shared" si="0"/>
        <v>2.9561684304753633</v>
      </c>
      <c r="E25">
        <f t="shared" si="1"/>
        <v>2.7935679332217052</v>
      </c>
      <c r="F25">
        <v>2.9338563767664225</v>
      </c>
      <c r="G25">
        <f t="shared" si="2"/>
        <v>858.72948865026513</v>
      </c>
      <c r="H25">
        <f t="shared" si="3"/>
        <v>5.0077999280680172E-2</v>
      </c>
    </row>
    <row r="26" spans="1:8" x14ac:dyDescent="0.2">
      <c r="A26">
        <v>24</v>
      </c>
      <c r="B26" s="1">
        <v>43911</v>
      </c>
      <c r="C26">
        <v>1128</v>
      </c>
      <c r="D26">
        <f t="shared" si="0"/>
        <v>3.0523090996473234</v>
      </c>
      <c r="E26">
        <f t="shared" si="1"/>
        <v>2.9338563767664225</v>
      </c>
      <c r="F26">
        <v>3.0658956732349978</v>
      </c>
      <c r="G26">
        <f t="shared" si="2"/>
        <v>1163.8464151820012</v>
      </c>
      <c r="H26">
        <f t="shared" si="3"/>
        <v>3.1778736863476272E-2</v>
      </c>
    </row>
    <row r="27" spans="1:8" x14ac:dyDescent="0.2">
      <c r="A27">
        <v>25</v>
      </c>
      <c r="B27" s="1">
        <v>43912</v>
      </c>
      <c r="C27">
        <v>1546</v>
      </c>
      <c r="D27">
        <f t="shared" si="0"/>
        <v>3.1892094895823062</v>
      </c>
      <c r="E27">
        <f t="shared" si="1"/>
        <v>3.0658956732349978</v>
      </c>
      <c r="F27">
        <v>3.1727367060248901</v>
      </c>
      <c r="G27">
        <f t="shared" si="2"/>
        <v>1488.4584161064713</v>
      </c>
      <c r="H27">
        <f t="shared" si="3"/>
        <v>3.7219653229966815E-2</v>
      </c>
    </row>
    <row r="28" spans="1:8" x14ac:dyDescent="0.2">
      <c r="A28">
        <v>26</v>
      </c>
      <c r="B28" s="1">
        <v>43913</v>
      </c>
      <c r="C28">
        <v>1891</v>
      </c>
      <c r="D28">
        <f t="shared" si="0"/>
        <v>3.2766915288450398</v>
      </c>
      <c r="E28">
        <f t="shared" si="1"/>
        <v>3.1727367060248901</v>
      </c>
      <c r="F28">
        <v>3.2695070203268979</v>
      </c>
      <c r="G28">
        <f t="shared" si="2"/>
        <v>1859.9746292835707</v>
      </c>
      <c r="H28">
        <f t="shared" si="3"/>
        <v>1.6406859183727807E-2</v>
      </c>
    </row>
    <row r="29" spans="1:8" x14ac:dyDescent="0.2">
      <c r="A29">
        <v>27</v>
      </c>
      <c r="B29" s="1">
        <v>43914</v>
      </c>
      <c r="C29">
        <v>2201</v>
      </c>
      <c r="D29">
        <f t="shared" si="0"/>
        <v>3.3426200425533481</v>
      </c>
      <c r="E29">
        <f t="shared" si="1"/>
        <v>3.2695070203268979</v>
      </c>
      <c r="F29">
        <v>3.3351512267764023</v>
      </c>
      <c r="G29">
        <f t="shared" si="2"/>
        <v>2163.4717405285437</v>
      </c>
      <c r="H29">
        <f t="shared" si="3"/>
        <v>1.7050549509975598E-2</v>
      </c>
    </row>
    <row r="30" spans="1:8" x14ac:dyDescent="0.2">
      <c r="A30">
        <v>28</v>
      </c>
      <c r="B30" s="1">
        <v>43915</v>
      </c>
      <c r="C30">
        <v>2433</v>
      </c>
      <c r="D30">
        <f t="shared" si="0"/>
        <v>3.3861421089308186</v>
      </c>
      <c r="E30">
        <f t="shared" si="1"/>
        <v>3.3351512267764023</v>
      </c>
      <c r="F30">
        <v>3.3978002368597333</v>
      </c>
      <c r="G30">
        <f t="shared" si="2"/>
        <v>2499.1955382309397</v>
      </c>
      <c r="H30">
        <f t="shared" si="3"/>
        <v>2.7207372885713007E-2</v>
      </c>
    </row>
    <row r="31" spans="1:8" x14ac:dyDescent="0.2">
      <c r="A31">
        <v>29</v>
      </c>
      <c r="B31" s="1">
        <v>43916</v>
      </c>
      <c r="C31">
        <v>2915</v>
      </c>
      <c r="D31">
        <f t="shared" si="0"/>
        <v>3.4646385590950328</v>
      </c>
      <c r="E31">
        <f t="shared" si="1"/>
        <v>3.3978002368597333</v>
      </c>
      <c r="F31">
        <v>3.4614752156082047</v>
      </c>
      <c r="G31">
        <f t="shared" si="2"/>
        <v>2893.8446659301576</v>
      </c>
      <c r="H31">
        <f t="shared" si="3"/>
        <v>7.257404483650913E-3</v>
      </c>
    </row>
    <row r="32" spans="1:8" x14ac:dyDescent="0.2">
      <c r="A32">
        <v>30</v>
      </c>
      <c r="B32" s="1">
        <v>43917</v>
      </c>
      <c r="C32">
        <v>3417</v>
      </c>
      <c r="D32">
        <f t="shared" si="0"/>
        <v>3.5336449787987627</v>
      </c>
      <c r="E32">
        <f t="shared" si="1"/>
        <v>3.4614752156082047</v>
      </c>
      <c r="F32">
        <v>3.5298940297250145</v>
      </c>
      <c r="G32">
        <f t="shared" si="2"/>
        <v>3387.6148636223861</v>
      </c>
      <c r="H32">
        <f t="shared" si="3"/>
        <v>8.5996887262551631E-3</v>
      </c>
    </row>
    <row r="33" spans="1:8" x14ac:dyDescent="0.2">
      <c r="A33">
        <v>31</v>
      </c>
      <c r="B33" s="1">
        <v>43918</v>
      </c>
      <c r="C33">
        <v>3903</v>
      </c>
      <c r="D33">
        <f t="shared" si="0"/>
        <v>3.5913985512812485</v>
      </c>
      <c r="E33">
        <f t="shared" si="1"/>
        <v>3.5298940297250145</v>
      </c>
      <c r="F33">
        <v>3.5846817164556679</v>
      </c>
      <c r="G33">
        <f t="shared" si="2"/>
        <v>3843.1002762241233</v>
      </c>
      <c r="H33">
        <f t="shared" si="3"/>
        <v>1.5347098072220532E-2</v>
      </c>
    </row>
    <row r="34" spans="1:8" x14ac:dyDescent="0.2">
      <c r="A34">
        <v>32</v>
      </c>
      <c r="B34" s="1">
        <v>43919</v>
      </c>
      <c r="C34">
        <v>4256</v>
      </c>
      <c r="D34">
        <f t="shared" si="0"/>
        <v>3.6290016192869916</v>
      </c>
      <c r="E34">
        <f t="shared" si="1"/>
        <v>3.5846817164556679</v>
      </c>
      <c r="F34">
        <v>3.6270569380319793</v>
      </c>
      <c r="G34">
        <f t="shared" si="2"/>
        <v>4236.9851125915584</v>
      </c>
      <c r="H34">
        <f t="shared" si="3"/>
        <v>4.4677836955924833E-3</v>
      </c>
    </row>
    <row r="35" spans="1:8" x14ac:dyDescent="0.2">
      <c r="A35">
        <v>33</v>
      </c>
      <c r="B35" s="1">
        <v>43920</v>
      </c>
      <c r="C35">
        <v>4579</v>
      </c>
      <c r="D35">
        <f t="shared" si="0"/>
        <v>3.6607706435276972</v>
      </c>
      <c r="E35">
        <f t="shared" si="1"/>
        <v>3.6270569380319793</v>
      </c>
      <c r="F35">
        <v>3.6823134850096539</v>
      </c>
      <c r="G35">
        <f t="shared" si="2"/>
        <v>4811.8655604668284</v>
      </c>
      <c r="H35">
        <f t="shared" si="3"/>
        <v>5.0855112571921456E-2</v>
      </c>
    </row>
    <row r="36" spans="1:8" x14ac:dyDescent="0.2">
      <c r="A36">
        <v>34</v>
      </c>
      <c r="B36" s="1">
        <v>43921</v>
      </c>
      <c r="C36">
        <v>5717</v>
      </c>
      <c r="D36">
        <f t="shared" si="0"/>
        <v>3.7571681922142726</v>
      </c>
      <c r="E36">
        <f t="shared" ref="E36:E67" si="4">AVERAGE(D34:D36)</f>
        <v>3.6823134850096539</v>
      </c>
      <c r="F36">
        <v>3.7508712700682381</v>
      </c>
      <c r="G36">
        <f t="shared" si="2"/>
        <v>5634.7061183234309</v>
      </c>
      <c r="H36">
        <f t="shared" si="3"/>
        <v>1.4394591862265011E-2</v>
      </c>
    </row>
    <row r="37" spans="1:8" x14ac:dyDescent="0.2">
      <c r="A37">
        <v>35</v>
      </c>
      <c r="B37" s="1">
        <v>43922</v>
      </c>
      <c r="C37">
        <v>6834</v>
      </c>
      <c r="D37">
        <f t="shared" si="0"/>
        <v>3.834674974462744</v>
      </c>
      <c r="E37">
        <f t="shared" si="4"/>
        <v>3.7508712700682381</v>
      </c>
      <c r="F37">
        <v>3.830006550058231</v>
      </c>
      <c r="G37">
        <f t="shared" si="2"/>
        <v>6760.9317219723043</v>
      </c>
      <c r="H37">
        <f t="shared" si="3"/>
        <v>1.0691875625943177E-2</v>
      </c>
    </row>
    <row r="38" spans="1:8" x14ac:dyDescent="0.2">
      <c r="A38">
        <v>36</v>
      </c>
      <c r="B38" s="1">
        <v>43923</v>
      </c>
      <c r="C38">
        <v>7910</v>
      </c>
      <c r="D38">
        <f t="shared" si="0"/>
        <v>3.8981764834976764</v>
      </c>
      <c r="E38">
        <f t="shared" si="4"/>
        <v>3.830006550058231</v>
      </c>
      <c r="F38">
        <v>3.8965959572682052</v>
      </c>
      <c r="G38">
        <f t="shared" si="2"/>
        <v>7881.2654859889735</v>
      </c>
      <c r="H38">
        <f t="shared" si="3"/>
        <v>3.6326819230121966E-3</v>
      </c>
    </row>
    <row r="39" spans="1:8" x14ac:dyDescent="0.2">
      <c r="A39">
        <v>37</v>
      </c>
      <c r="B39" s="1">
        <v>43924</v>
      </c>
      <c r="C39">
        <v>9056</v>
      </c>
      <c r="D39">
        <f t="shared" si="0"/>
        <v>3.956936413844196</v>
      </c>
      <c r="E39">
        <f t="shared" si="4"/>
        <v>3.8965959572682052</v>
      </c>
      <c r="F39">
        <v>3.9556738368970081</v>
      </c>
      <c r="G39">
        <f t="shared" si="2"/>
        <v>9029.7107121004155</v>
      </c>
      <c r="H39">
        <f t="shared" si="3"/>
        <v>2.9029690701837954E-3</v>
      </c>
    </row>
    <row r="40" spans="1:8" x14ac:dyDescent="0.2">
      <c r="A40">
        <v>38</v>
      </c>
      <c r="B40" s="1">
        <v>43925</v>
      </c>
      <c r="C40">
        <v>10278</v>
      </c>
      <c r="D40">
        <f t="shared" si="0"/>
        <v>4.0119086133491537</v>
      </c>
      <c r="E40">
        <f t="shared" si="4"/>
        <v>3.9556738368970081</v>
      </c>
      <c r="F40">
        <v>4.0051133971760189</v>
      </c>
      <c r="G40">
        <f t="shared" si="2"/>
        <v>10118.436188655322</v>
      </c>
      <c r="H40">
        <f t="shared" si="3"/>
        <v>1.5524791919116411E-2</v>
      </c>
    </row>
    <row r="41" spans="1:8" x14ac:dyDescent="0.2">
      <c r="A41">
        <v>39</v>
      </c>
      <c r="B41" s="1">
        <v>43926</v>
      </c>
      <c r="C41">
        <v>11130</v>
      </c>
      <c r="D41">
        <f t="shared" si="0"/>
        <v>4.0464951643347087</v>
      </c>
      <c r="E41">
        <f t="shared" si="4"/>
        <v>4.0051133971760189</v>
      </c>
      <c r="F41">
        <v>4.0465356723301467</v>
      </c>
      <c r="G41">
        <f t="shared" si="2"/>
        <v>11131.038178091028</v>
      </c>
      <c r="H41">
        <f t="shared" si="3"/>
        <v>9.3277456516476648E-5</v>
      </c>
    </row>
    <row r="42" spans="1:8" x14ac:dyDescent="0.2">
      <c r="A42">
        <v>40</v>
      </c>
      <c r="B42" s="1">
        <v>43927</v>
      </c>
      <c r="C42">
        <v>12056</v>
      </c>
      <c r="D42">
        <f t="shared" si="0"/>
        <v>4.0812032393065758</v>
      </c>
      <c r="E42">
        <f t="shared" si="4"/>
        <v>4.0465356723301467</v>
      </c>
      <c r="F42">
        <v>4.0883191807593509</v>
      </c>
      <c r="G42">
        <f t="shared" si="2"/>
        <v>12255.165505577612</v>
      </c>
      <c r="H42">
        <f t="shared" si="3"/>
        <v>1.6520031982217305E-2</v>
      </c>
    </row>
    <row r="43" spans="1:8" x14ac:dyDescent="0.2">
      <c r="A43">
        <v>41</v>
      </c>
      <c r="B43" s="1">
        <v>43928</v>
      </c>
      <c r="C43">
        <v>13717</v>
      </c>
      <c r="D43">
        <f t="shared" si="0"/>
        <v>4.1372591386367681</v>
      </c>
      <c r="E43">
        <f t="shared" si="4"/>
        <v>4.0883191807593509</v>
      </c>
      <c r="F43">
        <v>4.1401987860013874</v>
      </c>
      <c r="G43">
        <f t="shared" si="2"/>
        <v>13810.162410359695</v>
      </c>
      <c r="H43">
        <f t="shared" si="3"/>
        <v>6.7917482218921819E-3</v>
      </c>
    </row>
    <row r="44" spans="1:8" x14ac:dyDescent="0.2">
      <c r="A44">
        <v>42</v>
      </c>
      <c r="B44" s="1">
        <v>43929</v>
      </c>
      <c r="C44">
        <v>15927</v>
      </c>
      <c r="D44">
        <f t="shared" si="0"/>
        <v>4.2021339800608191</v>
      </c>
      <c r="E44">
        <f t="shared" si="4"/>
        <v>4.1401987860013874</v>
      </c>
      <c r="F44">
        <v>4.1970672057738776</v>
      </c>
      <c r="G44">
        <f t="shared" si="2"/>
        <v>15742.264524599275</v>
      </c>
      <c r="H44">
        <f t="shared" si="3"/>
        <v>1.1598887135099182E-2</v>
      </c>
    </row>
    <row r="45" spans="1:8" x14ac:dyDescent="0.2">
      <c r="A45">
        <v>43</v>
      </c>
      <c r="B45" s="1">
        <v>43930</v>
      </c>
      <c r="C45">
        <v>17857</v>
      </c>
      <c r="D45">
        <f t="shared" si="0"/>
        <v>4.2518084986240465</v>
      </c>
      <c r="E45">
        <f t="shared" si="4"/>
        <v>4.1970672057738776</v>
      </c>
      <c r="F45">
        <v>4.2490132447921711</v>
      </c>
      <c r="G45">
        <f t="shared" si="2"/>
        <v>17742.435896349343</v>
      </c>
      <c r="H45">
        <f t="shared" si="3"/>
        <v>6.4156411295658152E-3</v>
      </c>
    </row>
    <row r="46" spans="1:8" x14ac:dyDescent="0.2">
      <c r="A46">
        <v>44</v>
      </c>
      <c r="B46" s="1">
        <v>43931</v>
      </c>
      <c r="C46">
        <v>19638</v>
      </c>
      <c r="D46">
        <f t="shared" si="0"/>
        <v>4.2930972556916478</v>
      </c>
      <c r="E46">
        <f t="shared" si="4"/>
        <v>4.2490132447921711</v>
      </c>
      <c r="F46">
        <v>4.2871474005730832</v>
      </c>
      <c r="G46">
        <f t="shared" si="2"/>
        <v>19370.793016802218</v>
      </c>
      <c r="H46">
        <f t="shared" si="3"/>
        <v>1.3606629147458112E-2</v>
      </c>
    </row>
    <row r="47" spans="1:8" x14ac:dyDescent="0.2">
      <c r="A47">
        <v>45</v>
      </c>
      <c r="B47" s="1">
        <v>43932</v>
      </c>
      <c r="C47">
        <v>20727</v>
      </c>
      <c r="D47">
        <f t="shared" si="0"/>
        <v>4.3165364474035561</v>
      </c>
      <c r="E47">
        <f t="shared" si="4"/>
        <v>4.2871474005730832</v>
      </c>
      <c r="F47">
        <v>4.3184599354937907</v>
      </c>
      <c r="G47">
        <f t="shared" si="2"/>
        <v>20819.003370268652</v>
      </c>
      <c r="H47">
        <f t="shared" si="3"/>
        <v>4.438817497402053E-3</v>
      </c>
    </row>
    <row r="48" spans="1:8" x14ac:dyDescent="0.2">
      <c r="A48">
        <v>46</v>
      </c>
      <c r="B48" s="1">
        <v>43933</v>
      </c>
      <c r="C48">
        <v>22169</v>
      </c>
      <c r="D48">
        <f t="shared" si="0"/>
        <v>4.3457461033861691</v>
      </c>
      <c r="E48">
        <f t="shared" si="4"/>
        <v>4.3184599354937907</v>
      </c>
      <c r="F48">
        <v>4.3440182797955629</v>
      </c>
      <c r="G48">
        <f t="shared" si="2"/>
        <v>22080.976716267985</v>
      </c>
      <c r="H48">
        <f t="shared" si="3"/>
        <v>3.9705572525605363E-3</v>
      </c>
    </row>
    <row r="49" spans="1:8" x14ac:dyDescent="0.2">
      <c r="A49">
        <v>47</v>
      </c>
      <c r="B49" s="1">
        <v>43934</v>
      </c>
      <c r="C49">
        <v>23430</v>
      </c>
      <c r="D49">
        <f t="shared" si="0"/>
        <v>4.3697722885969625</v>
      </c>
      <c r="E49">
        <f t="shared" si="4"/>
        <v>4.3440182797955629</v>
      </c>
      <c r="F49">
        <v>4.3726620409286534</v>
      </c>
      <c r="G49">
        <f t="shared" si="2"/>
        <v>23586.420718869766</v>
      </c>
      <c r="H49">
        <f t="shared" si="3"/>
        <v>6.6760870196229428E-3</v>
      </c>
    </row>
    <row r="50" spans="1:8" x14ac:dyDescent="0.2">
      <c r="A50">
        <v>48</v>
      </c>
      <c r="B50" s="1">
        <v>43935</v>
      </c>
      <c r="C50">
        <v>25262</v>
      </c>
      <c r="D50">
        <f t="shared" si="0"/>
        <v>4.4024677308028304</v>
      </c>
      <c r="E50">
        <f t="shared" si="4"/>
        <v>4.3726620409286534</v>
      </c>
      <c r="F50">
        <v>4.4081110894725084</v>
      </c>
      <c r="G50">
        <f t="shared" si="2"/>
        <v>25592.404388830648</v>
      </c>
      <c r="H50">
        <f t="shared" si="3"/>
        <v>1.3079106516928502E-2</v>
      </c>
    </row>
    <row r="51" spans="1:8" x14ac:dyDescent="0.2">
      <c r="A51">
        <v>49</v>
      </c>
      <c r="B51" s="1">
        <v>43936</v>
      </c>
      <c r="C51">
        <v>28320</v>
      </c>
      <c r="D51">
        <f t="shared" si="0"/>
        <v>4.4520932490177314</v>
      </c>
      <c r="E51">
        <f t="shared" si="4"/>
        <v>4.4081110894725084</v>
      </c>
      <c r="F51">
        <v>4.4459305222408885</v>
      </c>
      <c r="G51">
        <f t="shared" si="2"/>
        <v>27920.971301283193</v>
      </c>
      <c r="H51">
        <f t="shared" si="3"/>
        <v>1.408999642361608E-2</v>
      </c>
    </row>
    <row r="52" spans="1:8" x14ac:dyDescent="0.2">
      <c r="A52">
        <v>50</v>
      </c>
      <c r="B52" s="1">
        <v>43937</v>
      </c>
      <c r="C52">
        <v>30425</v>
      </c>
      <c r="D52">
        <f t="shared" si="0"/>
        <v>4.4832305869021027</v>
      </c>
      <c r="E52">
        <f t="shared" si="4"/>
        <v>4.4459305222408885</v>
      </c>
      <c r="F52">
        <v>4.4875739024801007</v>
      </c>
      <c r="G52">
        <f t="shared" si="2"/>
        <v>30730.802568535808</v>
      </c>
      <c r="H52">
        <f t="shared" si="3"/>
        <v>1.0051029368473557E-2</v>
      </c>
    </row>
    <row r="53" spans="1:8" x14ac:dyDescent="0.2">
      <c r="A53">
        <v>51</v>
      </c>
      <c r="B53" s="1">
        <v>43938</v>
      </c>
      <c r="C53">
        <v>33682</v>
      </c>
      <c r="D53">
        <f t="shared" si="0"/>
        <v>4.527397871520467</v>
      </c>
      <c r="E53">
        <f t="shared" si="4"/>
        <v>4.4875739024801007</v>
      </c>
      <c r="F53">
        <v>4.5246992258951408</v>
      </c>
      <c r="G53">
        <f t="shared" si="2"/>
        <v>33473.353648548626</v>
      </c>
      <c r="H53">
        <f t="shared" si="3"/>
        <v>6.1945950790147364E-3</v>
      </c>
    </row>
    <row r="54" spans="1:8" x14ac:dyDescent="0.2">
      <c r="A54">
        <v>52</v>
      </c>
      <c r="B54" s="1">
        <v>43939</v>
      </c>
      <c r="C54">
        <v>36599</v>
      </c>
      <c r="D54">
        <f t="shared" si="0"/>
        <v>4.5634692192628536</v>
      </c>
      <c r="E54">
        <f t="shared" si="4"/>
        <v>4.5246992258951408</v>
      </c>
      <c r="F54">
        <v>4.5593538443669397</v>
      </c>
      <c r="G54">
        <f t="shared" si="2"/>
        <v>36253.825861636105</v>
      </c>
      <c r="H54">
        <f t="shared" si="3"/>
        <v>9.4312450712832202E-3</v>
      </c>
    </row>
    <row r="55" spans="1:8" x14ac:dyDescent="0.2">
      <c r="A55">
        <v>53</v>
      </c>
      <c r="B55" s="1">
        <v>43940</v>
      </c>
      <c r="C55">
        <v>38654</v>
      </c>
      <c r="D55">
        <f t="shared" si="0"/>
        <v>4.5871944423175011</v>
      </c>
      <c r="E55">
        <f t="shared" si="4"/>
        <v>4.5593538443669397</v>
      </c>
      <c r="F55">
        <v>4.58632880210875</v>
      </c>
      <c r="G55">
        <f t="shared" si="2"/>
        <v>38577.03118435933</v>
      </c>
      <c r="H55">
        <f t="shared" si="3"/>
        <v>1.9912251161760767E-3</v>
      </c>
    </row>
    <row r="56" spans="1:8" x14ac:dyDescent="0.2">
      <c r="A56">
        <v>54</v>
      </c>
      <c r="B56" s="1">
        <v>43941</v>
      </c>
      <c r="C56">
        <v>40581</v>
      </c>
      <c r="D56">
        <f t="shared" si="0"/>
        <v>4.6083227447458954</v>
      </c>
      <c r="E56">
        <f t="shared" si="4"/>
        <v>4.58632880210875</v>
      </c>
      <c r="F56">
        <v>4.6099276001520755</v>
      </c>
      <c r="G56">
        <f t="shared" si="2"/>
        <v>40731.23703977836</v>
      </c>
      <c r="H56">
        <f t="shared" si="3"/>
        <v>3.7021522332707367E-3</v>
      </c>
    </row>
    <row r="57" spans="1:8" x14ac:dyDescent="0.2">
      <c r="A57">
        <v>55</v>
      </c>
      <c r="B57" s="1">
        <v>43942</v>
      </c>
      <c r="C57">
        <v>43079</v>
      </c>
      <c r="D57">
        <f t="shared" si="0"/>
        <v>4.6342656133928299</v>
      </c>
      <c r="E57">
        <f t="shared" si="4"/>
        <v>4.6099276001520755</v>
      </c>
      <c r="F57">
        <v>4.6343486336290241</v>
      </c>
      <c r="G57">
        <f t="shared" si="2"/>
        <v>43087.235818696689</v>
      </c>
      <c r="H57">
        <f t="shared" si="3"/>
        <v>1.9117943073628709E-4</v>
      </c>
    </row>
    <row r="58" spans="1:8" x14ac:dyDescent="0.2">
      <c r="A58">
        <v>56</v>
      </c>
      <c r="B58" s="1">
        <v>43943</v>
      </c>
      <c r="C58">
        <v>45757</v>
      </c>
      <c r="D58">
        <f t="shared" si="0"/>
        <v>4.6604575427483477</v>
      </c>
      <c r="E58">
        <f t="shared" si="4"/>
        <v>4.6343486336290241</v>
      </c>
      <c r="F58">
        <v>4.6630860534650402</v>
      </c>
      <c r="G58">
        <f t="shared" si="2"/>
        <v>46034.778035191048</v>
      </c>
      <c r="H58">
        <f t="shared" si="3"/>
        <v>6.0707221887590489E-3</v>
      </c>
    </row>
    <row r="59" spans="1:8" x14ac:dyDescent="0.2">
      <c r="A59">
        <v>57</v>
      </c>
      <c r="B59" s="1">
        <v>43944</v>
      </c>
      <c r="C59">
        <v>49492</v>
      </c>
      <c r="D59">
        <f t="shared" si="0"/>
        <v>4.6945350042539422</v>
      </c>
      <c r="E59">
        <f t="shared" si="4"/>
        <v>4.6630860534650402</v>
      </c>
      <c r="F59">
        <v>4.6930758144976048</v>
      </c>
      <c r="G59">
        <f t="shared" si="2"/>
        <v>49325.990449149955</v>
      </c>
      <c r="H59">
        <f t="shared" si="3"/>
        <v>3.3542704043086832E-3</v>
      </c>
    </row>
    <row r="60" spans="1:8" x14ac:dyDescent="0.2">
      <c r="A60">
        <v>58</v>
      </c>
      <c r="B60" s="1">
        <v>43945</v>
      </c>
      <c r="C60">
        <v>52995</v>
      </c>
      <c r="D60">
        <f t="shared" si="0"/>
        <v>4.7242348964905263</v>
      </c>
      <c r="E60">
        <f t="shared" si="4"/>
        <v>4.6930758144976048</v>
      </c>
      <c r="F60">
        <v>4.728664192074425</v>
      </c>
      <c r="G60">
        <f t="shared" si="2"/>
        <v>53538.252556318468</v>
      </c>
      <c r="H60">
        <f t="shared" si="3"/>
        <v>1.0251015309339903E-2</v>
      </c>
    </row>
    <row r="61" spans="1:8" x14ac:dyDescent="0.2">
      <c r="A61">
        <v>59</v>
      </c>
      <c r="B61" s="1">
        <v>43946</v>
      </c>
      <c r="C61">
        <v>58509</v>
      </c>
      <c r="D61">
        <f t="shared" si="0"/>
        <v>4.7672226754788056</v>
      </c>
      <c r="E61">
        <f t="shared" si="4"/>
        <v>4.728664192074425</v>
      </c>
      <c r="F61">
        <v>4.761021340012074</v>
      </c>
      <c r="G61">
        <f t="shared" si="2"/>
        <v>57679.480477397738</v>
      </c>
      <c r="H61">
        <f t="shared" si="3"/>
        <v>1.4177639723841845E-2</v>
      </c>
    </row>
    <row r="62" spans="1:8" x14ac:dyDescent="0.2">
      <c r="A62">
        <v>60</v>
      </c>
      <c r="B62" s="1">
        <v>43947</v>
      </c>
      <c r="C62">
        <v>61888</v>
      </c>
      <c r="D62">
        <f t="shared" si="0"/>
        <v>4.7916064480668892</v>
      </c>
      <c r="E62">
        <f t="shared" si="4"/>
        <v>4.761021340012074</v>
      </c>
      <c r="F62">
        <v>4.7938857665145953</v>
      </c>
      <c r="G62">
        <f t="shared" si="2"/>
        <v>62213.66216063805</v>
      </c>
      <c r="H62">
        <f t="shared" si="3"/>
        <v>5.2621212616024175E-3</v>
      </c>
    </row>
    <row r="63" spans="1:8" x14ac:dyDescent="0.2">
      <c r="A63">
        <v>61</v>
      </c>
      <c r="B63" s="1">
        <v>43948</v>
      </c>
      <c r="C63">
        <v>66501</v>
      </c>
      <c r="D63">
        <f t="shared" si="0"/>
        <v>4.8228281759980902</v>
      </c>
      <c r="E63">
        <f t="shared" si="4"/>
        <v>4.7938857665145953</v>
      </c>
      <c r="F63">
        <v>4.8236929808717326</v>
      </c>
      <c r="G63">
        <f t="shared" si="2"/>
        <v>66633.554497388686</v>
      </c>
      <c r="H63">
        <f t="shared" si="3"/>
        <v>1.9932707386157546E-3</v>
      </c>
    </row>
    <row r="64" spans="1:8" x14ac:dyDescent="0.2">
      <c r="A64">
        <v>62</v>
      </c>
      <c r="B64" s="1">
        <v>43949</v>
      </c>
      <c r="C64">
        <v>71886</v>
      </c>
      <c r="D64">
        <f t="shared" si="0"/>
        <v>4.8566443185502166</v>
      </c>
      <c r="E64">
        <f t="shared" si="4"/>
        <v>4.8236929808717326</v>
      </c>
      <c r="F64">
        <v>4.8574893860256578</v>
      </c>
      <c r="G64">
        <f t="shared" si="2"/>
        <v>72026.014816837444</v>
      </c>
      <c r="H64">
        <f t="shared" si="3"/>
        <v>1.9477341462516137E-3</v>
      </c>
    </row>
    <row r="65" spans="1:8" x14ac:dyDescent="0.2">
      <c r="A65">
        <v>63</v>
      </c>
      <c r="B65" s="1">
        <v>43950</v>
      </c>
      <c r="C65">
        <v>78162</v>
      </c>
      <c r="D65">
        <f t="shared" si="0"/>
        <v>4.8929956635286675</v>
      </c>
      <c r="E65">
        <f t="shared" si="4"/>
        <v>4.8574893860256578</v>
      </c>
      <c r="F65">
        <v>4.893665377515604</v>
      </c>
      <c r="G65">
        <f t="shared" si="2"/>
        <v>78282.62452647902</v>
      </c>
      <c r="H65">
        <f t="shared" si="3"/>
        <v>1.5432630495511828E-3</v>
      </c>
    </row>
    <row r="66" spans="1:8" x14ac:dyDescent="0.2">
      <c r="A66">
        <v>64</v>
      </c>
      <c r="B66" s="1">
        <v>43951</v>
      </c>
      <c r="C66">
        <v>85380</v>
      </c>
      <c r="D66">
        <f t="shared" si="0"/>
        <v>4.931356150467928</v>
      </c>
      <c r="E66">
        <f t="shared" si="4"/>
        <v>4.893665377515604</v>
      </c>
      <c r="F66">
        <v>4.9282726115732407</v>
      </c>
      <c r="G66">
        <f t="shared" si="2"/>
        <v>84775.939534786448</v>
      </c>
      <c r="H66">
        <f t="shared" si="3"/>
        <v>7.0749644555346877E-3</v>
      </c>
    </row>
    <row r="67" spans="1:8" x14ac:dyDescent="0.2">
      <c r="A67">
        <v>65</v>
      </c>
      <c r="B67" s="1">
        <v>43952</v>
      </c>
      <c r="C67">
        <v>91299</v>
      </c>
      <c r="D67">
        <f t="shared" ref="D67:D80" si="5" xml:space="preserve"> LOG(C67)</f>
        <v>4.9604660207231239</v>
      </c>
      <c r="E67">
        <f t="shared" si="4"/>
        <v>4.9282726115732407</v>
      </c>
      <c r="F67">
        <v>4.9586270614006942</v>
      </c>
      <c r="G67">
        <f t="shared" si="2"/>
        <v>90913.224469627035</v>
      </c>
      <c r="H67">
        <f t="shared" si="3"/>
        <v>4.2254080589378259E-3</v>
      </c>
    </row>
    <row r="68" spans="1:8" x14ac:dyDescent="0.2">
      <c r="A68">
        <v>66</v>
      </c>
      <c r="B68" s="1">
        <v>43953</v>
      </c>
      <c r="C68">
        <v>96396</v>
      </c>
      <c r="D68">
        <f t="shared" si="5"/>
        <v>4.9840590130110298</v>
      </c>
      <c r="E68">
        <f t="shared" ref="E68:E99" si="6">AVERAGE(D66:D68)</f>
        <v>4.9586270614006942</v>
      </c>
      <c r="F68">
        <v>4.9831593466478745</v>
      </c>
      <c r="G68">
        <f t="shared" ref="G68:G80" si="7" xml:space="preserve"> 10 ^ F68</f>
        <v>96196.516752601703</v>
      </c>
      <c r="H68">
        <f t="shared" ref="H68:H80" si="8" xml:space="preserve"> ABS(G68-C68)/C68</f>
        <v>2.0694141603209361E-3</v>
      </c>
    </row>
    <row r="69" spans="1:8" x14ac:dyDescent="0.2">
      <c r="A69">
        <v>67</v>
      </c>
      <c r="B69" s="1">
        <v>43954</v>
      </c>
      <c r="C69">
        <v>101147</v>
      </c>
      <c r="D69">
        <f t="shared" si="5"/>
        <v>5.0049530062094716</v>
      </c>
      <c r="E69">
        <f t="shared" si="6"/>
        <v>4.9831593466478745</v>
      </c>
      <c r="F69">
        <v>5.0071833994935027</v>
      </c>
      <c r="G69">
        <f t="shared" si="7"/>
        <v>101667.7938146024</v>
      </c>
      <c r="H69">
        <f t="shared" si="8"/>
        <v>5.1488804868398989E-3</v>
      </c>
    </row>
    <row r="70" spans="1:8" x14ac:dyDescent="0.2">
      <c r="A70">
        <v>68</v>
      </c>
      <c r="B70" s="1">
        <v>43955</v>
      </c>
      <c r="C70">
        <v>107780</v>
      </c>
      <c r="D70">
        <f t="shared" si="5"/>
        <v>5.0325381792600066</v>
      </c>
      <c r="E70">
        <f t="shared" si="6"/>
        <v>5.0071833994935027</v>
      </c>
      <c r="F70">
        <v>5.0323704649750818</v>
      </c>
      <c r="G70">
        <f t="shared" si="7"/>
        <v>107738.38594197806</v>
      </c>
      <c r="H70">
        <f t="shared" si="8"/>
        <v>3.8610185583537037E-4</v>
      </c>
    </row>
    <row r="71" spans="1:8" x14ac:dyDescent="0.2">
      <c r="A71">
        <v>69</v>
      </c>
      <c r="B71" s="1">
        <v>43956</v>
      </c>
      <c r="C71">
        <v>114715</v>
      </c>
      <c r="D71">
        <f t="shared" si="5"/>
        <v>5.0596202094557681</v>
      </c>
      <c r="E71">
        <f t="shared" si="6"/>
        <v>5.0323704649750818</v>
      </c>
      <c r="F71">
        <v>5.0632750505353377</v>
      </c>
      <c r="G71">
        <f t="shared" si="7"/>
        <v>115684.46715028206</v>
      </c>
      <c r="H71">
        <f t="shared" si="8"/>
        <v>8.4510931463370655E-3</v>
      </c>
    </row>
    <row r="72" spans="1:8" x14ac:dyDescent="0.2">
      <c r="A72">
        <v>70</v>
      </c>
      <c r="B72" s="1">
        <v>43957</v>
      </c>
      <c r="C72">
        <v>125218</v>
      </c>
      <c r="D72">
        <f t="shared" si="5"/>
        <v>5.0976667628902383</v>
      </c>
      <c r="E72">
        <f t="shared" si="6"/>
        <v>5.0632750505353377</v>
      </c>
      <c r="F72">
        <v>5.0959872028765156</v>
      </c>
      <c r="G72">
        <f t="shared" si="7"/>
        <v>124734.67588008514</v>
      </c>
      <c r="H72">
        <f t="shared" si="8"/>
        <v>3.8598613611051246E-3</v>
      </c>
    </row>
    <row r="73" spans="1:8" x14ac:dyDescent="0.2">
      <c r="A73">
        <v>71</v>
      </c>
      <c r="B73" s="1">
        <v>43958</v>
      </c>
      <c r="C73">
        <v>135106</v>
      </c>
      <c r="D73">
        <f t="shared" si="5"/>
        <v>5.1306746362835414</v>
      </c>
      <c r="E73">
        <f t="shared" si="6"/>
        <v>5.0959872028765156</v>
      </c>
      <c r="F73">
        <v>5.1302302320060287</v>
      </c>
      <c r="G73">
        <f t="shared" si="7"/>
        <v>134967.81962330532</v>
      </c>
      <c r="H73">
        <f t="shared" si="8"/>
        <v>1.0227552935819521E-3</v>
      </c>
    </row>
    <row r="74" spans="1:8" x14ac:dyDescent="0.2">
      <c r="A74">
        <v>72</v>
      </c>
      <c r="B74" s="1">
        <v>43959</v>
      </c>
      <c r="C74">
        <v>145328</v>
      </c>
      <c r="D74">
        <f t="shared" si="5"/>
        <v>5.1623492968443072</v>
      </c>
      <c r="E74">
        <f t="shared" si="6"/>
        <v>5.1302302320060287</v>
      </c>
      <c r="F74">
        <v>5.1619928926644763</v>
      </c>
      <c r="G74">
        <f t="shared" si="7"/>
        <v>145208.78536200567</v>
      </c>
      <c r="H74">
        <f t="shared" si="8"/>
        <v>8.2031430966042105E-4</v>
      </c>
    </row>
    <row r="75" spans="1:8" x14ac:dyDescent="0.2">
      <c r="A75">
        <v>73</v>
      </c>
      <c r="B75" s="1">
        <v>43960</v>
      </c>
      <c r="C75">
        <v>155939</v>
      </c>
      <c r="D75">
        <f t="shared" si="5"/>
        <v>5.192954744865582</v>
      </c>
      <c r="E75">
        <f t="shared" si="6"/>
        <v>5.1619928926644763</v>
      </c>
      <c r="F75">
        <v>5.1888963084474682</v>
      </c>
      <c r="G75">
        <f t="shared" si="7"/>
        <v>154488.5540756681</v>
      </c>
      <c r="H75">
        <f t="shared" si="8"/>
        <v>9.3013673573121517E-3</v>
      </c>
    </row>
    <row r="76" spans="1:8" x14ac:dyDescent="0.2">
      <c r="A76">
        <v>74</v>
      </c>
      <c r="B76" s="1">
        <v>43961</v>
      </c>
      <c r="C76">
        <v>162699</v>
      </c>
      <c r="D76">
        <f t="shared" si="5"/>
        <v>5.2113848836325163</v>
      </c>
      <c r="E76">
        <f t="shared" si="6"/>
        <v>5.1888963084474682</v>
      </c>
      <c r="F76">
        <v>5.2101679106439542</v>
      </c>
      <c r="G76">
        <f t="shared" si="7"/>
        <v>162243.72566693468</v>
      </c>
      <c r="H76">
        <f t="shared" si="8"/>
        <v>2.7982614095066194E-3</v>
      </c>
    </row>
    <row r="77" spans="1:8" x14ac:dyDescent="0.2">
      <c r="A77">
        <v>75</v>
      </c>
      <c r="B77" s="1">
        <v>43962</v>
      </c>
      <c r="C77">
        <v>168331</v>
      </c>
      <c r="D77">
        <f t="shared" si="5"/>
        <v>5.2261641034337645</v>
      </c>
      <c r="E77">
        <f t="shared" si="6"/>
        <v>5.2101679106439542</v>
      </c>
      <c r="F77">
        <v>5.2289883496019582</v>
      </c>
      <c r="G77">
        <f t="shared" si="7"/>
        <v>169429.23486954698</v>
      </c>
      <c r="H77">
        <f t="shared" si="8"/>
        <v>6.5242579771223634E-3</v>
      </c>
    </row>
    <row r="78" spans="1:8" x14ac:dyDescent="0.2">
      <c r="A78">
        <v>76</v>
      </c>
      <c r="B78" s="1">
        <v>43963</v>
      </c>
      <c r="C78">
        <v>177589</v>
      </c>
      <c r="D78">
        <f t="shared" si="5"/>
        <v>5.2494160617395931</v>
      </c>
      <c r="E78">
        <f t="shared" si="6"/>
        <v>5.2289883496019582</v>
      </c>
      <c r="F78">
        <v>5.2506607403407974</v>
      </c>
      <c r="G78">
        <f t="shared" si="7"/>
        <v>178098.6962771602</v>
      </c>
      <c r="H78">
        <f t="shared" si="8"/>
        <v>2.8700892350325613E-3</v>
      </c>
    </row>
    <row r="79" spans="1:8" x14ac:dyDescent="0.2">
      <c r="A79">
        <v>77</v>
      </c>
      <c r="B79" s="1">
        <v>43964</v>
      </c>
      <c r="C79">
        <v>188974</v>
      </c>
      <c r="D79">
        <f t="shared" si="5"/>
        <v>5.2764020558490348</v>
      </c>
      <c r="E79">
        <f t="shared" si="6"/>
        <v>5.2506607403407974</v>
      </c>
      <c r="F79">
        <v>5.2777128969208844</v>
      </c>
      <c r="G79">
        <f t="shared" si="7"/>
        <v>189545.24626085139</v>
      </c>
      <c r="H79">
        <f t="shared" si="8"/>
        <v>3.0228828349476056E-3</v>
      </c>
    </row>
    <row r="80" spans="1:8" x14ac:dyDescent="0.2">
      <c r="A80">
        <v>78</v>
      </c>
      <c r="B80" s="1">
        <v>43965</v>
      </c>
      <c r="C80">
        <v>202918</v>
      </c>
      <c r="D80">
        <f t="shared" si="5"/>
        <v>5.3073205731740263</v>
      </c>
      <c r="E80">
        <f t="shared" si="6"/>
        <v>5.2777128969208844</v>
      </c>
      <c r="F80">
        <v>5.2918613145115305</v>
      </c>
      <c r="G80">
        <f t="shared" si="7"/>
        <v>195821.9245437037</v>
      </c>
      <c r="H80">
        <f t="shared" si="8"/>
        <v>3.4970162609015948E-2</v>
      </c>
    </row>
    <row r="81" spans="5:8" x14ac:dyDescent="0.2">
      <c r="E81">
        <f t="shared" si="6"/>
        <v>5.2918613145115305</v>
      </c>
    </row>
    <row r="82" spans="5:8" x14ac:dyDescent="0.2">
      <c r="E82">
        <f t="shared" si="6"/>
        <v>5.3073205731740263</v>
      </c>
      <c r="H82">
        <f xml:space="preserve"> AVERAGE(H3:H79)</f>
        <v>2.7250766447393392E-2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F38E-72CD-B546-BACF-C87DD582F3F8}">
  <dimension ref="A1:G81"/>
  <sheetViews>
    <sheetView workbookViewId="0">
      <selection activeCell="A2" sqref="A2:C80"/>
    </sheetView>
  </sheetViews>
  <sheetFormatPr baseColWidth="10" defaultRowHeight="16" x14ac:dyDescent="0.2"/>
  <sheetData>
    <row r="1" spans="1:7" x14ac:dyDescent="0.2">
      <c r="B1" s="2" t="s">
        <v>0</v>
      </c>
      <c r="C1" s="2" t="s">
        <v>1</v>
      </c>
    </row>
    <row r="2" spans="1:7" x14ac:dyDescent="0.2">
      <c r="A2">
        <v>0</v>
      </c>
      <c r="B2" s="1">
        <v>43887</v>
      </c>
      <c r="C2">
        <v>1</v>
      </c>
      <c r="E2" t="e">
        <v>#N/A</v>
      </c>
    </row>
    <row r="3" spans="1:7" x14ac:dyDescent="0.2">
      <c r="A3">
        <v>1</v>
      </c>
      <c r="B3" s="1">
        <v>43888</v>
      </c>
      <c r="C3">
        <v>1</v>
      </c>
      <c r="E3" t="e">
        <v>#N/A</v>
      </c>
      <c r="F3">
        <v>1</v>
      </c>
      <c r="G3">
        <f xml:space="preserve"> ABS(F3-C3)/C3</f>
        <v>0</v>
      </c>
    </row>
    <row r="4" spans="1:7" x14ac:dyDescent="0.2">
      <c r="A4">
        <v>2</v>
      </c>
      <c r="B4" s="1">
        <v>43889</v>
      </c>
      <c r="C4">
        <v>1</v>
      </c>
      <c r="E4">
        <f t="shared" ref="E4:E35" si="0">AVERAGE(C2:C4)</f>
        <v>1</v>
      </c>
      <c r="F4">
        <v>1.3333333333333333</v>
      </c>
      <c r="G4">
        <f t="shared" ref="G4:G67" si="1" xml:space="preserve"> ABS(F4-C4)/C4</f>
        <v>0.33333333333333326</v>
      </c>
    </row>
    <row r="5" spans="1:7" x14ac:dyDescent="0.2">
      <c r="A5">
        <v>3</v>
      </c>
      <c r="B5" s="1">
        <v>43890</v>
      </c>
      <c r="C5">
        <v>2</v>
      </c>
      <c r="E5">
        <f t="shared" si="0"/>
        <v>1.3333333333333333</v>
      </c>
      <c r="F5">
        <v>1.6666666666666667</v>
      </c>
      <c r="G5">
        <f t="shared" si="1"/>
        <v>0.16666666666666663</v>
      </c>
    </row>
    <row r="6" spans="1:7" x14ac:dyDescent="0.2">
      <c r="A6">
        <v>4</v>
      </c>
      <c r="B6" s="1">
        <v>43891</v>
      </c>
      <c r="C6">
        <v>2</v>
      </c>
      <c r="E6">
        <f t="shared" si="0"/>
        <v>1.6666666666666667</v>
      </c>
      <c r="F6">
        <v>2</v>
      </c>
      <c r="G6">
        <f t="shared" si="1"/>
        <v>0</v>
      </c>
    </row>
    <row r="7" spans="1:7" x14ac:dyDescent="0.2">
      <c r="A7">
        <v>5</v>
      </c>
      <c r="B7" s="1">
        <v>43892</v>
      </c>
      <c r="C7">
        <v>2</v>
      </c>
      <c r="E7">
        <f t="shared" si="0"/>
        <v>2</v>
      </c>
      <c r="F7">
        <v>2</v>
      </c>
      <c r="G7">
        <f t="shared" si="1"/>
        <v>0</v>
      </c>
    </row>
    <row r="8" spans="1:7" x14ac:dyDescent="0.2">
      <c r="A8">
        <v>6</v>
      </c>
      <c r="B8" s="1">
        <v>43893</v>
      </c>
      <c r="C8">
        <v>2</v>
      </c>
      <c r="E8">
        <f t="shared" si="0"/>
        <v>2</v>
      </c>
      <c r="F8">
        <v>2.3333333333333335</v>
      </c>
      <c r="G8">
        <f t="shared" si="1"/>
        <v>0.16666666666666674</v>
      </c>
    </row>
    <row r="9" spans="1:7" x14ac:dyDescent="0.2">
      <c r="A9">
        <v>7</v>
      </c>
      <c r="B9" s="1">
        <v>43894</v>
      </c>
      <c r="C9">
        <v>3</v>
      </c>
      <c r="E9">
        <f t="shared" si="0"/>
        <v>2.3333333333333335</v>
      </c>
      <c r="F9">
        <v>4</v>
      </c>
      <c r="G9">
        <f t="shared" si="1"/>
        <v>0.33333333333333331</v>
      </c>
    </row>
    <row r="10" spans="1:7" x14ac:dyDescent="0.2">
      <c r="A10">
        <v>8</v>
      </c>
      <c r="B10" s="1">
        <v>43895</v>
      </c>
      <c r="C10">
        <v>7</v>
      </c>
      <c r="E10">
        <f t="shared" si="0"/>
        <v>4</v>
      </c>
      <c r="F10">
        <v>7.666666666666667</v>
      </c>
      <c r="G10">
        <f t="shared" si="1"/>
        <v>9.5238095238095274E-2</v>
      </c>
    </row>
    <row r="11" spans="1:7" x14ac:dyDescent="0.2">
      <c r="A11">
        <v>9</v>
      </c>
      <c r="B11" s="1">
        <v>43896</v>
      </c>
      <c r="C11">
        <v>13</v>
      </c>
      <c r="E11">
        <f t="shared" si="0"/>
        <v>7.666666666666667</v>
      </c>
      <c r="F11">
        <v>13</v>
      </c>
      <c r="G11">
        <f t="shared" si="1"/>
        <v>0</v>
      </c>
    </row>
    <row r="12" spans="1:7" x14ac:dyDescent="0.2">
      <c r="A12">
        <v>10</v>
      </c>
      <c r="B12" s="1">
        <v>43897</v>
      </c>
      <c r="C12">
        <v>19</v>
      </c>
      <c r="E12">
        <f t="shared" si="0"/>
        <v>13</v>
      </c>
      <c r="F12">
        <v>19</v>
      </c>
      <c r="G12">
        <f t="shared" si="1"/>
        <v>0</v>
      </c>
    </row>
    <row r="13" spans="1:7" x14ac:dyDescent="0.2">
      <c r="A13">
        <v>11</v>
      </c>
      <c r="B13" s="1">
        <v>43898</v>
      </c>
      <c r="C13">
        <v>25</v>
      </c>
      <c r="E13">
        <f t="shared" si="0"/>
        <v>19</v>
      </c>
      <c r="F13">
        <v>23</v>
      </c>
      <c r="G13">
        <f t="shared" si="1"/>
        <v>0.08</v>
      </c>
    </row>
    <row r="14" spans="1:7" x14ac:dyDescent="0.2">
      <c r="A14">
        <v>12</v>
      </c>
      <c r="B14" s="1">
        <v>43899</v>
      </c>
      <c r="C14">
        <v>25</v>
      </c>
      <c r="E14">
        <f t="shared" si="0"/>
        <v>23</v>
      </c>
      <c r="F14">
        <v>28</v>
      </c>
      <c r="G14">
        <f t="shared" si="1"/>
        <v>0.12</v>
      </c>
    </row>
    <row r="15" spans="1:7" x14ac:dyDescent="0.2">
      <c r="A15">
        <v>13</v>
      </c>
      <c r="B15" s="1">
        <v>43900</v>
      </c>
      <c r="C15">
        <v>34</v>
      </c>
      <c r="E15">
        <f t="shared" si="0"/>
        <v>28</v>
      </c>
      <c r="F15">
        <v>37</v>
      </c>
      <c r="G15">
        <f t="shared" si="1"/>
        <v>8.8235294117647065E-2</v>
      </c>
    </row>
    <row r="16" spans="1:7" x14ac:dyDescent="0.2">
      <c r="A16">
        <v>14</v>
      </c>
      <c r="B16" s="1">
        <v>43901</v>
      </c>
      <c r="C16">
        <v>52</v>
      </c>
      <c r="E16">
        <f t="shared" si="0"/>
        <v>37</v>
      </c>
      <c r="F16">
        <v>54.333333333333336</v>
      </c>
      <c r="G16">
        <f t="shared" si="1"/>
        <v>4.4871794871794921E-2</v>
      </c>
    </row>
    <row r="17" spans="1:7" x14ac:dyDescent="0.2">
      <c r="A17">
        <v>15</v>
      </c>
      <c r="B17" s="1">
        <v>43902</v>
      </c>
      <c r="C17">
        <v>77</v>
      </c>
      <c r="E17">
        <f t="shared" si="0"/>
        <v>54.333333333333336</v>
      </c>
      <c r="F17">
        <v>75.666666666666671</v>
      </c>
      <c r="G17">
        <f t="shared" si="1"/>
        <v>1.7316017316017254E-2</v>
      </c>
    </row>
    <row r="18" spans="1:7" x14ac:dyDescent="0.2">
      <c r="A18">
        <v>16</v>
      </c>
      <c r="B18" s="1">
        <v>43903</v>
      </c>
      <c r="C18">
        <v>98</v>
      </c>
      <c r="E18">
        <f t="shared" si="0"/>
        <v>75.666666666666671</v>
      </c>
      <c r="F18">
        <v>98.666666666666671</v>
      </c>
      <c r="G18">
        <f t="shared" si="1"/>
        <v>6.8027210884354225E-3</v>
      </c>
    </row>
    <row r="19" spans="1:7" x14ac:dyDescent="0.2">
      <c r="A19">
        <v>17</v>
      </c>
      <c r="B19" s="1">
        <v>43904</v>
      </c>
      <c r="C19">
        <v>121</v>
      </c>
      <c r="E19">
        <f t="shared" si="0"/>
        <v>98.666666666666671</v>
      </c>
      <c r="F19">
        <v>139.66666666666666</v>
      </c>
      <c r="G19">
        <f t="shared" si="1"/>
        <v>0.15426997245179055</v>
      </c>
    </row>
    <row r="20" spans="1:7" x14ac:dyDescent="0.2">
      <c r="A20">
        <v>18</v>
      </c>
      <c r="B20" s="1">
        <v>43905</v>
      </c>
      <c r="C20">
        <v>200</v>
      </c>
      <c r="E20">
        <f t="shared" si="0"/>
        <v>139.66666666666666</v>
      </c>
      <c r="F20">
        <v>185</v>
      </c>
      <c r="G20">
        <f t="shared" si="1"/>
        <v>7.4999999999999997E-2</v>
      </c>
    </row>
    <row r="21" spans="1:7" x14ac:dyDescent="0.2">
      <c r="A21">
        <v>19</v>
      </c>
      <c r="B21" s="1">
        <v>43906</v>
      </c>
      <c r="C21">
        <v>234</v>
      </c>
      <c r="E21">
        <f t="shared" si="0"/>
        <v>185</v>
      </c>
      <c r="F21">
        <v>241.66666666666666</v>
      </c>
      <c r="G21">
        <f t="shared" si="1"/>
        <v>3.2763532763532721E-2</v>
      </c>
    </row>
    <row r="22" spans="1:7" x14ac:dyDescent="0.2">
      <c r="A22">
        <v>20</v>
      </c>
      <c r="B22" s="1">
        <v>43907</v>
      </c>
      <c r="C22">
        <v>291</v>
      </c>
      <c r="E22">
        <f t="shared" si="0"/>
        <v>241.66666666666666</v>
      </c>
      <c r="F22">
        <v>317.66666666666669</v>
      </c>
      <c r="G22">
        <f t="shared" si="1"/>
        <v>9.1638029782359742E-2</v>
      </c>
    </row>
    <row r="23" spans="1:7" x14ac:dyDescent="0.2">
      <c r="A23">
        <v>21</v>
      </c>
      <c r="B23" s="1">
        <v>43908</v>
      </c>
      <c r="C23">
        <v>428</v>
      </c>
      <c r="E23">
        <f t="shared" si="0"/>
        <v>317.66666666666669</v>
      </c>
      <c r="F23">
        <v>446.66666666666669</v>
      </c>
      <c r="G23">
        <f t="shared" si="1"/>
        <v>4.3613707165109081E-2</v>
      </c>
    </row>
    <row r="24" spans="1:7" x14ac:dyDescent="0.2">
      <c r="A24">
        <v>22</v>
      </c>
      <c r="B24" s="1">
        <v>43909</v>
      </c>
      <c r="C24">
        <v>621</v>
      </c>
      <c r="E24">
        <f t="shared" si="0"/>
        <v>446.66666666666669</v>
      </c>
      <c r="F24">
        <v>651</v>
      </c>
      <c r="G24">
        <f t="shared" si="1"/>
        <v>4.8309178743961352E-2</v>
      </c>
    </row>
    <row r="25" spans="1:7" x14ac:dyDescent="0.2">
      <c r="A25">
        <v>23</v>
      </c>
      <c r="B25" s="1">
        <v>43910</v>
      </c>
      <c r="C25">
        <v>904</v>
      </c>
      <c r="E25">
        <f t="shared" si="0"/>
        <v>651</v>
      </c>
      <c r="F25">
        <v>884.33333333333337</v>
      </c>
      <c r="G25">
        <f t="shared" si="1"/>
        <v>2.1755162241887865E-2</v>
      </c>
    </row>
    <row r="26" spans="1:7" x14ac:dyDescent="0.2">
      <c r="A26">
        <v>24</v>
      </c>
      <c r="B26" s="1">
        <v>43911</v>
      </c>
      <c r="C26">
        <v>1128</v>
      </c>
      <c r="E26">
        <f t="shared" si="0"/>
        <v>884.33333333333337</v>
      </c>
      <c r="F26">
        <v>1192.6666666666667</v>
      </c>
      <c r="G26">
        <f t="shared" si="1"/>
        <v>5.7328605200945695E-2</v>
      </c>
    </row>
    <row r="27" spans="1:7" x14ac:dyDescent="0.2">
      <c r="A27">
        <v>25</v>
      </c>
      <c r="B27" s="1">
        <v>43912</v>
      </c>
      <c r="C27">
        <v>1546</v>
      </c>
      <c r="E27">
        <f t="shared" si="0"/>
        <v>1192.6666666666667</v>
      </c>
      <c r="F27">
        <v>1521.6666666666667</v>
      </c>
      <c r="G27">
        <f t="shared" si="1"/>
        <v>1.5739542906425135E-2</v>
      </c>
    </row>
    <row r="28" spans="1:7" x14ac:dyDescent="0.2">
      <c r="A28">
        <v>26</v>
      </c>
      <c r="B28" s="1">
        <v>43913</v>
      </c>
      <c r="C28">
        <v>1891</v>
      </c>
      <c r="E28">
        <f t="shared" si="0"/>
        <v>1521.6666666666667</v>
      </c>
      <c r="F28">
        <v>1879.3333333333333</v>
      </c>
      <c r="G28">
        <f t="shared" si="1"/>
        <v>6.1695751806804559E-3</v>
      </c>
    </row>
    <row r="29" spans="1:7" x14ac:dyDescent="0.2">
      <c r="A29">
        <v>27</v>
      </c>
      <c r="B29" s="1">
        <v>43914</v>
      </c>
      <c r="C29">
        <v>2201</v>
      </c>
      <c r="E29">
        <f t="shared" si="0"/>
        <v>1879.3333333333333</v>
      </c>
      <c r="F29">
        <v>2175</v>
      </c>
      <c r="G29">
        <f t="shared" si="1"/>
        <v>1.1812812358019082E-2</v>
      </c>
    </row>
    <row r="30" spans="1:7" x14ac:dyDescent="0.2">
      <c r="A30">
        <v>28</v>
      </c>
      <c r="B30" s="1">
        <v>43915</v>
      </c>
      <c r="C30">
        <v>2433</v>
      </c>
      <c r="E30">
        <f t="shared" si="0"/>
        <v>2175</v>
      </c>
      <c r="F30">
        <v>2516.3333333333335</v>
      </c>
      <c r="G30">
        <f t="shared" si="1"/>
        <v>3.4251267296890049E-2</v>
      </c>
    </row>
    <row r="31" spans="1:7" x14ac:dyDescent="0.2">
      <c r="A31">
        <v>29</v>
      </c>
      <c r="B31" s="1">
        <v>43916</v>
      </c>
      <c r="C31">
        <v>2915</v>
      </c>
      <c r="E31">
        <f t="shared" si="0"/>
        <v>2516.3333333333335</v>
      </c>
      <c r="F31">
        <v>2921.6666666666665</v>
      </c>
      <c r="G31">
        <f t="shared" si="1"/>
        <v>2.2870211549456312E-3</v>
      </c>
    </row>
    <row r="32" spans="1:7" x14ac:dyDescent="0.2">
      <c r="A32">
        <v>30</v>
      </c>
      <c r="B32" s="1">
        <v>43917</v>
      </c>
      <c r="C32">
        <v>3417</v>
      </c>
      <c r="E32">
        <f t="shared" si="0"/>
        <v>2921.6666666666665</v>
      </c>
      <c r="F32">
        <v>3411.6666666666665</v>
      </c>
      <c r="G32">
        <f t="shared" si="1"/>
        <v>1.5608233343088922E-3</v>
      </c>
    </row>
    <row r="33" spans="1:7" x14ac:dyDescent="0.2">
      <c r="A33">
        <v>31</v>
      </c>
      <c r="B33" s="1">
        <v>43918</v>
      </c>
      <c r="C33">
        <v>3903</v>
      </c>
      <c r="E33">
        <f t="shared" si="0"/>
        <v>3411.6666666666665</v>
      </c>
      <c r="F33">
        <v>3858.6666666666665</v>
      </c>
      <c r="G33">
        <f t="shared" si="1"/>
        <v>1.1358783841489492E-2</v>
      </c>
    </row>
    <row r="34" spans="1:7" x14ac:dyDescent="0.2">
      <c r="A34">
        <v>32</v>
      </c>
      <c r="B34" s="1">
        <v>43919</v>
      </c>
      <c r="C34">
        <v>4256</v>
      </c>
      <c r="E34">
        <f t="shared" si="0"/>
        <v>3858.6666666666665</v>
      </c>
      <c r="F34">
        <v>4246</v>
      </c>
      <c r="G34">
        <f t="shared" si="1"/>
        <v>2.3496240601503758E-3</v>
      </c>
    </row>
    <row r="35" spans="1:7" x14ac:dyDescent="0.2">
      <c r="A35">
        <v>33</v>
      </c>
      <c r="B35" s="1">
        <v>43920</v>
      </c>
      <c r="C35">
        <v>4579</v>
      </c>
      <c r="E35">
        <f t="shared" si="0"/>
        <v>4246</v>
      </c>
      <c r="F35">
        <v>4850.666666666667</v>
      </c>
      <c r="G35">
        <f t="shared" si="1"/>
        <v>5.9328819975249393E-2</v>
      </c>
    </row>
    <row r="36" spans="1:7" x14ac:dyDescent="0.2">
      <c r="A36">
        <v>34</v>
      </c>
      <c r="B36" s="1">
        <v>43921</v>
      </c>
      <c r="C36">
        <v>5717</v>
      </c>
      <c r="E36">
        <f t="shared" ref="E36:E67" si="2">AVERAGE(C34:C36)</f>
        <v>4850.666666666667</v>
      </c>
      <c r="F36">
        <v>5710</v>
      </c>
      <c r="G36">
        <f t="shared" si="1"/>
        <v>1.2244184012594017E-3</v>
      </c>
    </row>
    <row r="37" spans="1:7" x14ac:dyDescent="0.2">
      <c r="A37">
        <v>35</v>
      </c>
      <c r="B37" s="1">
        <v>43922</v>
      </c>
      <c r="C37">
        <v>6834</v>
      </c>
      <c r="E37">
        <f t="shared" si="2"/>
        <v>5710</v>
      </c>
      <c r="F37">
        <v>6820.333333333333</v>
      </c>
      <c r="G37">
        <f t="shared" si="1"/>
        <v>1.9998048970832558E-3</v>
      </c>
    </row>
    <row r="38" spans="1:7" x14ac:dyDescent="0.2">
      <c r="A38">
        <v>36</v>
      </c>
      <c r="B38" s="1">
        <v>43923</v>
      </c>
      <c r="C38">
        <v>7910</v>
      </c>
      <c r="E38">
        <f t="shared" si="2"/>
        <v>6820.333333333333</v>
      </c>
      <c r="F38">
        <v>7933.333333333333</v>
      </c>
      <c r="G38">
        <f t="shared" si="1"/>
        <v>2.9498525073745931E-3</v>
      </c>
    </row>
    <row r="39" spans="1:7" x14ac:dyDescent="0.2">
      <c r="A39">
        <v>37</v>
      </c>
      <c r="B39" s="1">
        <v>43924</v>
      </c>
      <c r="C39">
        <v>9056</v>
      </c>
      <c r="E39">
        <f t="shared" si="2"/>
        <v>7933.333333333333</v>
      </c>
      <c r="F39">
        <v>9081.3333333333339</v>
      </c>
      <c r="G39">
        <f t="shared" si="1"/>
        <v>2.7974087161366985E-3</v>
      </c>
    </row>
    <row r="40" spans="1:7" x14ac:dyDescent="0.2">
      <c r="A40">
        <v>38</v>
      </c>
      <c r="B40" s="1">
        <v>43925</v>
      </c>
      <c r="C40">
        <v>10278</v>
      </c>
      <c r="E40">
        <f t="shared" si="2"/>
        <v>9081.3333333333339</v>
      </c>
      <c r="F40">
        <v>10154.666666666666</v>
      </c>
      <c r="G40">
        <f t="shared" si="1"/>
        <v>1.1999740546150413E-2</v>
      </c>
    </row>
    <row r="41" spans="1:7" x14ac:dyDescent="0.2">
      <c r="A41">
        <v>39</v>
      </c>
      <c r="B41" s="1">
        <v>43926</v>
      </c>
      <c r="C41">
        <v>11130</v>
      </c>
      <c r="E41">
        <f t="shared" si="2"/>
        <v>10154.666666666666</v>
      </c>
      <c r="F41">
        <v>11154.666666666666</v>
      </c>
      <c r="G41">
        <f t="shared" si="1"/>
        <v>2.2162324049115958E-3</v>
      </c>
    </row>
    <row r="42" spans="1:7" x14ac:dyDescent="0.2">
      <c r="A42">
        <v>40</v>
      </c>
      <c r="B42" s="1">
        <v>43927</v>
      </c>
      <c r="C42">
        <v>12056</v>
      </c>
      <c r="E42">
        <f t="shared" si="2"/>
        <v>11154.666666666666</v>
      </c>
      <c r="F42">
        <v>12301</v>
      </c>
      <c r="G42">
        <f t="shared" si="1"/>
        <v>2.0321831453218316E-2</v>
      </c>
    </row>
    <row r="43" spans="1:7" x14ac:dyDescent="0.2">
      <c r="A43">
        <v>41</v>
      </c>
      <c r="B43" s="1">
        <v>43928</v>
      </c>
      <c r="C43">
        <v>13717</v>
      </c>
      <c r="E43">
        <f t="shared" si="2"/>
        <v>12301</v>
      </c>
      <c r="F43">
        <v>13900</v>
      </c>
      <c r="G43">
        <f t="shared" si="1"/>
        <v>1.3341109572063862E-2</v>
      </c>
    </row>
    <row r="44" spans="1:7" x14ac:dyDescent="0.2">
      <c r="A44">
        <v>42</v>
      </c>
      <c r="B44" s="1">
        <v>43929</v>
      </c>
      <c r="C44">
        <v>15927</v>
      </c>
      <c r="E44">
        <f t="shared" si="2"/>
        <v>13900</v>
      </c>
      <c r="F44">
        <v>15833.666666666666</v>
      </c>
      <c r="G44">
        <f t="shared" si="1"/>
        <v>5.8600699022624434E-3</v>
      </c>
    </row>
    <row r="45" spans="1:7" x14ac:dyDescent="0.2">
      <c r="A45">
        <v>43</v>
      </c>
      <c r="B45" s="1">
        <v>43930</v>
      </c>
      <c r="C45">
        <v>17857</v>
      </c>
      <c r="E45">
        <f t="shared" si="2"/>
        <v>15833.666666666666</v>
      </c>
      <c r="F45">
        <v>17807.333333333332</v>
      </c>
      <c r="G45">
        <f t="shared" si="1"/>
        <v>2.7813555841780745E-3</v>
      </c>
    </row>
    <row r="46" spans="1:7" x14ac:dyDescent="0.2">
      <c r="A46">
        <v>44</v>
      </c>
      <c r="B46" s="1">
        <v>43931</v>
      </c>
      <c r="C46">
        <v>19638</v>
      </c>
      <c r="E46">
        <f t="shared" si="2"/>
        <v>17807.333333333332</v>
      </c>
      <c r="F46">
        <v>19407.333333333332</v>
      </c>
      <c r="G46">
        <f t="shared" si="1"/>
        <v>1.1745934752350947E-2</v>
      </c>
    </row>
    <row r="47" spans="1:7" x14ac:dyDescent="0.2">
      <c r="A47">
        <v>45</v>
      </c>
      <c r="B47" s="1">
        <v>43932</v>
      </c>
      <c r="C47">
        <v>20727</v>
      </c>
      <c r="E47">
        <f t="shared" si="2"/>
        <v>19407.333333333332</v>
      </c>
      <c r="F47">
        <v>20844.666666666668</v>
      </c>
      <c r="G47">
        <f t="shared" si="1"/>
        <v>5.6769752818385619E-3</v>
      </c>
    </row>
    <row r="48" spans="1:7" x14ac:dyDescent="0.2">
      <c r="A48">
        <v>46</v>
      </c>
      <c r="B48" s="1">
        <v>43933</v>
      </c>
      <c r="C48">
        <v>22169</v>
      </c>
      <c r="E48">
        <f t="shared" si="2"/>
        <v>20844.666666666668</v>
      </c>
      <c r="F48">
        <v>22108.666666666668</v>
      </c>
      <c r="G48">
        <f t="shared" si="1"/>
        <v>2.7215180356954358E-3</v>
      </c>
    </row>
    <row r="49" spans="1:7" x14ac:dyDescent="0.2">
      <c r="A49">
        <v>47</v>
      </c>
      <c r="B49" s="1">
        <v>43934</v>
      </c>
      <c r="C49">
        <v>23430</v>
      </c>
      <c r="E49">
        <f t="shared" si="2"/>
        <v>22108.666666666668</v>
      </c>
      <c r="F49">
        <v>23620.333333333332</v>
      </c>
      <c r="G49">
        <f t="shared" si="1"/>
        <v>8.1234884051784948E-3</v>
      </c>
    </row>
    <row r="50" spans="1:7" x14ac:dyDescent="0.2">
      <c r="A50">
        <v>48</v>
      </c>
      <c r="B50" s="1">
        <v>43935</v>
      </c>
      <c r="C50">
        <v>25262</v>
      </c>
      <c r="E50">
        <f t="shared" si="2"/>
        <v>23620.333333333332</v>
      </c>
      <c r="F50">
        <v>25670.666666666668</v>
      </c>
      <c r="G50">
        <f t="shared" si="1"/>
        <v>1.6177130340696219E-2</v>
      </c>
    </row>
    <row r="51" spans="1:7" x14ac:dyDescent="0.2">
      <c r="A51">
        <v>49</v>
      </c>
      <c r="B51" s="1">
        <v>43936</v>
      </c>
      <c r="C51">
        <v>28320</v>
      </c>
      <c r="E51">
        <f t="shared" si="2"/>
        <v>25670.666666666668</v>
      </c>
      <c r="F51">
        <v>28002.333333333332</v>
      </c>
      <c r="G51">
        <f t="shared" si="1"/>
        <v>1.1217043314500984E-2</v>
      </c>
    </row>
    <row r="52" spans="1:7" x14ac:dyDescent="0.2">
      <c r="A52">
        <v>50</v>
      </c>
      <c r="B52" s="1">
        <v>43937</v>
      </c>
      <c r="C52">
        <v>30425</v>
      </c>
      <c r="E52">
        <f t="shared" si="2"/>
        <v>28002.333333333332</v>
      </c>
      <c r="F52">
        <v>30809</v>
      </c>
      <c r="G52">
        <f t="shared" si="1"/>
        <v>1.2621199671322926E-2</v>
      </c>
    </row>
    <row r="53" spans="1:7" x14ac:dyDescent="0.2">
      <c r="A53">
        <v>51</v>
      </c>
      <c r="B53" s="1">
        <v>43938</v>
      </c>
      <c r="C53">
        <v>33682</v>
      </c>
      <c r="E53">
        <f t="shared" si="2"/>
        <v>30809</v>
      </c>
      <c r="F53">
        <v>33568.666666666664</v>
      </c>
      <c r="G53">
        <f t="shared" si="1"/>
        <v>3.3648041486056576E-3</v>
      </c>
    </row>
    <row r="54" spans="1:7" x14ac:dyDescent="0.2">
      <c r="A54">
        <v>52</v>
      </c>
      <c r="B54" s="1">
        <v>43939</v>
      </c>
      <c r="C54">
        <v>36599</v>
      </c>
      <c r="E54">
        <f t="shared" si="2"/>
        <v>33568.666666666664</v>
      </c>
      <c r="F54">
        <v>36311.666666666664</v>
      </c>
      <c r="G54">
        <f t="shared" si="1"/>
        <v>7.8508520269224783E-3</v>
      </c>
    </row>
    <row r="55" spans="1:7" x14ac:dyDescent="0.2">
      <c r="A55">
        <v>53</v>
      </c>
      <c r="B55" s="1">
        <v>43940</v>
      </c>
      <c r="C55">
        <v>38654</v>
      </c>
      <c r="E55">
        <f t="shared" si="2"/>
        <v>36311.666666666664</v>
      </c>
      <c r="F55">
        <v>38611.333333333336</v>
      </c>
      <c r="G55">
        <f t="shared" si="1"/>
        <v>1.1038098687500451E-3</v>
      </c>
    </row>
    <row r="56" spans="1:7" x14ac:dyDescent="0.2">
      <c r="A56">
        <v>54</v>
      </c>
      <c r="B56" s="1">
        <v>43941</v>
      </c>
      <c r="C56">
        <v>40581</v>
      </c>
      <c r="E56">
        <f t="shared" si="2"/>
        <v>38611.333333333336</v>
      </c>
      <c r="F56">
        <v>40771.333333333336</v>
      </c>
      <c r="G56">
        <f t="shared" si="1"/>
        <v>4.6902080612438272E-3</v>
      </c>
    </row>
    <row r="57" spans="1:7" x14ac:dyDescent="0.2">
      <c r="A57">
        <v>55</v>
      </c>
      <c r="B57" s="1">
        <v>43942</v>
      </c>
      <c r="C57">
        <v>43079</v>
      </c>
      <c r="E57">
        <f t="shared" si="2"/>
        <v>40771.333333333336</v>
      </c>
      <c r="F57">
        <v>43139</v>
      </c>
      <c r="G57">
        <f t="shared" si="1"/>
        <v>1.3927899904826017E-3</v>
      </c>
    </row>
    <row r="58" spans="1:7" x14ac:dyDescent="0.2">
      <c r="A58">
        <v>56</v>
      </c>
      <c r="B58" s="1">
        <v>43943</v>
      </c>
      <c r="C58">
        <v>45757</v>
      </c>
      <c r="E58">
        <f t="shared" si="2"/>
        <v>43139</v>
      </c>
      <c r="F58">
        <v>46109.333333333336</v>
      </c>
      <c r="G58">
        <f t="shared" si="1"/>
        <v>7.7000968886363997E-3</v>
      </c>
    </row>
    <row r="59" spans="1:7" x14ac:dyDescent="0.2">
      <c r="A59">
        <v>57</v>
      </c>
      <c r="B59" s="1">
        <v>43944</v>
      </c>
      <c r="C59">
        <v>49492</v>
      </c>
      <c r="E59">
        <f t="shared" si="2"/>
        <v>46109.333333333336</v>
      </c>
      <c r="F59">
        <v>49414.666666666664</v>
      </c>
      <c r="G59">
        <f t="shared" si="1"/>
        <v>1.562542094345263E-3</v>
      </c>
    </row>
    <row r="60" spans="1:7" x14ac:dyDescent="0.2">
      <c r="A60">
        <v>58</v>
      </c>
      <c r="B60" s="1">
        <v>43945</v>
      </c>
      <c r="C60">
        <v>52995</v>
      </c>
      <c r="E60">
        <f t="shared" si="2"/>
        <v>49414.666666666664</v>
      </c>
      <c r="F60">
        <v>53665.333333333336</v>
      </c>
      <c r="G60">
        <f t="shared" si="1"/>
        <v>1.2648992043274569E-2</v>
      </c>
    </row>
    <row r="61" spans="1:7" x14ac:dyDescent="0.2">
      <c r="A61">
        <v>59</v>
      </c>
      <c r="B61" s="1">
        <v>43946</v>
      </c>
      <c r="C61">
        <v>58509</v>
      </c>
      <c r="E61">
        <f t="shared" si="2"/>
        <v>53665.333333333336</v>
      </c>
      <c r="F61">
        <v>57797.333333333336</v>
      </c>
      <c r="G61">
        <f t="shared" si="1"/>
        <v>1.216337087741483E-2</v>
      </c>
    </row>
    <row r="62" spans="1:7" x14ac:dyDescent="0.2">
      <c r="A62">
        <v>60</v>
      </c>
      <c r="B62" s="1">
        <v>43947</v>
      </c>
      <c r="C62">
        <v>61888</v>
      </c>
      <c r="E62">
        <f t="shared" si="2"/>
        <v>57797.333333333336</v>
      </c>
      <c r="F62">
        <v>62299.333333333336</v>
      </c>
      <c r="G62">
        <f t="shared" si="1"/>
        <v>6.6464150293002802E-3</v>
      </c>
    </row>
    <row r="63" spans="1:7" x14ac:dyDescent="0.2">
      <c r="A63">
        <v>61</v>
      </c>
      <c r="B63" s="1">
        <v>43948</v>
      </c>
      <c r="C63">
        <v>66501</v>
      </c>
      <c r="E63">
        <f t="shared" si="2"/>
        <v>62299.333333333336</v>
      </c>
      <c r="F63">
        <v>66758.333333333328</v>
      </c>
      <c r="G63">
        <f t="shared" si="1"/>
        <v>3.8696159957493643E-3</v>
      </c>
    </row>
    <row r="64" spans="1:7" x14ac:dyDescent="0.2">
      <c r="A64">
        <v>62</v>
      </c>
      <c r="B64" s="1">
        <v>43949</v>
      </c>
      <c r="C64">
        <v>71886</v>
      </c>
      <c r="E64">
        <f t="shared" si="2"/>
        <v>66758.333333333328</v>
      </c>
      <c r="F64">
        <v>72183</v>
      </c>
      <c r="G64">
        <f t="shared" si="1"/>
        <v>4.1315416075452804E-3</v>
      </c>
    </row>
    <row r="65" spans="1:7" x14ac:dyDescent="0.2">
      <c r="A65">
        <v>63</v>
      </c>
      <c r="B65" s="1">
        <v>43950</v>
      </c>
      <c r="C65">
        <v>78162</v>
      </c>
      <c r="E65">
        <f t="shared" si="2"/>
        <v>72183</v>
      </c>
      <c r="F65">
        <v>78476</v>
      </c>
      <c r="G65">
        <f t="shared" si="1"/>
        <v>4.0172974079475962E-3</v>
      </c>
    </row>
    <row r="66" spans="1:7" x14ac:dyDescent="0.2">
      <c r="A66">
        <v>64</v>
      </c>
      <c r="B66" s="1">
        <v>43951</v>
      </c>
      <c r="C66">
        <v>85380</v>
      </c>
      <c r="E66">
        <f t="shared" si="2"/>
        <v>78476</v>
      </c>
      <c r="F66">
        <v>84947</v>
      </c>
      <c r="G66">
        <f t="shared" si="1"/>
        <v>5.0714453033497307E-3</v>
      </c>
    </row>
    <row r="67" spans="1:7" x14ac:dyDescent="0.2">
      <c r="A67">
        <v>65</v>
      </c>
      <c r="B67" s="1">
        <v>43952</v>
      </c>
      <c r="C67">
        <v>91299</v>
      </c>
      <c r="E67">
        <f t="shared" si="2"/>
        <v>84947</v>
      </c>
      <c r="F67">
        <v>91025</v>
      </c>
      <c r="G67">
        <f t="shared" si="1"/>
        <v>3.001128161316115E-3</v>
      </c>
    </row>
    <row r="68" spans="1:7" x14ac:dyDescent="0.2">
      <c r="A68">
        <v>66</v>
      </c>
      <c r="B68" s="1">
        <v>43953</v>
      </c>
      <c r="C68">
        <v>96396</v>
      </c>
      <c r="E68">
        <f t="shared" ref="E68:E99" si="3">AVERAGE(C66:C68)</f>
        <v>91025</v>
      </c>
      <c r="F68">
        <v>96280.666666666672</v>
      </c>
      <c r="G68">
        <f t="shared" ref="G68:G79" si="4" xml:space="preserve"> ABS(F68-C68)/C68</f>
        <v>1.1964535181265663E-3</v>
      </c>
    </row>
    <row r="69" spans="1:7" x14ac:dyDescent="0.2">
      <c r="A69">
        <v>67</v>
      </c>
      <c r="B69" s="1">
        <v>43954</v>
      </c>
      <c r="C69">
        <v>101147</v>
      </c>
      <c r="E69">
        <f t="shared" si="3"/>
        <v>96280.666666666672</v>
      </c>
      <c r="F69">
        <v>101774.33333333333</v>
      </c>
      <c r="G69">
        <f t="shared" si="4"/>
        <v>6.2021941662464379E-3</v>
      </c>
    </row>
    <row r="70" spans="1:7" x14ac:dyDescent="0.2">
      <c r="A70">
        <v>68</v>
      </c>
      <c r="B70" s="1">
        <v>43955</v>
      </c>
      <c r="C70">
        <v>107780</v>
      </c>
      <c r="E70">
        <f t="shared" si="3"/>
        <v>101774.33333333333</v>
      </c>
      <c r="F70">
        <v>107880.66666666667</v>
      </c>
      <c r="G70">
        <f t="shared" si="4"/>
        <v>9.3400136079672957E-4</v>
      </c>
    </row>
    <row r="71" spans="1:7" x14ac:dyDescent="0.2">
      <c r="A71">
        <v>69</v>
      </c>
      <c r="B71" s="1">
        <v>43956</v>
      </c>
      <c r="C71">
        <v>114715</v>
      </c>
      <c r="E71">
        <f t="shared" si="3"/>
        <v>107880.66666666667</v>
      </c>
      <c r="F71">
        <v>115904.33333333333</v>
      </c>
      <c r="G71">
        <f t="shared" si="4"/>
        <v>1.0367722907495346E-2</v>
      </c>
    </row>
    <row r="72" spans="1:7" x14ac:dyDescent="0.2">
      <c r="A72">
        <v>70</v>
      </c>
      <c r="B72" s="1">
        <v>43957</v>
      </c>
      <c r="C72">
        <v>125218</v>
      </c>
      <c r="E72">
        <f t="shared" si="3"/>
        <v>115904.33333333333</v>
      </c>
      <c r="F72">
        <v>125013</v>
      </c>
      <c r="G72">
        <f t="shared" si="4"/>
        <v>1.6371448194349054E-3</v>
      </c>
    </row>
    <row r="73" spans="1:7" x14ac:dyDescent="0.2">
      <c r="A73">
        <v>71</v>
      </c>
      <c r="B73" s="1">
        <v>43958</v>
      </c>
      <c r="C73">
        <v>135106</v>
      </c>
      <c r="E73">
        <f t="shared" si="3"/>
        <v>125013</v>
      </c>
      <c r="F73">
        <v>135217.33333333334</v>
      </c>
      <c r="G73">
        <f t="shared" si="4"/>
        <v>8.2404433062442108E-4</v>
      </c>
    </row>
    <row r="74" spans="1:7" x14ac:dyDescent="0.2">
      <c r="A74">
        <v>72</v>
      </c>
      <c r="B74" s="1">
        <v>43959</v>
      </c>
      <c r="C74">
        <v>145328</v>
      </c>
      <c r="E74">
        <f t="shared" si="3"/>
        <v>135217.33333333334</v>
      </c>
      <c r="F74">
        <v>145457.66666666666</v>
      </c>
      <c r="G74">
        <f t="shared" si="4"/>
        <v>8.9223457741561824E-4</v>
      </c>
    </row>
    <row r="75" spans="1:7" x14ac:dyDescent="0.2">
      <c r="A75">
        <v>73</v>
      </c>
      <c r="B75" s="1">
        <v>43960</v>
      </c>
      <c r="C75">
        <v>155939</v>
      </c>
      <c r="E75">
        <f t="shared" si="3"/>
        <v>145457.66666666666</v>
      </c>
      <c r="F75">
        <v>154655.33333333334</v>
      </c>
      <c r="G75">
        <f t="shared" si="4"/>
        <v>8.2318513435808687E-3</v>
      </c>
    </row>
    <row r="76" spans="1:7" x14ac:dyDescent="0.2">
      <c r="A76">
        <v>74</v>
      </c>
      <c r="B76" s="1">
        <v>43961</v>
      </c>
      <c r="C76">
        <v>162699</v>
      </c>
      <c r="E76">
        <f t="shared" si="3"/>
        <v>154655.33333333334</v>
      </c>
      <c r="F76">
        <v>162323</v>
      </c>
      <c r="G76">
        <f t="shared" si="4"/>
        <v>2.3110160480396317E-3</v>
      </c>
    </row>
    <row r="77" spans="1:7" x14ac:dyDescent="0.2">
      <c r="A77">
        <v>75</v>
      </c>
      <c r="B77" s="1">
        <v>43962</v>
      </c>
      <c r="C77">
        <v>168331</v>
      </c>
      <c r="E77">
        <f t="shared" si="3"/>
        <v>162323</v>
      </c>
      <c r="F77">
        <v>169539.66666666666</v>
      </c>
      <c r="G77">
        <f t="shared" si="4"/>
        <v>7.1802975486788346E-3</v>
      </c>
    </row>
    <row r="78" spans="1:7" x14ac:dyDescent="0.2">
      <c r="A78">
        <v>76</v>
      </c>
      <c r="B78" s="1">
        <v>43963</v>
      </c>
      <c r="C78">
        <v>177589</v>
      </c>
      <c r="E78">
        <f t="shared" si="3"/>
        <v>169539.66666666666</v>
      </c>
      <c r="F78">
        <v>178298</v>
      </c>
      <c r="G78">
        <f t="shared" si="4"/>
        <v>3.9923643919386898E-3</v>
      </c>
    </row>
    <row r="79" spans="1:7" x14ac:dyDescent="0.2">
      <c r="A79">
        <v>77</v>
      </c>
      <c r="B79" s="1">
        <v>43964</v>
      </c>
      <c r="C79">
        <v>188974</v>
      </c>
      <c r="E79">
        <f t="shared" si="3"/>
        <v>178298</v>
      </c>
      <c r="F79">
        <v>189827</v>
      </c>
      <c r="G79">
        <f t="shared" si="4"/>
        <v>4.51384846592653E-3</v>
      </c>
    </row>
    <row r="80" spans="1:7" x14ac:dyDescent="0.2">
      <c r="A80">
        <v>78</v>
      </c>
      <c r="B80" s="1">
        <v>43965</v>
      </c>
      <c r="C80">
        <v>202918</v>
      </c>
      <c r="E80">
        <f t="shared" si="3"/>
        <v>189827</v>
      </c>
    </row>
    <row r="81" spans="7:7" x14ac:dyDescent="0.2">
      <c r="G81">
        <f xml:space="preserve"> AVERAGE(G3:G79)</f>
        <v>3.0951604907261634E-2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954-1462-9746-84EE-AB1FEB27B5EE}">
  <dimension ref="A1:J80"/>
  <sheetViews>
    <sheetView topLeftCell="D1" workbookViewId="0">
      <selection activeCell="J81" sqref="J81"/>
    </sheetView>
  </sheetViews>
  <sheetFormatPr baseColWidth="10" defaultRowHeight="16" x14ac:dyDescent="0.2"/>
  <sheetData>
    <row r="1" spans="1:10" x14ac:dyDescent="0.2">
      <c r="A1">
        <v>0</v>
      </c>
      <c r="B1" s="1">
        <v>43887</v>
      </c>
      <c r="C1">
        <v>1</v>
      </c>
      <c r="D1">
        <f xml:space="preserve"> LOG(C1)</f>
        <v>0</v>
      </c>
      <c r="E1" t="e">
        <v>#N/A</v>
      </c>
      <c r="F1">
        <v>0</v>
      </c>
      <c r="G1">
        <v>0</v>
      </c>
      <c r="I1">
        <f xml:space="preserve"> 10 ^ F1</f>
        <v>1</v>
      </c>
      <c r="J1">
        <f xml:space="preserve"> ABS(I1-C1)/C1</f>
        <v>0</v>
      </c>
    </row>
    <row r="2" spans="1:10" x14ac:dyDescent="0.2">
      <c r="A2">
        <v>1</v>
      </c>
      <c r="B2" s="1">
        <v>43888</v>
      </c>
      <c r="C2">
        <v>1</v>
      </c>
      <c r="D2">
        <f t="shared" ref="D2:D65" si="0" xml:space="preserve"> LOG(C2)</f>
        <v>0</v>
      </c>
      <c r="E2" t="e">
        <v>#N/A</v>
      </c>
      <c r="F2">
        <v>0</v>
      </c>
      <c r="G2">
        <v>0</v>
      </c>
      <c r="I2">
        <f t="shared" ref="I2:I65" si="1" xml:space="preserve"> 10 ^ F2</f>
        <v>1</v>
      </c>
      <c r="J2">
        <f t="shared" ref="J2:J65" si="2" xml:space="preserve"> ABS(I2-C2)/C2</f>
        <v>0</v>
      </c>
    </row>
    <row r="3" spans="1:10" x14ac:dyDescent="0.2">
      <c r="A3">
        <v>2</v>
      </c>
      <c r="B3" s="1">
        <v>43889</v>
      </c>
      <c r="C3">
        <v>1</v>
      </c>
      <c r="D3">
        <f t="shared" si="0"/>
        <v>0</v>
      </c>
      <c r="E3">
        <f>D2</f>
        <v>0</v>
      </c>
      <c r="F3">
        <v>0</v>
      </c>
      <c r="G3">
        <v>0</v>
      </c>
      <c r="I3">
        <f t="shared" si="1"/>
        <v>1</v>
      </c>
      <c r="J3">
        <f t="shared" si="2"/>
        <v>0</v>
      </c>
    </row>
    <row r="4" spans="1:10" x14ac:dyDescent="0.2">
      <c r="A4">
        <v>3</v>
      </c>
      <c r="B4" s="1">
        <v>43890</v>
      </c>
      <c r="C4">
        <v>2</v>
      </c>
      <c r="D4">
        <f t="shared" si="0"/>
        <v>0.3010299956639812</v>
      </c>
      <c r="E4">
        <f t="shared" ref="E4:E35" si="3">0.8*D3+0.2*E3</f>
        <v>0</v>
      </c>
      <c r="F4">
        <v>0.24082399653118497</v>
      </c>
      <c r="G4">
        <f t="shared" ref="G2:G65" si="4" xml:space="preserve"> ABS(F4-D4)/D4</f>
        <v>0.19999999999999996</v>
      </c>
      <c r="I4">
        <f t="shared" si="1"/>
        <v>1.7411011265922485</v>
      </c>
      <c r="J4">
        <f t="shared" si="2"/>
        <v>0.12944943670387576</v>
      </c>
    </row>
    <row r="5" spans="1:10" x14ac:dyDescent="0.2">
      <c r="A5">
        <v>4</v>
      </c>
      <c r="B5" s="1">
        <v>43891</v>
      </c>
      <c r="C5">
        <v>2</v>
      </c>
      <c r="D5">
        <f t="shared" si="0"/>
        <v>0.3010299956639812</v>
      </c>
      <c r="E5">
        <f t="shared" si="3"/>
        <v>0.24082399653118497</v>
      </c>
      <c r="F5">
        <v>0.28898879583742199</v>
      </c>
      <c r="G5">
        <f t="shared" si="4"/>
        <v>3.9999999999999883E-2</v>
      </c>
      <c r="I5">
        <f t="shared" si="1"/>
        <v>1.9453098948245713</v>
      </c>
      <c r="J5">
        <f t="shared" si="2"/>
        <v>2.7345052587714358E-2</v>
      </c>
    </row>
    <row r="6" spans="1:10" x14ac:dyDescent="0.2">
      <c r="A6">
        <v>5</v>
      </c>
      <c r="B6" s="1">
        <v>43892</v>
      </c>
      <c r="C6">
        <v>2</v>
      </c>
      <c r="D6">
        <f t="shared" si="0"/>
        <v>0.3010299956639812</v>
      </c>
      <c r="E6">
        <f t="shared" si="3"/>
        <v>0.28898879583742199</v>
      </c>
      <c r="F6">
        <v>0.29862175569866939</v>
      </c>
      <c r="G6">
        <f t="shared" si="4"/>
        <v>7.9999999999998666E-3</v>
      </c>
      <c r="I6">
        <f t="shared" si="1"/>
        <v>1.9889403373464292</v>
      </c>
      <c r="J6">
        <f t="shared" si="2"/>
        <v>5.5298313267854171E-3</v>
      </c>
    </row>
    <row r="7" spans="1:10" x14ac:dyDescent="0.2">
      <c r="A7">
        <v>6</v>
      </c>
      <c r="B7" s="1">
        <v>43893</v>
      </c>
      <c r="C7">
        <v>2</v>
      </c>
      <c r="D7">
        <f t="shared" si="0"/>
        <v>0.3010299956639812</v>
      </c>
      <c r="E7">
        <f t="shared" si="3"/>
        <v>0.29862175569866939</v>
      </c>
      <c r="F7">
        <v>0.30054834767091887</v>
      </c>
      <c r="G7">
        <f t="shared" si="4"/>
        <v>1.5999999999998626E-3</v>
      </c>
      <c r="I7">
        <f t="shared" si="1"/>
        <v>1.9977831585273604</v>
      </c>
      <c r="J7">
        <f t="shared" si="2"/>
        <v>1.1084207363197818E-3</v>
      </c>
    </row>
    <row r="8" spans="1:10" x14ac:dyDescent="0.2">
      <c r="A8">
        <v>7</v>
      </c>
      <c r="B8" s="1">
        <v>43894</v>
      </c>
      <c r="C8">
        <v>3</v>
      </c>
      <c r="D8">
        <f t="shared" si="0"/>
        <v>0.47712125471966244</v>
      </c>
      <c r="E8">
        <f t="shared" si="3"/>
        <v>0.30054834767091887</v>
      </c>
      <c r="F8">
        <v>0.44180667330991374</v>
      </c>
      <c r="G8">
        <f t="shared" si="4"/>
        <v>7.4015946806851307E-2</v>
      </c>
      <c r="I8">
        <f t="shared" si="1"/>
        <v>2.7657102122504327</v>
      </c>
      <c r="J8">
        <f t="shared" si="2"/>
        <v>7.8096595916522446E-2</v>
      </c>
    </row>
    <row r="9" spans="1:10" x14ac:dyDescent="0.2">
      <c r="A9">
        <v>8</v>
      </c>
      <c r="B9" s="1">
        <v>43895</v>
      </c>
      <c r="C9">
        <v>7</v>
      </c>
      <c r="D9">
        <f t="shared" si="0"/>
        <v>0.84509804001425681</v>
      </c>
      <c r="E9">
        <f t="shared" si="3"/>
        <v>0.44180667330991374</v>
      </c>
      <c r="F9">
        <v>0.7644397666733882</v>
      </c>
      <c r="G9">
        <f t="shared" si="4"/>
        <v>9.5442504327081276E-2</v>
      </c>
      <c r="I9">
        <f t="shared" si="1"/>
        <v>5.8135279752540541</v>
      </c>
      <c r="J9">
        <f t="shared" si="2"/>
        <v>0.16949600353513514</v>
      </c>
    </row>
    <row r="10" spans="1:10" x14ac:dyDescent="0.2">
      <c r="A10">
        <v>9</v>
      </c>
      <c r="B10" s="1">
        <v>43896</v>
      </c>
      <c r="C10">
        <v>13</v>
      </c>
      <c r="D10">
        <f t="shared" si="0"/>
        <v>1.1139433523068367</v>
      </c>
      <c r="E10">
        <f t="shared" si="3"/>
        <v>0.7644397666733882</v>
      </c>
      <c r="F10">
        <v>1.0440426351801471</v>
      </c>
      <c r="G10">
        <f t="shared" si="4"/>
        <v>6.2750692826465601E-2</v>
      </c>
      <c r="I10">
        <f t="shared" si="1"/>
        <v>11.067324278180514</v>
      </c>
      <c r="J10">
        <f t="shared" si="2"/>
        <v>0.14866736321688351</v>
      </c>
    </row>
    <row r="11" spans="1:10" x14ac:dyDescent="0.2">
      <c r="A11">
        <v>10</v>
      </c>
      <c r="B11" s="1">
        <v>43897</v>
      </c>
      <c r="C11">
        <v>19</v>
      </c>
      <c r="D11">
        <f t="shared" si="0"/>
        <v>1.2787536009528289</v>
      </c>
      <c r="E11">
        <f t="shared" si="3"/>
        <v>1.0440426351801471</v>
      </c>
      <c r="F11">
        <v>1.2318114077982925</v>
      </c>
      <c r="G11">
        <f t="shared" si="4"/>
        <v>3.6709334088724122E-2</v>
      </c>
      <c r="I11">
        <f t="shared" si="1"/>
        <v>17.053416842582642</v>
      </c>
      <c r="J11">
        <f t="shared" si="2"/>
        <v>0.10245174512722936</v>
      </c>
    </row>
    <row r="12" spans="1:10" x14ac:dyDescent="0.2">
      <c r="A12">
        <v>11</v>
      </c>
      <c r="B12" s="1">
        <v>43898</v>
      </c>
      <c r="C12">
        <v>25</v>
      </c>
      <c r="D12">
        <f t="shared" si="0"/>
        <v>1.3979400086720377</v>
      </c>
      <c r="E12">
        <f t="shared" si="3"/>
        <v>1.2318114077982925</v>
      </c>
      <c r="F12">
        <v>1.3647142884972887</v>
      </c>
      <c r="G12">
        <f t="shared" si="4"/>
        <v>2.3767629489559801E-2</v>
      </c>
      <c r="I12">
        <f t="shared" si="1"/>
        <v>23.158705952278805</v>
      </c>
      <c r="J12">
        <f t="shared" si="2"/>
        <v>7.3651761908847813E-2</v>
      </c>
    </row>
    <row r="13" spans="1:10" x14ac:dyDescent="0.2">
      <c r="A13">
        <v>12</v>
      </c>
      <c r="B13" s="1">
        <v>43899</v>
      </c>
      <c r="C13">
        <v>25</v>
      </c>
      <c r="D13">
        <f t="shared" si="0"/>
        <v>1.3979400086720377</v>
      </c>
      <c r="E13">
        <f t="shared" si="3"/>
        <v>1.3647142884972887</v>
      </c>
      <c r="F13">
        <v>1.391294864637088</v>
      </c>
      <c r="G13">
        <f t="shared" si="4"/>
        <v>4.7535258979119286E-3</v>
      </c>
      <c r="I13">
        <f t="shared" si="1"/>
        <v>24.620386402021534</v>
      </c>
      <c r="J13">
        <f t="shared" si="2"/>
        <v>1.5184543919138633E-2</v>
      </c>
    </row>
    <row r="14" spans="1:10" x14ac:dyDescent="0.2">
      <c r="A14">
        <v>13</v>
      </c>
      <c r="B14" s="1">
        <v>43900</v>
      </c>
      <c r="C14">
        <v>34</v>
      </c>
      <c r="D14">
        <f t="shared" si="0"/>
        <v>1.5314789170422551</v>
      </c>
      <c r="E14">
        <f t="shared" si="3"/>
        <v>1.391294864637088</v>
      </c>
      <c r="F14">
        <v>1.5034421065612218</v>
      </c>
      <c r="G14">
        <f t="shared" si="4"/>
        <v>1.8307016942277491E-2</v>
      </c>
      <c r="I14">
        <f t="shared" si="1"/>
        <v>31.874406469720437</v>
      </c>
      <c r="J14">
        <f t="shared" si="2"/>
        <v>6.2517456772928318E-2</v>
      </c>
    </row>
    <row r="15" spans="1:10" x14ac:dyDescent="0.2">
      <c r="A15">
        <v>14</v>
      </c>
      <c r="B15" s="1">
        <v>43901</v>
      </c>
      <c r="C15">
        <v>52</v>
      </c>
      <c r="D15">
        <f t="shared" si="0"/>
        <v>1.7160033436347992</v>
      </c>
      <c r="E15">
        <f t="shared" si="3"/>
        <v>1.5034421065612218</v>
      </c>
      <c r="F15">
        <v>1.6734910962200837</v>
      </c>
      <c r="G15">
        <f t="shared" si="4"/>
        <v>2.477398868271842E-2</v>
      </c>
      <c r="I15">
        <f t="shared" si="1"/>
        <v>47.151020447145321</v>
      </c>
      <c r="J15">
        <f t="shared" si="2"/>
        <v>9.3249606785666905E-2</v>
      </c>
    </row>
    <row r="16" spans="1:10" x14ac:dyDescent="0.2">
      <c r="A16">
        <v>15</v>
      </c>
      <c r="B16" s="1">
        <v>43902</v>
      </c>
      <c r="C16">
        <v>77</v>
      </c>
      <c r="D16">
        <f t="shared" si="0"/>
        <v>1.8864907251724818</v>
      </c>
      <c r="E16">
        <f t="shared" si="3"/>
        <v>1.6734910962200837</v>
      </c>
      <c r="F16">
        <v>1.8438907993820024</v>
      </c>
      <c r="G16">
        <f t="shared" si="4"/>
        <v>2.2581571815882918E-2</v>
      </c>
      <c r="I16">
        <f t="shared" si="1"/>
        <v>69.805685999810706</v>
      </c>
      <c r="J16">
        <f t="shared" si="2"/>
        <v>9.3432649353107716E-2</v>
      </c>
    </row>
    <row r="17" spans="1:10" x14ac:dyDescent="0.2">
      <c r="A17">
        <v>16</v>
      </c>
      <c r="B17" s="1">
        <v>43903</v>
      </c>
      <c r="C17">
        <v>98</v>
      </c>
      <c r="D17">
        <f t="shared" si="0"/>
        <v>1.9912260756924949</v>
      </c>
      <c r="E17">
        <f t="shared" si="3"/>
        <v>1.8438907993820024</v>
      </c>
      <c r="F17">
        <v>1.9617590204303963</v>
      </c>
      <c r="G17">
        <f t="shared" si="4"/>
        <v>1.4798447861753083E-2</v>
      </c>
      <c r="I17">
        <f t="shared" si="1"/>
        <v>91.571224241393764</v>
      </c>
      <c r="J17">
        <f t="shared" si="2"/>
        <v>6.5599752638839132E-2</v>
      </c>
    </row>
    <row r="18" spans="1:10" x14ac:dyDescent="0.2">
      <c r="A18">
        <v>17</v>
      </c>
      <c r="B18" s="1">
        <v>43904</v>
      </c>
      <c r="C18">
        <v>121</v>
      </c>
      <c r="D18">
        <f t="shared" si="0"/>
        <v>2.0827853703164503</v>
      </c>
      <c r="E18">
        <f t="shared" si="3"/>
        <v>1.9617590204303963</v>
      </c>
      <c r="F18">
        <v>2.0585801003392397</v>
      </c>
      <c r="G18">
        <f t="shared" si="4"/>
        <v>1.1621586324822785E-2</v>
      </c>
      <c r="I18">
        <f t="shared" si="1"/>
        <v>114.44059321196742</v>
      </c>
      <c r="J18">
        <f t="shared" si="2"/>
        <v>5.4209973454814674E-2</v>
      </c>
    </row>
    <row r="19" spans="1:10" x14ac:dyDescent="0.2">
      <c r="A19">
        <v>18</v>
      </c>
      <c r="B19" s="1">
        <v>43905</v>
      </c>
      <c r="C19">
        <v>200</v>
      </c>
      <c r="D19">
        <f t="shared" si="0"/>
        <v>2.3010299956639813</v>
      </c>
      <c r="E19">
        <f t="shared" si="3"/>
        <v>2.0585801003392397</v>
      </c>
      <c r="F19">
        <v>2.252540016599033</v>
      </c>
      <c r="G19">
        <f t="shared" si="4"/>
        <v>2.1073162521271716E-2</v>
      </c>
      <c r="I19">
        <f t="shared" si="1"/>
        <v>178.87103361908282</v>
      </c>
      <c r="J19">
        <f t="shared" si="2"/>
        <v>0.10564483190458589</v>
      </c>
    </row>
    <row r="20" spans="1:10" x14ac:dyDescent="0.2">
      <c r="A20">
        <v>19</v>
      </c>
      <c r="B20" s="1">
        <v>43906</v>
      </c>
      <c r="C20">
        <v>234</v>
      </c>
      <c r="D20">
        <f t="shared" si="0"/>
        <v>2.369215857410143</v>
      </c>
      <c r="E20">
        <f t="shared" si="3"/>
        <v>2.252540016599033</v>
      </c>
      <c r="F20">
        <v>2.3458806892479211</v>
      </c>
      <c r="G20">
        <f t="shared" si="4"/>
        <v>9.8493212803877402E-3</v>
      </c>
      <c r="I20">
        <f t="shared" si="1"/>
        <v>221.75871135712092</v>
      </c>
      <c r="J20">
        <f t="shared" si="2"/>
        <v>5.2313199328543093E-2</v>
      </c>
    </row>
    <row r="21" spans="1:10" x14ac:dyDescent="0.2">
      <c r="A21">
        <v>20</v>
      </c>
      <c r="B21" s="1">
        <v>43907</v>
      </c>
      <c r="C21">
        <v>291</v>
      </c>
      <c r="D21">
        <f t="shared" si="0"/>
        <v>2.4638929889859074</v>
      </c>
      <c r="E21">
        <f t="shared" si="3"/>
        <v>2.3458806892479211</v>
      </c>
      <c r="F21">
        <v>2.4402905290383101</v>
      </c>
      <c r="G21">
        <f t="shared" si="4"/>
        <v>9.5793364618938174E-3</v>
      </c>
      <c r="I21">
        <f t="shared" si="1"/>
        <v>275.60718101654413</v>
      </c>
      <c r="J21">
        <f t="shared" si="2"/>
        <v>5.2896285166515011E-2</v>
      </c>
    </row>
    <row r="22" spans="1:10" x14ac:dyDescent="0.2">
      <c r="A22">
        <v>21</v>
      </c>
      <c r="B22" s="1">
        <v>43908</v>
      </c>
      <c r="C22">
        <v>428</v>
      </c>
      <c r="D22">
        <f t="shared" si="0"/>
        <v>2.6314437690131722</v>
      </c>
      <c r="E22">
        <f t="shared" si="3"/>
        <v>2.4402905290383101</v>
      </c>
      <c r="F22">
        <v>2.5932131210182003</v>
      </c>
      <c r="G22">
        <f t="shared" si="4"/>
        <v>1.4528392529287795E-2</v>
      </c>
      <c r="I22">
        <f t="shared" si="1"/>
        <v>391.93416349331181</v>
      </c>
      <c r="J22">
        <f t="shared" si="2"/>
        <v>8.4265973146467721E-2</v>
      </c>
    </row>
    <row r="23" spans="1:10" x14ac:dyDescent="0.2">
      <c r="A23">
        <v>22</v>
      </c>
      <c r="B23" s="1">
        <v>43909</v>
      </c>
      <c r="C23">
        <v>621</v>
      </c>
      <c r="D23">
        <f t="shared" si="0"/>
        <v>2.79309160017658</v>
      </c>
      <c r="E23">
        <f t="shared" si="3"/>
        <v>2.5932131210182003</v>
      </c>
      <c r="F23">
        <v>2.7531159043449041</v>
      </c>
      <c r="G23">
        <f t="shared" si="4"/>
        <v>1.4312346873675269E-2</v>
      </c>
      <c r="I23">
        <f t="shared" si="1"/>
        <v>566.39042692963733</v>
      </c>
      <c r="J23">
        <f t="shared" si="2"/>
        <v>8.7938120886252288E-2</v>
      </c>
    </row>
    <row r="24" spans="1:10" x14ac:dyDescent="0.2">
      <c r="A24">
        <v>23</v>
      </c>
      <c r="B24" s="1">
        <v>43910</v>
      </c>
      <c r="C24">
        <v>904</v>
      </c>
      <c r="D24">
        <f t="shared" si="0"/>
        <v>2.9561684304753633</v>
      </c>
      <c r="E24">
        <f t="shared" si="3"/>
        <v>2.7531159043449041</v>
      </c>
      <c r="F24">
        <v>2.9155579252492716</v>
      </c>
      <c r="G24">
        <f t="shared" si="4"/>
        <v>1.3737547836393523E-2</v>
      </c>
      <c r="I24">
        <f t="shared" si="1"/>
        <v>823.2996395060228</v>
      </c>
      <c r="J24">
        <f t="shared" si="2"/>
        <v>8.9270310280948229E-2</v>
      </c>
    </row>
    <row r="25" spans="1:10" x14ac:dyDescent="0.2">
      <c r="A25">
        <v>24</v>
      </c>
      <c r="B25" s="1">
        <v>43911</v>
      </c>
      <c r="C25">
        <v>1128</v>
      </c>
      <c r="D25">
        <f t="shared" si="0"/>
        <v>3.0523090996473234</v>
      </c>
      <c r="E25">
        <f t="shared" si="3"/>
        <v>2.9155579252492716</v>
      </c>
      <c r="F25">
        <v>3.0249588647677133</v>
      </c>
      <c r="G25">
        <f t="shared" si="4"/>
        <v>8.9605062877709044E-3</v>
      </c>
      <c r="I25">
        <f t="shared" si="1"/>
        <v>1059.1534001987945</v>
      </c>
      <c r="J25">
        <f t="shared" si="2"/>
        <v>6.103421968191973E-2</v>
      </c>
    </row>
    <row r="26" spans="1:10" x14ac:dyDescent="0.2">
      <c r="A26">
        <v>25</v>
      </c>
      <c r="B26" s="1">
        <v>43912</v>
      </c>
      <c r="C26">
        <v>1546</v>
      </c>
      <c r="D26">
        <f t="shared" si="0"/>
        <v>3.1892094895823062</v>
      </c>
      <c r="E26">
        <f t="shared" si="3"/>
        <v>3.0249588647677133</v>
      </c>
      <c r="F26">
        <v>3.1563593646193877</v>
      </c>
      <c r="G26">
        <f t="shared" si="4"/>
        <v>1.0300397346184027E-2</v>
      </c>
      <c r="I26">
        <f t="shared" si="1"/>
        <v>1433.3734788262739</v>
      </c>
      <c r="J26">
        <f t="shared" si="2"/>
        <v>7.2850272428024665E-2</v>
      </c>
    </row>
    <row r="27" spans="1:10" x14ac:dyDescent="0.2">
      <c r="A27">
        <v>26</v>
      </c>
      <c r="B27" s="1">
        <v>43913</v>
      </c>
      <c r="C27">
        <v>1891</v>
      </c>
      <c r="D27">
        <f t="shared" si="0"/>
        <v>3.2766915288450398</v>
      </c>
      <c r="E27">
        <f t="shared" si="3"/>
        <v>3.1563593646193877</v>
      </c>
      <c r="F27">
        <v>3.2526250959999095</v>
      </c>
      <c r="G27">
        <f t="shared" si="4"/>
        <v>7.344735576501827E-3</v>
      </c>
      <c r="I27">
        <f t="shared" si="1"/>
        <v>1789.0607834507427</v>
      </c>
      <c r="J27">
        <f t="shared" si="2"/>
        <v>5.3907570888026043E-2</v>
      </c>
    </row>
    <row r="28" spans="1:10" x14ac:dyDescent="0.2">
      <c r="A28">
        <v>27</v>
      </c>
      <c r="B28" s="1">
        <v>43914</v>
      </c>
      <c r="C28">
        <v>2201</v>
      </c>
      <c r="D28">
        <f t="shared" si="0"/>
        <v>3.3426200425533481</v>
      </c>
      <c r="E28">
        <f t="shared" si="3"/>
        <v>3.2526250959999095</v>
      </c>
      <c r="F28">
        <v>3.3246210532426606</v>
      </c>
      <c r="G28">
        <f t="shared" si="4"/>
        <v>5.3846949642947011E-3</v>
      </c>
      <c r="I28">
        <f t="shared" si="1"/>
        <v>2111.6457041788167</v>
      </c>
      <c r="J28">
        <f t="shared" si="2"/>
        <v>4.0597135766098733E-2</v>
      </c>
    </row>
    <row r="29" spans="1:10" x14ac:dyDescent="0.2">
      <c r="A29">
        <v>28</v>
      </c>
      <c r="B29" s="1">
        <v>43915</v>
      </c>
      <c r="C29">
        <v>2433</v>
      </c>
      <c r="D29">
        <f t="shared" si="0"/>
        <v>3.3861421089308186</v>
      </c>
      <c r="E29">
        <f t="shared" si="3"/>
        <v>3.3246210532426606</v>
      </c>
      <c r="F29">
        <v>3.3738378977931869</v>
      </c>
      <c r="G29">
        <f t="shared" si="4"/>
        <v>3.6336960298210207E-3</v>
      </c>
      <c r="I29">
        <f t="shared" si="1"/>
        <v>2365.036772987231</v>
      </c>
      <c r="J29">
        <f t="shared" si="2"/>
        <v>2.7933919857282795E-2</v>
      </c>
    </row>
    <row r="30" spans="1:10" x14ac:dyDescent="0.2">
      <c r="A30">
        <v>29</v>
      </c>
      <c r="B30" s="1">
        <v>43916</v>
      </c>
      <c r="C30">
        <v>2915</v>
      </c>
      <c r="D30">
        <f t="shared" si="0"/>
        <v>3.4646385590950328</v>
      </c>
      <c r="E30">
        <f t="shared" si="3"/>
        <v>3.3738378977931869</v>
      </c>
      <c r="F30">
        <v>3.4464784268346635</v>
      </c>
      <c r="G30">
        <f t="shared" si="4"/>
        <v>5.2415661693474662E-3</v>
      </c>
      <c r="I30">
        <f t="shared" si="1"/>
        <v>2795.6218542749325</v>
      </c>
      <c r="J30">
        <f t="shared" si="2"/>
        <v>4.0953051706712693E-2</v>
      </c>
    </row>
    <row r="31" spans="1:10" x14ac:dyDescent="0.2">
      <c r="A31">
        <v>30</v>
      </c>
      <c r="B31" s="1">
        <v>43917</v>
      </c>
      <c r="C31">
        <v>3417</v>
      </c>
      <c r="D31">
        <f t="shared" si="0"/>
        <v>3.5336449787987627</v>
      </c>
      <c r="E31">
        <f t="shared" si="3"/>
        <v>3.4464784268346635</v>
      </c>
      <c r="F31">
        <v>3.5162116684059432</v>
      </c>
      <c r="G31">
        <f t="shared" si="4"/>
        <v>4.9335206274020793E-3</v>
      </c>
      <c r="I31">
        <f t="shared" si="1"/>
        <v>3282.5524065362602</v>
      </c>
      <c r="J31">
        <f t="shared" si="2"/>
        <v>3.9346676459976547E-2</v>
      </c>
    </row>
    <row r="32" spans="1:10" x14ac:dyDescent="0.2">
      <c r="A32">
        <v>31</v>
      </c>
      <c r="B32" s="1">
        <v>43918</v>
      </c>
      <c r="C32">
        <v>3903</v>
      </c>
      <c r="D32">
        <f t="shared" si="0"/>
        <v>3.5913985512812485</v>
      </c>
      <c r="E32">
        <f t="shared" si="3"/>
        <v>3.5162116684059432</v>
      </c>
      <c r="F32">
        <v>3.5763611747061876</v>
      </c>
      <c r="G32">
        <f t="shared" si="4"/>
        <v>4.1870531383090921E-3</v>
      </c>
      <c r="I32">
        <f t="shared" si="1"/>
        <v>3770.1720953763911</v>
      </c>
      <c r="J32">
        <f t="shared" si="2"/>
        <v>3.4032258422651528E-2</v>
      </c>
    </row>
    <row r="33" spans="1:10" x14ac:dyDescent="0.2">
      <c r="A33">
        <v>32</v>
      </c>
      <c r="B33" s="1">
        <v>43919</v>
      </c>
      <c r="C33">
        <v>4256</v>
      </c>
      <c r="D33">
        <f t="shared" si="0"/>
        <v>3.6290016192869916</v>
      </c>
      <c r="E33">
        <f t="shared" si="3"/>
        <v>3.5763611747061876</v>
      </c>
      <c r="F33">
        <v>3.6184735303708311</v>
      </c>
      <c r="G33">
        <f t="shared" si="4"/>
        <v>2.9010978832875347E-3</v>
      </c>
      <c r="I33">
        <f t="shared" si="1"/>
        <v>4154.0673202252774</v>
      </c>
      <c r="J33">
        <f t="shared" si="2"/>
        <v>2.3950347691429182E-2</v>
      </c>
    </row>
    <row r="34" spans="1:10" x14ac:dyDescent="0.2">
      <c r="A34">
        <v>33</v>
      </c>
      <c r="B34" s="1">
        <v>43920</v>
      </c>
      <c r="C34">
        <v>4579</v>
      </c>
      <c r="D34">
        <f t="shared" si="0"/>
        <v>3.6607706435276972</v>
      </c>
      <c r="E34">
        <f t="shared" si="3"/>
        <v>3.6184735303708311</v>
      </c>
      <c r="F34">
        <v>3.6523112208963244</v>
      </c>
      <c r="G34">
        <f t="shared" si="4"/>
        <v>2.3108310940837501E-3</v>
      </c>
      <c r="I34">
        <f t="shared" si="1"/>
        <v>4490.6708178263134</v>
      </c>
      <c r="J34">
        <f t="shared" si="2"/>
        <v>1.9290059439547196E-2</v>
      </c>
    </row>
    <row r="35" spans="1:10" x14ac:dyDescent="0.2">
      <c r="A35">
        <v>34</v>
      </c>
      <c r="B35" s="1">
        <v>43921</v>
      </c>
      <c r="C35">
        <v>5717</v>
      </c>
      <c r="D35">
        <f t="shared" si="0"/>
        <v>3.7571681922142726</v>
      </c>
      <c r="E35">
        <f t="shared" si="3"/>
        <v>3.6523112208963244</v>
      </c>
      <c r="F35">
        <v>3.7361967979506834</v>
      </c>
      <c r="G35">
        <f t="shared" si="4"/>
        <v>5.5817022796708421E-3</v>
      </c>
      <c r="I35">
        <f t="shared" si="1"/>
        <v>5447.494468799553</v>
      </c>
      <c r="J35">
        <f t="shared" si="2"/>
        <v>4.7141075949002444E-2</v>
      </c>
    </row>
    <row r="36" spans="1:10" x14ac:dyDescent="0.2">
      <c r="A36">
        <v>35</v>
      </c>
      <c r="B36" s="1">
        <v>43922</v>
      </c>
      <c r="C36">
        <v>6834</v>
      </c>
      <c r="D36">
        <f t="shared" si="0"/>
        <v>3.834674974462744</v>
      </c>
      <c r="E36">
        <f t="shared" ref="E36:E67" si="5">0.8*D35+0.2*E35</f>
        <v>3.7361967979506834</v>
      </c>
      <c r="F36">
        <v>3.8149793391603319</v>
      </c>
      <c r="G36">
        <f t="shared" si="4"/>
        <v>5.136194184272809E-3</v>
      </c>
      <c r="I36">
        <f t="shared" si="1"/>
        <v>6530.9948178377299</v>
      </c>
      <c r="J36">
        <f t="shared" si="2"/>
        <v>4.4337896131441339E-2</v>
      </c>
    </row>
    <row r="37" spans="1:10" x14ac:dyDescent="0.2">
      <c r="A37">
        <v>36</v>
      </c>
      <c r="B37" s="1">
        <v>43923</v>
      </c>
      <c r="C37">
        <v>7910</v>
      </c>
      <c r="D37">
        <f t="shared" si="0"/>
        <v>3.8981764834976764</v>
      </c>
      <c r="E37">
        <f t="shared" si="5"/>
        <v>3.8149793391603319</v>
      </c>
      <c r="F37">
        <v>3.8815370546302077</v>
      </c>
      <c r="G37">
        <f t="shared" si="4"/>
        <v>4.2685160453635575E-3</v>
      </c>
      <c r="I37">
        <f t="shared" si="1"/>
        <v>7612.6708863845624</v>
      </c>
      <c r="J37">
        <f t="shared" si="2"/>
        <v>3.7589015627741793E-2</v>
      </c>
    </row>
    <row r="38" spans="1:10" x14ac:dyDescent="0.2">
      <c r="A38">
        <v>37</v>
      </c>
      <c r="B38" s="1">
        <v>43924</v>
      </c>
      <c r="C38">
        <v>9056</v>
      </c>
      <c r="D38">
        <f t="shared" si="0"/>
        <v>3.956936413844196</v>
      </c>
      <c r="E38">
        <f t="shared" si="5"/>
        <v>3.8815370546302077</v>
      </c>
      <c r="F38">
        <v>3.9418565420013989</v>
      </c>
      <c r="G38">
        <f t="shared" si="4"/>
        <v>3.8109967575008148E-3</v>
      </c>
      <c r="I38">
        <f t="shared" si="1"/>
        <v>8746.947946002354</v>
      </c>
      <c r="J38">
        <f t="shared" si="2"/>
        <v>3.4126772747089883E-2</v>
      </c>
    </row>
    <row r="39" spans="1:10" x14ac:dyDescent="0.2">
      <c r="A39">
        <v>38</v>
      </c>
      <c r="B39" s="1">
        <v>43925</v>
      </c>
      <c r="C39">
        <v>10278</v>
      </c>
      <c r="D39">
        <f t="shared" si="0"/>
        <v>4.0119086133491537</v>
      </c>
      <c r="E39">
        <f t="shared" si="5"/>
        <v>3.9418565420013989</v>
      </c>
      <c r="F39">
        <v>3.9978981990796028</v>
      </c>
      <c r="G39">
        <f t="shared" si="4"/>
        <v>3.4922067324596974E-3</v>
      </c>
      <c r="I39">
        <f t="shared" si="1"/>
        <v>9951.7211640876249</v>
      </c>
      <c r="J39">
        <f t="shared" si="2"/>
        <v>3.1745362513365939E-2</v>
      </c>
    </row>
    <row r="40" spans="1:10" x14ac:dyDescent="0.2">
      <c r="A40">
        <v>39</v>
      </c>
      <c r="B40" s="1">
        <v>43926</v>
      </c>
      <c r="C40">
        <v>11130</v>
      </c>
      <c r="D40">
        <f t="shared" si="0"/>
        <v>4.0464951643347087</v>
      </c>
      <c r="E40">
        <f t="shared" si="5"/>
        <v>3.9978981990796028</v>
      </c>
      <c r="F40">
        <v>4.036775771283688</v>
      </c>
      <c r="G40">
        <f t="shared" si="4"/>
        <v>2.4019287448274105E-3</v>
      </c>
      <c r="I40">
        <f t="shared" si="1"/>
        <v>10883.680176337093</v>
      </c>
      <c r="J40">
        <f t="shared" si="2"/>
        <v>2.2131161155696931E-2</v>
      </c>
    </row>
    <row r="41" spans="1:10" x14ac:dyDescent="0.2">
      <c r="A41">
        <v>40</v>
      </c>
      <c r="B41" s="1">
        <v>43927</v>
      </c>
      <c r="C41">
        <v>12056</v>
      </c>
      <c r="D41">
        <f t="shared" si="0"/>
        <v>4.0812032393065758</v>
      </c>
      <c r="E41">
        <f t="shared" si="5"/>
        <v>4.036775771283688</v>
      </c>
      <c r="F41">
        <v>4.0723177457019988</v>
      </c>
      <c r="G41">
        <f t="shared" si="4"/>
        <v>2.1771749857982391E-3</v>
      </c>
      <c r="I41">
        <f t="shared" si="1"/>
        <v>11811.845173154383</v>
      </c>
      <c r="J41">
        <f t="shared" si="2"/>
        <v>2.0251727508760552E-2</v>
      </c>
    </row>
    <row r="42" spans="1:10" x14ac:dyDescent="0.2">
      <c r="A42">
        <v>41</v>
      </c>
      <c r="B42" s="1">
        <v>43928</v>
      </c>
      <c r="C42">
        <v>13717</v>
      </c>
      <c r="D42">
        <f t="shared" si="0"/>
        <v>4.1372591386367681</v>
      </c>
      <c r="E42">
        <f t="shared" si="5"/>
        <v>4.0723177457019988</v>
      </c>
      <c r="F42">
        <v>4.1242708600498146</v>
      </c>
      <c r="G42">
        <f t="shared" si="4"/>
        <v>3.1393437422518231E-3</v>
      </c>
      <c r="I42">
        <f t="shared" si="1"/>
        <v>13312.844523553225</v>
      </c>
      <c r="J42">
        <f t="shared" si="2"/>
        <v>2.9463838772820196E-2</v>
      </c>
    </row>
    <row r="43" spans="1:10" x14ac:dyDescent="0.2">
      <c r="A43">
        <v>42</v>
      </c>
      <c r="B43" s="1">
        <v>43929</v>
      </c>
      <c r="C43">
        <v>15927</v>
      </c>
      <c r="D43">
        <f t="shared" si="0"/>
        <v>4.2021339800608191</v>
      </c>
      <c r="E43">
        <f t="shared" si="5"/>
        <v>4.1242708600498146</v>
      </c>
      <c r="F43">
        <v>4.1865613560586183</v>
      </c>
      <c r="G43">
        <f t="shared" si="4"/>
        <v>3.7058846947986487E-3</v>
      </c>
      <c r="I43">
        <f t="shared" si="1"/>
        <v>15366.018653381603</v>
      </c>
      <c r="J43">
        <f t="shared" si="2"/>
        <v>3.522203469695466E-2</v>
      </c>
    </row>
    <row r="44" spans="1:10" x14ac:dyDescent="0.2">
      <c r="A44">
        <v>43</v>
      </c>
      <c r="B44" s="1">
        <v>43930</v>
      </c>
      <c r="C44">
        <v>17857</v>
      </c>
      <c r="D44">
        <f t="shared" si="0"/>
        <v>4.2518084986240465</v>
      </c>
      <c r="E44">
        <f t="shared" si="5"/>
        <v>4.1865613560586183</v>
      </c>
      <c r="F44">
        <v>4.2387590701109614</v>
      </c>
      <c r="G44">
        <f t="shared" si="4"/>
        <v>3.0691477561390896E-3</v>
      </c>
      <c r="I44">
        <f t="shared" si="1"/>
        <v>17328.424166733923</v>
      </c>
      <c r="J44">
        <f t="shared" si="2"/>
        <v>2.9600483466768052E-2</v>
      </c>
    </row>
    <row r="45" spans="1:10" x14ac:dyDescent="0.2">
      <c r="A45">
        <v>44</v>
      </c>
      <c r="B45" s="1">
        <v>43931</v>
      </c>
      <c r="C45">
        <v>19638</v>
      </c>
      <c r="D45">
        <f t="shared" si="0"/>
        <v>4.2930972556916478</v>
      </c>
      <c r="E45">
        <f t="shared" si="5"/>
        <v>4.2387590701109614</v>
      </c>
      <c r="F45">
        <v>4.2822296185755109</v>
      </c>
      <c r="G45">
        <f t="shared" si="4"/>
        <v>2.531421132313963E-3</v>
      </c>
      <c r="I45">
        <f t="shared" si="1"/>
        <v>19152.682909519393</v>
      </c>
      <c r="J45">
        <f t="shared" si="2"/>
        <v>2.4713162770170414E-2</v>
      </c>
    </row>
    <row r="46" spans="1:10" x14ac:dyDescent="0.2">
      <c r="A46">
        <v>45</v>
      </c>
      <c r="B46" s="1">
        <v>43932</v>
      </c>
      <c r="C46">
        <v>20727</v>
      </c>
      <c r="D46">
        <f t="shared" si="0"/>
        <v>4.3165364474035561</v>
      </c>
      <c r="E46">
        <f t="shared" si="5"/>
        <v>4.2822296185755109</v>
      </c>
      <c r="F46">
        <v>4.3096750816379474</v>
      </c>
      <c r="G46">
        <f t="shared" si="4"/>
        <v>1.5895535342313354E-3</v>
      </c>
      <c r="I46">
        <f t="shared" si="1"/>
        <v>20402.109852517948</v>
      </c>
      <c r="J46">
        <f t="shared" si="2"/>
        <v>1.5674730905681104E-2</v>
      </c>
    </row>
    <row r="47" spans="1:10" x14ac:dyDescent="0.2">
      <c r="A47">
        <v>46</v>
      </c>
      <c r="B47" s="1">
        <v>43933</v>
      </c>
      <c r="C47">
        <v>22169</v>
      </c>
      <c r="D47">
        <f t="shared" si="0"/>
        <v>4.3457461033861691</v>
      </c>
      <c r="E47">
        <f t="shared" si="5"/>
        <v>4.3096750816379474</v>
      </c>
      <c r="F47">
        <v>4.3385318990365249</v>
      </c>
      <c r="G47">
        <f t="shared" si="4"/>
        <v>1.6600611674075715E-3</v>
      </c>
      <c r="I47">
        <f t="shared" si="1"/>
        <v>21803.785406447321</v>
      </c>
      <c r="J47">
        <f t="shared" si="2"/>
        <v>1.6474112208610163E-2</v>
      </c>
    </row>
    <row r="48" spans="1:10" x14ac:dyDescent="0.2">
      <c r="A48">
        <v>47</v>
      </c>
      <c r="B48" s="1">
        <v>43934</v>
      </c>
      <c r="C48">
        <v>23430</v>
      </c>
      <c r="D48">
        <f t="shared" si="0"/>
        <v>4.3697722885969625</v>
      </c>
      <c r="E48">
        <f t="shared" si="5"/>
        <v>4.3385318990365249</v>
      </c>
      <c r="F48">
        <v>4.3635242106848748</v>
      </c>
      <c r="G48">
        <f t="shared" si="4"/>
        <v>1.4298406185585982E-3</v>
      </c>
      <c r="I48">
        <f t="shared" si="1"/>
        <v>23095.332052525493</v>
      </c>
      <c r="J48">
        <f t="shared" si="2"/>
        <v>1.4283736554609771E-2</v>
      </c>
    </row>
    <row r="49" spans="1:10" x14ac:dyDescent="0.2">
      <c r="A49">
        <v>48</v>
      </c>
      <c r="B49" s="1">
        <v>43935</v>
      </c>
      <c r="C49">
        <v>25262</v>
      </c>
      <c r="D49">
        <f t="shared" si="0"/>
        <v>4.4024677308028304</v>
      </c>
      <c r="E49">
        <f t="shared" si="5"/>
        <v>4.3635242106848748</v>
      </c>
      <c r="F49">
        <v>4.3946790267792393</v>
      </c>
      <c r="G49">
        <f t="shared" si="4"/>
        <v>1.7691677713151045E-3</v>
      </c>
      <c r="I49">
        <f t="shared" si="1"/>
        <v>24812.98578700456</v>
      </c>
      <c r="J49">
        <f t="shared" si="2"/>
        <v>1.7774293919540819E-2</v>
      </c>
    </row>
    <row r="50" spans="1:10" x14ac:dyDescent="0.2">
      <c r="A50">
        <v>49</v>
      </c>
      <c r="B50" s="1">
        <v>43936</v>
      </c>
      <c r="C50">
        <v>28320</v>
      </c>
      <c r="D50">
        <f t="shared" si="0"/>
        <v>4.4520932490177314</v>
      </c>
      <c r="E50">
        <f t="shared" si="5"/>
        <v>4.3946790267792393</v>
      </c>
      <c r="F50">
        <v>4.440610404570033</v>
      </c>
      <c r="G50">
        <f t="shared" si="4"/>
        <v>2.5792012443207235E-3</v>
      </c>
      <c r="I50">
        <f t="shared" si="1"/>
        <v>27581.025167926331</v>
      </c>
      <c r="J50">
        <f t="shared" si="2"/>
        <v>2.6093744070397915E-2</v>
      </c>
    </row>
    <row r="51" spans="1:10" x14ac:dyDescent="0.2">
      <c r="A51">
        <v>50</v>
      </c>
      <c r="B51" s="1">
        <v>43937</v>
      </c>
      <c r="C51">
        <v>30425</v>
      </c>
      <c r="D51">
        <f t="shared" si="0"/>
        <v>4.4832305869021027</v>
      </c>
      <c r="E51">
        <f t="shared" si="5"/>
        <v>4.440610404570033</v>
      </c>
      <c r="F51">
        <v>4.4747065504356893</v>
      </c>
      <c r="G51">
        <f t="shared" si="4"/>
        <v>1.9013156475414532E-3</v>
      </c>
      <c r="I51">
        <f t="shared" si="1"/>
        <v>29833.660993474878</v>
      </c>
      <c r="J51">
        <f t="shared" si="2"/>
        <v>1.9435957486446092E-2</v>
      </c>
    </row>
    <row r="52" spans="1:10" x14ac:dyDescent="0.2">
      <c r="A52">
        <v>51</v>
      </c>
      <c r="B52" s="1">
        <v>43938</v>
      </c>
      <c r="C52">
        <v>33682</v>
      </c>
      <c r="D52">
        <f t="shared" si="0"/>
        <v>4.527397871520467</v>
      </c>
      <c r="E52">
        <f t="shared" si="5"/>
        <v>4.4747065504356893</v>
      </c>
      <c r="F52">
        <v>4.5168596073035117</v>
      </c>
      <c r="G52">
        <f t="shared" si="4"/>
        <v>2.3276647018911603E-3</v>
      </c>
      <c r="I52">
        <f t="shared" si="1"/>
        <v>32874.534146270256</v>
      </c>
      <c r="J52">
        <f t="shared" si="2"/>
        <v>2.3973215774886994E-2</v>
      </c>
    </row>
    <row r="53" spans="1:10" x14ac:dyDescent="0.2">
      <c r="A53">
        <v>52</v>
      </c>
      <c r="B53" s="1">
        <v>43939</v>
      </c>
      <c r="C53">
        <v>36599</v>
      </c>
      <c r="D53">
        <f t="shared" si="0"/>
        <v>4.5634692192628536</v>
      </c>
      <c r="E53">
        <f t="shared" si="5"/>
        <v>4.5168596073035117</v>
      </c>
      <c r="F53">
        <v>4.5541472968709851</v>
      </c>
      <c r="G53">
        <f t="shared" si="4"/>
        <v>2.0427271323579486E-3</v>
      </c>
      <c r="I53">
        <f t="shared" si="1"/>
        <v>35821.791097059715</v>
      </c>
      <c r="J53">
        <f t="shared" si="2"/>
        <v>2.1235796140339491E-2</v>
      </c>
    </row>
    <row r="54" spans="1:10" x14ac:dyDescent="0.2">
      <c r="A54">
        <v>53</v>
      </c>
      <c r="B54" s="1">
        <v>43940</v>
      </c>
      <c r="C54">
        <v>38654</v>
      </c>
      <c r="D54">
        <f t="shared" si="0"/>
        <v>4.5871944423175011</v>
      </c>
      <c r="E54">
        <f t="shared" si="5"/>
        <v>4.5541472968709851</v>
      </c>
      <c r="F54">
        <v>4.5805850132281982</v>
      </c>
      <c r="G54">
        <f t="shared" si="4"/>
        <v>1.4408434550604501E-3</v>
      </c>
      <c r="I54">
        <f t="shared" si="1"/>
        <v>38070.187277246201</v>
      </c>
      <c r="J54">
        <f t="shared" si="2"/>
        <v>1.510355261431673E-2</v>
      </c>
    </row>
    <row r="55" spans="1:10" x14ac:dyDescent="0.2">
      <c r="A55">
        <v>54</v>
      </c>
      <c r="B55" s="1">
        <v>43941</v>
      </c>
      <c r="C55">
        <v>40581</v>
      </c>
      <c r="D55">
        <f t="shared" si="0"/>
        <v>4.6083227447458954</v>
      </c>
      <c r="E55">
        <f t="shared" si="5"/>
        <v>4.5805850132281982</v>
      </c>
      <c r="F55">
        <v>4.6027751984423562</v>
      </c>
      <c r="G55">
        <f t="shared" si="4"/>
        <v>1.2038102821388126E-3</v>
      </c>
      <c r="I55">
        <f t="shared" si="1"/>
        <v>40065.927280054973</v>
      </c>
      <c r="J55">
        <f t="shared" si="2"/>
        <v>1.2692460016880477E-2</v>
      </c>
    </row>
    <row r="56" spans="1:10" x14ac:dyDescent="0.2">
      <c r="A56">
        <v>55</v>
      </c>
      <c r="B56" s="1">
        <v>43942</v>
      </c>
      <c r="C56">
        <v>43079</v>
      </c>
      <c r="D56">
        <f t="shared" si="0"/>
        <v>4.6342656133928299</v>
      </c>
      <c r="E56">
        <f t="shared" si="5"/>
        <v>4.6027751984423562</v>
      </c>
      <c r="F56">
        <v>4.627967530402735</v>
      </c>
      <c r="G56">
        <f t="shared" si="4"/>
        <v>1.3590250355727867E-3</v>
      </c>
      <c r="I56">
        <f t="shared" si="1"/>
        <v>42458.781887142664</v>
      </c>
      <c r="J56">
        <f t="shared" si="2"/>
        <v>1.4397226325061763E-2</v>
      </c>
    </row>
    <row r="57" spans="1:10" x14ac:dyDescent="0.2">
      <c r="A57">
        <v>56</v>
      </c>
      <c r="B57" s="1">
        <v>43943</v>
      </c>
      <c r="C57">
        <v>45757</v>
      </c>
      <c r="D57">
        <f t="shared" si="0"/>
        <v>4.6604575427483477</v>
      </c>
      <c r="E57">
        <f t="shared" si="5"/>
        <v>4.627967530402735</v>
      </c>
      <c r="F57">
        <v>4.6539595402792253</v>
      </c>
      <c r="G57">
        <f t="shared" si="4"/>
        <v>1.3942842327215746E-3</v>
      </c>
      <c r="I57">
        <f t="shared" si="1"/>
        <v>45077.470753449939</v>
      </c>
      <c r="J57">
        <f t="shared" si="2"/>
        <v>1.4850826027712932E-2</v>
      </c>
    </row>
    <row r="58" spans="1:10" x14ac:dyDescent="0.2">
      <c r="A58">
        <v>57</v>
      </c>
      <c r="B58" s="1">
        <v>43944</v>
      </c>
      <c r="C58">
        <v>49492</v>
      </c>
      <c r="D58">
        <f t="shared" si="0"/>
        <v>4.6945350042539422</v>
      </c>
      <c r="E58">
        <f t="shared" si="5"/>
        <v>4.6539595402792253</v>
      </c>
      <c r="F58">
        <v>4.6864199114589988</v>
      </c>
      <c r="G58">
        <f t="shared" si="4"/>
        <v>1.7286254735751053E-3</v>
      </c>
      <c r="I58">
        <f t="shared" si="1"/>
        <v>48575.79437243045</v>
      </c>
      <c r="J58">
        <f t="shared" si="2"/>
        <v>1.8512196467500817E-2</v>
      </c>
    </row>
    <row r="59" spans="1:10" x14ac:dyDescent="0.2">
      <c r="A59">
        <v>58</v>
      </c>
      <c r="B59" s="1">
        <v>43945</v>
      </c>
      <c r="C59">
        <v>52995</v>
      </c>
      <c r="D59">
        <f t="shared" si="0"/>
        <v>4.7242348964905263</v>
      </c>
      <c r="E59">
        <f t="shared" si="5"/>
        <v>4.6864199114589988</v>
      </c>
      <c r="F59">
        <v>4.7166718994842212</v>
      </c>
      <c r="G59">
        <f t="shared" si="4"/>
        <v>1.6008935144023919E-3</v>
      </c>
      <c r="I59">
        <f t="shared" si="1"/>
        <v>52080.110795829984</v>
      </c>
      <c r="J59">
        <f t="shared" si="2"/>
        <v>1.7263689105953703E-2</v>
      </c>
    </row>
    <row r="60" spans="1:10" x14ac:dyDescent="0.2">
      <c r="A60">
        <v>59</v>
      </c>
      <c r="B60" s="1">
        <v>43946</v>
      </c>
      <c r="C60">
        <v>58509</v>
      </c>
      <c r="D60">
        <f t="shared" si="0"/>
        <v>4.7672226754788056</v>
      </c>
      <c r="E60">
        <f t="shared" si="5"/>
        <v>4.7166718994842212</v>
      </c>
      <c r="F60">
        <v>4.7571125202798896</v>
      </c>
      <c r="G60">
        <f t="shared" si="4"/>
        <v>2.1207642032161989E-3</v>
      </c>
      <c r="I60">
        <f t="shared" si="1"/>
        <v>57162.671883637311</v>
      </c>
      <c r="J60">
        <f t="shared" si="2"/>
        <v>2.3010615740530326E-2</v>
      </c>
    </row>
    <row r="61" spans="1:10" x14ac:dyDescent="0.2">
      <c r="A61">
        <v>60</v>
      </c>
      <c r="B61" s="1">
        <v>43947</v>
      </c>
      <c r="C61">
        <v>61888</v>
      </c>
      <c r="D61">
        <f t="shared" si="0"/>
        <v>4.7916064480668892</v>
      </c>
      <c r="E61">
        <f t="shared" si="5"/>
        <v>4.7571125202798896</v>
      </c>
      <c r="F61">
        <v>4.78470766250949</v>
      </c>
      <c r="G61">
        <f t="shared" si="4"/>
        <v>1.4397646451499424E-3</v>
      </c>
      <c r="I61">
        <f t="shared" si="1"/>
        <v>60912.673654291371</v>
      </c>
      <c r="J61">
        <f t="shared" si="2"/>
        <v>1.5759538936605297E-2</v>
      </c>
    </row>
    <row r="62" spans="1:10" x14ac:dyDescent="0.2">
      <c r="A62">
        <v>61</v>
      </c>
      <c r="B62" s="1">
        <v>43948</v>
      </c>
      <c r="C62">
        <v>66501</v>
      </c>
      <c r="D62">
        <f t="shared" si="0"/>
        <v>4.8228281759980902</v>
      </c>
      <c r="E62">
        <f t="shared" si="5"/>
        <v>4.78470766250949</v>
      </c>
      <c r="F62">
        <v>4.8152040733003707</v>
      </c>
      <c r="G62">
        <f t="shared" si="4"/>
        <v>1.5808364759214539E-3</v>
      </c>
      <c r="I62">
        <f t="shared" si="1"/>
        <v>65343.752829031509</v>
      </c>
      <c r="J62">
        <f t="shared" si="2"/>
        <v>1.7401951413790629E-2</v>
      </c>
    </row>
    <row r="63" spans="1:10" x14ac:dyDescent="0.2">
      <c r="A63">
        <v>62</v>
      </c>
      <c r="B63" s="1">
        <v>43949</v>
      </c>
      <c r="C63">
        <v>71886</v>
      </c>
      <c r="D63">
        <f t="shared" si="0"/>
        <v>4.8566443185502166</v>
      </c>
      <c r="E63">
        <f t="shared" si="5"/>
        <v>4.8152040733003707</v>
      </c>
      <c r="F63">
        <v>4.8483562695002478</v>
      </c>
      <c r="G63">
        <f t="shared" si="4"/>
        <v>1.706538199289615E-3</v>
      </c>
      <c r="I63">
        <f t="shared" si="1"/>
        <v>70527.139465119544</v>
      </c>
      <c r="J63">
        <f t="shared" si="2"/>
        <v>1.8902992722928745E-2</v>
      </c>
    </row>
    <row r="64" spans="1:10" x14ac:dyDescent="0.2">
      <c r="A64">
        <v>63</v>
      </c>
      <c r="B64" s="1">
        <v>43950</v>
      </c>
      <c r="C64">
        <v>78162</v>
      </c>
      <c r="D64">
        <f t="shared" si="0"/>
        <v>4.8929956635286675</v>
      </c>
      <c r="E64">
        <f t="shared" si="5"/>
        <v>4.8483562695002478</v>
      </c>
      <c r="F64">
        <v>4.8840677847229834</v>
      </c>
      <c r="G64">
        <f t="shared" si="4"/>
        <v>1.8246243037226889E-3</v>
      </c>
      <c r="I64">
        <f t="shared" si="1"/>
        <v>76571.611062644748</v>
      </c>
      <c r="J64">
        <f t="shared" si="2"/>
        <v>2.0347341897024796E-2</v>
      </c>
    </row>
    <row r="65" spans="1:10" x14ac:dyDescent="0.2">
      <c r="A65">
        <v>64</v>
      </c>
      <c r="B65" s="1">
        <v>43951</v>
      </c>
      <c r="C65">
        <v>85380</v>
      </c>
      <c r="D65">
        <f t="shared" si="0"/>
        <v>4.931356150467928</v>
      </c>
      <c r="E65">
        <f t="shared" si="5"/>
        <v>4.8840677847229834</v>
      </c>
      <c r="F65">
        <v>4.9218984773189396</v>
      </c>
      <c r="G65">
        <f t="shared" si="4"/>
        <v>1.9178645509290492E-3</v>
      </c>
      <c r="I65">
        <f t="shared" si="1"/>
        <v>83540.770664525466</v>
      </c>
      <c r="J65">
        <f t="shared" si="2"/>
        <v>2.1541688164377307E-2</v>
      </c>
    </row>
    <row r="66" spans="1:10" x14ac:dyDescent="0.2">
      <c r="A66">
        <v>65</v>
      </c>
      <c r="B66" s="1">
        <v>43952</v>
      </c>
      <c r="C66">
        <v>91299</v>
      </c>
      <c r="D66">
        <f t="shared" ref="D66:D79" si="6" xml:space="preserve"> LOG(C66)</f>
        <v>4.9604660207231239</v>
      </c>
      <c r="E66">
        <f t="shared" si="5"/>
        <v>4.9218984773189396</v>
      </c>
      <c r="F66">
        <v>4.9527525120422879</v>
      </c>
      <c r="G66">
        <f t="shared" ref="G66:G78" si="7" xml:space="preserve"> ABS(F66-D66)/D66</f>
        <v>1.5549967782485733E-3</v>
      </c>
      <c r="I66">
        <f t="shared" ref="I66:I78" si="8" xml:space="preserve"> 10 ^ F66</f>
        <v>89691.752954844851</v>
      </c>
      <c r="J66">
        <f t="shared" ref="J66:J78" si="9" xml:space="preserve"> ABS(I66-C66)/C66</f>
        <v>1.7604213027033692E-2</v>
      </c>
    </row>
    <row r="67" spans="1:10" x14ac:dyDescent="0.2">
      <c r="A67">
        <v>66</v>
      </c>
      <c r="B67" s="1">
        <v>43953</v>
      </c>
      <c r="C67">
        <v>96396</v>
      </c>
      <c r="D67">
        <f t="shared" si="6"/>
        <v>4.9840590130110298</v>
      </c>
      <c r="E67">
        <f t="shared" si="5"/>
        <v>4.9527525120422879</v>
      </c>
      <c r="F67">
        <v>4.9777977128172815</v>
      </c>
      <c r="G67">
        <f t="shared" si="7"/>
        <v>1.2562652603837698E-3</v>
      </c>
      <c r="I67">
        <f t="shared" si="8"/>
        <v>95016.212077739925</v>
      </c>
      <c r="J67">
        <f t="shared" si="9"/>
        <v>1.4313746651936543E-2</v>
      </c>
    </row>
    <row r="68" spans="1:10" x14ac:dyDescent="0.2">
      <c r="A68">
        <v>67</v>
      </c>
      <c r="B68" s="1">
        <v>43954</v>
      </c>
      <c r="C68">
        <v>101147</v>
      </c>
      <c r="D68">
        <f t="shared" si="6"/>
        <v>5.0049530062094716</v>
      </c>
      <c r="E68">
        <f t="shared" ref="E68:E79" si="10">0.8*D67+0.2*E67</f>
        <v>4.9777977128172815</v>
      </c>
      <c r="F68">
        <v>4.9995219475310337</v>
      </c>
      <c r="G68">
        <f t="shared" si="7"/>
        <v>1.0851367978280163E-3</v>
      </c>
      <c r="I68">
        <f t="shared" si="8"/>
        <v>99889.984912148459</v>
      </c>
      <c r="J68">
        <f t="shared" si="9"/>
        <v>1.2427606234999965E-2</v>
      </c>
    </row>
    <row r="69" spans="1:10" x14ac:dyDescent="0.2">
      <c r="A69">
        <v>68</v>
      </c>
      <c r="B69" s="1">
        <v>43955</v>
      </c>
      <c r="C69">
        <v>107780</v>
      </c>
      <c r="D69">
        <f t="shared" si="6"/>
        <v>5.0325381792600066</v>
      </c>
      <c r="E69">
        <f t="shared" si="10"/>
        <v>4.9995219475310337</v>
      </c>
      <c r="F69">
        <v>5.025934932914212</v>
      </c>
      <c r="G69">
        <f t="shared" si="7"/>
        <v>1.3121105316215445E-3</v>
      </c>
      <c r="I69">
        <f t="shared" si="8"/>
        <v>106153.65032294474</v>
      </c>
      <c r="J69">
        <f t="shared" si="9"/>
        <v>1.5089531240074774E-2</v>
      </c>
    </row>
    <row r="70" spans="1:10" x14ac:dyDescent="0.2">
      <c r="A70">
        <v>69</v>
      </c>
      <c r="B70" s="1">
        <v>43956</v>
      </c>
      <c r="C70">
        <v>114715</v>
      </c>
      <c r="D70">
        <f t="shared" si="6"/>
        <v>5.0596202094557681</v>
      </c>
      <c r="E70">
        <f t="shared" si="10"/>
        <v>5.025934932914212</v>
      </c>
      <c r="F70">
        <v>5.052883154147457</v>
      </c>
      <c r="G70">
        <f t="shared" si="7"/>
        <v>1.3315337968886204E-3</v>
      </c>
      <c r="I70">
        <f t="shared" si="8"/>
        <v>112949.1986773191</v>
      </c>
      <c r="J70">
        <f t="shared" si="9"/>
        <v>1.5392941835687556E-2</v>
      </c>
    </row>
    <row r="71" spans="1:10" x14ac:dyDescent="0.2">
      <c r="A71">
        <v>70</v>
      </c>
      <c r="B71" s="1">
        <v>43957</v>
      </c>
      <c r="C71">
        <v>125218</v>
      </c>
      <c r="D71">
        <f t="shared" si="6"/>
        <v>5.0976667628902383</v>
      </c>
      <c r="E71">
        <f t="shared" si="10"/>
        <v>5.052883154147457</v>
      </c>
      <c r="F71">
        <v>5.0887100411416819</v>
      </c>
      <c r="G71">
        <f t="shared" si="7"/>
        <v>1.7570237846379394E-3</v>
      </c>
      <c r="I71">
        <f t="shared" si="8"/>
        <v>122661.99987990521</v>
      </c>
      <c r="J71">
        <f t="shared" si="9"/>
        <v>2.0412401732137458E-2</v>
      </c>
    </row>
    <row r="72" spans="1:10" x14ac:dyDescent="0.2">
      <c r="A72">
        <v>71</v>
      </c>
      <c r="B72" s="1">
        <v>43958</v>
      </c>
      <c r="C72">
        <v>135106</v>
      </c>
      <c r="D72">
        <f t="shared" si="6"/>
        <v>5.1306746362835414</v>
      </c>
      <c r="E72">
        <f t="shared" si="10"/>
        <v>5.0887100411416819</v>
      </c>
      <c r="F72">
        <v>5.12228171725517</v>
      </c>
      <c r="G72">
        <f t="shared" si="7"/>
        <v>1.6358314692219227E-3</v>
      </c>
      <c r="I72">
        <f t="shared" si="8"/>
        <v>132520.08850402365</v>
      </c>
      <c r="J72">
        <f t="shared" si="9"/>
        <v>1.9139871626547702E-2</v>
      </c>
    </row>
    <row r="73" spans="1:10" x14ac:dyDescent="0.2">
      <c r="A73">
        <v>72</v>
      </c>
      <c r="B73" s="1">
        <v>43959</v>
      </c>
      <c r="C73">
        <v>145328</v>
      </c>
      <c r="D73">
        <f t="shared" si="6"/>
        <v>5.1623492968443072</v>
      </c>
      <c r="E73">
        <f t="shared" si="10"/>
        <v>5.12228171725517</v>
      </c>
      <c r="F73">
        <v>5.1543357809264805</v>
      </c>
      <c r="G73">
        <f t="shared" si="7"/>
        <v>1.5523002139210752E-3</v>
      </c>
      <c r="I73">
        <f t="shared" si="8"/>
        <v>142671.02485055311</v>
      </c>
      <c r="J73">
        <f t="shared" si="9"/>
        <v>1.8282610023167556E-2</v>
      </c>
    </row>
    <row r="74" spans="1:10" x14ac:dyDescent="0.2">
      <c r="A74">
        <v>73</v>
      </c>
      <c r="B74" s="1">
        <v>43960</v>
      </c>
      <c r="C74">
        <v>155939</v>
      </c>
      <c r="D74">
        <f t="shared" si="6"/>
        <v>5.192954744865582</v>
      </c>
      <c r="E74">
        <f t="shared" si="10"/>
        <v>5.1543357809264805</v>
      </c>
      <c r="F74">
        <v>5.1852309520777622</v>
      </c>
      <c r="G74">
        <f t="shared" si="7"/>
        <v>1.4873599265344049E-3</v>
      </c>
      <c r="I74">
        <f t="shared" si="8"/>
        <v>153190.18903333473</v>
      </c>
      <c r="J74">
        <f t="shared" si="9"/>
        <v>1.7627475914718412E-2</v>
      </c>
    </row>
    <row r="75" spans="1:10" x14ac:dyDescent="0.2">
      <c r="A75">
        <v>74</v>
      </c>
      <c r="B75" s="1">
        <v>43961</v>
      </c>
      <c r="C75">
        <v>162699</v>
      </c>
      <c r="D75">
        <f t="shared" si="6"/>
        <v>5.2113848836325163</v>
      </c>
      <c r="E75">
        <f t="shared" si="10"/>
        <v>5.1852309520777622</v>
      </c>
      <c r="F75">
        <v>5.2061540973215656</v>
      </c>
      <c r="G75">
        <f t="shared" si="7"/>
        <v>1.0037228928109032E-3</v>
      </c>
      <c r="I75">
        <f t="shared" si="8"/>
        <v>160751.15326042697</v>
      </c>
      <c r="J75">
        <f t="shared" si="9"/>
        <v>1.1972087963497169E-2</v>
      </c>
    </row>
    <row r="76" spans="1:10" x14ac:dyDescent="0.2">
      <c r="A76">
        <v>75</v>
      </c>
      <c r="B76" s="1">
        <v>43962</v>
      </c>
      <c r="C76">
        <v>168331</v>
      </c>
      <c r="D76">
        <f t="shared" si="6"/>
        <v>5.2261641034337645</v>
      </c>
      <c r="E76">
        <f t="shared" si="10"/>
        <v>5.2061540973215656</v>
      </c>
      <c r="F76">
        <v>5.2221621022113247</v>
      </c>
      <c r="G76">
        <f t="shared" si="7"/>
        <v>7.6576264029105349E-4</v>
      </c>
      <c r="I76">
        <f t="shared" si="8"/>
        <v>166786.96356215471</v>
      </c>
      <c r="J76">
        <f t="shared" si="9"/>
        <v>9.1726208354093661E-3</v>
      </c>
    </row>
    <row r="77" spans="1:10" x14ac:dyDescent="0.2">
      <c r="A77">
        <v>76</v>
      </c>
      <c r="B77" s="1">
        <v>43963</v>
      </c>
      <c r="C77">
        <v>177589</v>
      </c>
      <c r="D77">
        <f t="shared" si="6"/>
        <v>5.2494160617395931</v>
      </c>
      <c r="E77">
        <f t="shared" si="10"/>
        <v>5.2221621022113247</v>
      </c>
      <c r="F77">
        <v>5.2439652698339394</v>
      </c>
      <c r="G77">
        <f t="shared" si="7"/>
        <v>1.0383615704195768E-3</v>
      </c>
      <c r="I77">
        <f t="shared" si="8"/>
        <v>175374.02510945871</v>
      </c>
      <c r="J77">
        <f t="shared" si="9"/>
        <v>1.2472477971841079E-2</v>
      </c>
    </row>
    <row r="78" spans="1:10" x14ac:dyDescent="0.2">
      <c r="A78">
        <v>77</v>
      </c>
      <c r="B78" s="1">
        <v>43964</v>
      </c>
      <c r="C78">
        <v>188974</v>
      </c>
      <c r="D78">
        <f t="shared" si="6"/>
        <v>5.2764020558490348</v>
      </c>
      <c r="E78">
        <f t="shared" si="10"/>
        <v>5.2439652698339394</v>
      </c>
      <c r="F78">
        <v>5.2699146986460166</v>
      </c>
      <c r="G78">
        <f t="shared" si="7"/>
        <v>1.2295039563610915E-3</v>
      </c>
      <c r="I78">
        <f t="shared" si="8"/>
        <v>186172.14332919926</v>
      </c>
      <c r="J78">
        <f t="shared" si="9"/>
        <v>1.4826678118686919E-2</v>
      </c>
    </row>
    <row r="79" spans="1:10" x14ac:dyDescent="0.2">
      <c r="A79">
        <v>78</v>
      </c>
      <c r="B79" s="1">
        <v>43965</v>
      </c>
      <c r="C79">
        <v>202918</v>
      </c>
      <c r="D79">
        <f t="shared" si="6"/>
        <v>5.3073205731740263</v>
      </c>
      <c r="E79">
        <f t="shared" si="10"/>
        <v>5.2699146986460166</v>
      </c>
    </row>
    <row r="80" spans="1:10" x14ac:dyDescent="0.2">
      <c r="G80">
        <f xml:space="preserve"> AVERAGE(G1:G78)</f>
        <v>1.1132593391639098E-2</v>
      </c>
      <c r="J80">
        <f xml:space="preserve"> AVERAGE(J1:J78)</f>
        <v>3.751283189804535E-2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8707-DC31-7746-8A93-55E9CC7C6DDC}">
  <dimension ref="A1:I18"/>
  <sheetViews>
    <sheetView workbookViewId="0">
      <selection sqref="A1:I21"/>
    </sheetView>
  </sheetViews>
  <sheetFormatPr baseColWidth="10" defaultRowHeight="16" x14ac:dyDescent="0.2"/>
  <sheetData>
    <row r="1" spans="1:9" x14ac:dyDescent="0.2">
      <c r="A1" t="s">
        <v>14</v>
      </c>
    </row>
    <row r="2" spans="1:9" ht="17" thickBot="1" x14ac:dyDescent="0.25"/>
    <row r="3" spans="1:9" x14ac:dyDescent="0.2">
      <c r="A3" s="6" t="s">
        <v>15</v>
      </c>
      <c r="B3" s="6"/>
    </row>
    <row r="4" spans="1:9" x14ac:dyDescent="0.2">
      <c r="A4" s="3" t="s">
        <v>16</v>
      </c>
      <c r="B4" s="3">
        <v>0.84900376413083023</v>
      </c>
    </row>
    <row r="5" spans="1:9" x14ac:dyDescent="0.2">
      <c r="A5" s="3" t="s">
        <v>17</v>
      </c>
      <c r="B5" s="3">
        <v>0.72080739150831841</v>
      </c>
    </row>
    <row r="6" spans="1:9" x14ac:dyDescent="0.2">
      <c r="A6" s="3" t="s">
        <v>18</v>
      </c>
      <c r="B6" s="3">
        <v>0.71718151347595882</v>
      </c>
    </row>
    <row r="7" spans="1:9" x14ac:dyDescent="0.2">
      <c r="A7" s="3" t="s">
        <v>19</v>
      </c>
      <c r="B7" s="3">
        <v>12.204551182625615</v>
      </c>
    </row>
    <row r="8" spans="1:9" ht="17" thickBot="1" x14ac:dyDescent="0.25">
      <c r="A8" s="4" t="s">
        <v>20</v>
      </c>
      <c r="B8" s="4">
        <v>79</v>
      </c>
    </row>
    <row r="10" spans="1:9" ht="17" thickBot="1" x14ac:dyDescent="0.25">
      <c r="A10" t="s">
        <v>21</v>
      </c>
    </row>
    <row r="11" spans="1:9" x14ac:dyDescent="0.2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2">
      <c r="A12" s="3" t="s">
        <v>22</v>
      </c>
      <c r="B12" s="3">
        <v>1</v>
      </c>
      <c r="C12" s="3">
        <v>29610.767643161722</v>
      </c>
      <c r="D12" s="3">
        <v>29610.767643161722</v>
      </c>
      <c r="E12" s="3">
        <v>198.79526698785861</v>
      </c>
      <c r="F12" s="3">
        <v>4.93822978578676E-23</v>
      </c>
    </row>
    <row r="13" spans="1:9" x14ac:dyDescent="0.2">
      <c r="A13" s="3" t="s">
        <v>23</v>
      </c>
      <c r="B13" s="3">
        <v>77</v>
      </c>
      <c r="C13" s="3">
        <v>11469.23235683828</v>
      </c>
      <c r="D13" s="3">
        <v>148.9510695693283</v>
      </c>
      <c r="E13" s="3"/>
      <c r="F13" s="3"/>
    </row>
    <row r="14" spans="1:9" ht="17" thickBot="1" x14ac:dyDescent="0.25">
      <c r="A14" s="4" t="s">
        <v>24</v>
      </c>
      <c r="B14" s="4">
        <v>78</v>
      </c>
      <c r="C14" s="4">
        <v>41080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2">
      <c r="A17" s="3" t="s">
        <v>25</v>
      </c>
      <c r="B17" s="3">
        <v>25.103929403887868</v>
      </c>
      <c r="C17" s="3">
        <v>1.6902105147307829</v>
      </c>
      <c r="D17" s="3">
        <v>14.852545990631485</v>
      </c>
      <c r="E17" s="3">
        <v>2.603339975791619E-24</v>
      </c>
      <c r="F17" s="3">
        <v>21.738290287298533</v>
      </c>
      <c r="G17" s="3">
        <v>28.469568520477203</v>
      </c>
      <c r="H17" s="3">
        <v>21.738290287298533</v>
      </c>
      <c r="I17" s="3">
        <v>28.469568520477203</v>
      </c>
    </row>
    <row r="18" spans="1:9" ht="17" thickBot="1" x14ac:dyDescent="0.25">
      <c r="A18" s="4" t="s">
        <v>38</v>
      </c>
      <c r="B18" s="4">
        <v>3.6010941062698885E-4</v>
      </c>
      <c r="C18" s="4">
        <v>2.5540620886601043E-5</v>
      </c>
      <c r="D18" s="4">
        <v>14.099477543081466</v>
      </c>
      <c r="E18" s="4">
        <v>4.9382297857868305E-23</v>
      </c>
      <c r="F18" s="4">
        <v>3.0925153702559616E-4</v>
      </c>
      <c r="G18" s="4">
        <v>4.1096728422838154E-4</v>
      </c>
      <c r="H18" s="4">
        <v>3.0925153702559616E-4</v>
      </c>
      <c r="I18" s="4">
        <v>4.1096728422838154E-4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B172-145E-0B4D-BA30-1FFE5ACF5327}">
  <dimension ref="A1:I18"/>
  <sheetViews>
    <sheetView workbookViewId="0">
      <selection sqref="A1:I21"/>
    </sheetView>
  </sheetViews>
  <sheetFormatPr baseColWidth="10" defaultRowHeight="16" x14ac:dyDescent="0.2"/>
  <sheetData>
    <row r="1" spans="1:9" x14ac:dyDescent="0.2">
      <c r="A1" t="s">
        <v>14</v>
      </c>
    </row>
    <row r="2" spans="1:9" ht="17" thickBot="1" x14ac:dyDescent="0.25"/>
    <row r="3" spans="1:9" x14ac:dyDescent="0.2">
      <c r="A3" s="6" t="s">
        <v>15</v>
      </c>
      <c r="B3" s="6"/>
    </row>
    <row r="4" spans="1:9" x14ac:dyDescent="0.2">
      <c r="A4" s="3" t="s">
        <v>16</v>
      </c>
      <c r="B4" s="3">
        <v>0.94703684370987384</v>
      </c>
    </row>
    <row r="5" spans="1:9" x14ac:dyDescent="0.2">
      <c r="A5" s="3" t="s">
        <v>17</v>
      </c>
      <c r="B5" s="3">
        <v>0.8968787833439601</v>
      </c>
    </row>
    <row r="6" spans="1:9" x14ac:dyDescent="0.2">
      <c r="A6" s="3" t="s">
        <v>18</v>
      </c>
      <c r="B6" s="3">
        <v>0.8955395467640116</v>
      </c>
    </row>
    <row r="7" spans="1:9" x14ac:dyDescent="0.2">
      <c r="A7" s="3" t="s">
        <v>19</v>
      </c>
      <c r="B7" s="3">
        <v>7.4172662554533737</v>
      </c>
    </row>
    <row r="8" spans="1:9" ht="17" thickBot="1" x14ac:dyDescent="0.25">
      <c r="A8" s="4" t="s">
        <v>20</v>
      </c>
      <c r="B8" s="4">
        <v>79</v>
      </c>
    </row>
    <row r="10" spans="1:9" ht="17" thickBot="1" x14ac:dyDescent="0.25">
      <c r="A10" t="s">
        <v>21</v>
      </c>
    </row>
    <row r="11" spans="1:9" x14ac:dyDescent="0.2">
      <c r="A11" s="5"/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</row>
    <row r="12" spans="1:9" x14ac:dyDescent="0.2">
      <c r="A12" s="3" t="s">
        <v>22</v>
      </c>
      <c r="B12" s="3">
        <v>1</v>
      </c>
      <c r="C12" s="3">
        <v>36843.780419769879</v>
      </c>
      <c r="D12" s="3">
        <v>36843.780419769879</v>
      </c>
      <c r="E12" s="3">
        <v>669.69406061056179</v>
      </c>
      <c r="F12" s="3">
        <v>9.8670435251812752E-40</v>
      </c>
    </row>
    <row r="13" spans="1:9" x14ac:dyDescent="0.2">
      <c r="A13" s="3" t="s">
        <v>23</v>
      </c>
      <c r="B13" s="3">
        <v>77</v>
      </c>
      <c r="C13" s="3">
        <v>4236.219580230123</v>
      </c>
      <c r="D13" s="3">
        <v>55.015838704287312</v>
      </c>
      <c r="E13" s="3"/>
      <c r="F13" s="3"/>
    </row>
    <row r="14" spans="1:9" ht="17" thickBot="1" x14ac:dyDescent="0.25">
      <c r="A14" s="4" t="s">
        <v>24</v>
      </c>
      <c r="B14" s="4">
        <v>78</v>
      </c>
      <c r="C14" s="4">
        <v>41080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31</v>
      </c>
      <c r="C16" s="5" t="s">
        <v>19</v>
      </c>
      <c r="D16" s="5" t="s">
        <v>32</v>
      </c>
      <c r="E16" s="5" t="s">
        <v>33</v>
      </c>
      <c r="F16" s="5" t="s">
        <v>34</v>
      </c>
      <c r="G16" s="5" t="s">
        <v>35</v>
      </c>
      <c r="H16" s="5" t="s">
        <v>36</v>
      </c>
      <c r="I16" s="5" t="s">
        <v>37</v>
      </c>
    </row>
    <row r="17" spans="1:9" x14ac:dyDescent="0.2">
      <c r="A17" s="3" t="s">
        <v>25</v>
      </c>
      <c r="B17" s="3">
        <v>-8.305959740358972</v>
      </c>
      <c r="C17" s="3">
        <v>2.0094798392708033</v>
      </c>
      <c r="D17" s="3">
        <v>-4.1333879435053325</v>
      </c>
      <c r="E17" s="3">
        <v>9.0176218672250201E-5</v>
      </c>
      <c r="F17" s="3">
        <v>-12.307345302751305</v>
      </c>
      <c r="G17" s="3">
        <v>-4.3045741779666402</v>
      </c>
      <c r="H17" s="3">
        <v>-12.307345302751305</v>
      </c>
      <c r="I17" s="3">
        <v>-4.3045741779666402</v>
      </c>
    </row>
    <row r="18" spans="1:9" ht="17" thickBot="1" x14ac:dyDescent="0.25">
      <c r="A18" s="4" t="s">
        <v>38</v>
      </c>
      <c r="B18" s="4">
        <v>13.571778637566061</v>
      </c>
      <c r="C18" s="4">
        <v>0.5244433028484794</v>
      </c>
      <c r="D18" s="4">
        <v>25.878447801415014</v>
      </c>
      <c r="E18" s="4">
        <v>9.8670435251812768E-40</v>
      </c>
      <c r="F18" s="4">
        <v>12.527478605637024</v>
      </c>
      <c r="G18" s="4">
        <v>14.616078669495097</v>
      </c>
      <c r="H18" s="4">
        <v>12.527478605637024</v>
      </c>
      <c r="I18" s="4">
        <v>14.616078669495097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MovAvg</vt:lpstr>
      <vt:lpstr>Sheet2</vt:lpstr>
      <vt:lpstr>Sheet3</vt:lpstr>
      <vt:lpstr>Sheet5</vt:lpstr>
      <vt:lpstr>Sheet7</vt:lpstr>
      <vt:lpstr>MovAvg!compiled_brazil_1</vt:lpstr>
      <vt:lpstr>Sheet1!compiled_brazil_1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2020-05-29T20:59:12Z</dcterms:created>
  <dcterms:modified xsi:type="dcterms:W3CDTF">2020-06-01T18:44:36Z</dcterms:modified>
</cp:coreProperties>
</file>