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ingHuman\Desktop\"/>
    </mc:Choice>
  </mc:AlternateContent>
  <bookViews>
    <workbookView xWindow="0" yWindow="0" windowWidth="20490" windowHeight="7755" activeTab="2"/>
  </bookViews>
  <sheets>
    <sheet name="Cover Sheet" sheetId="8" r:id="rId1"/>
    <sheet name="Instructions" sheetId="7" r:id="rId2"/>
    <sheet name="WBS" sheetId="1" r:id="rId3"/>
    <sheet name="Burn Charts" sheetId="6" r:id="rId4"/>
    <sheet name="Earned Value Chart" sheetId="4" r:id="rId5"/>
  </sheets>
  <definedNames>
    <definedName name="_xlnm.Print_Area" localSheetId="3">'Burn Charts'!$B$2:$M$45</definedName>
    <definedName name="_xlnm.Print_Area" localSheetId="0">'Cover Sheet'!$A$1:$E$44</definedName>
    <definedName name="_xlnm.Print_Area" localSheetId="4">'Earned Value Chart'!$A$1:$M$25</definedName>
    <definedName name="_xlnm.Print_Area" localSheetId="1">Instructions!$A$1:$I$35</definedName>
    <definedName name="_xlnm.Print_Area" localSheetId="2">WBS!$B$2:$AN$109</definedName>
    <definedName name="_xlnm.Print_Titles" localSheetId="2">WBS!$2:$7</definedName>
  </definedNames>
  <calcPr calcId="152511"/>
</workbook>
</file>

<file path=xl/calcChain.xml><?xml version="1.0" encoding="utf-8"?>
<calcChain xmlns="http://schemas.openxmlformats.org/spreadsheetml/2006/main">
  <c r="E29" i="1" l="1"/>
  <c r="F35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E18" i="1"/>
  <c r="E31" i="1"/>
  <c r="E27" i="1"/>
  <c r="E11" i="1"/>
  <c r="E12" i="1"/>
  <c r="E15" i="1"/>
  <c r="E17" i="1"/>
  <c r="E19" i="1"/>
  <c r="E21" i="1"/>
  <c r="E24" i="1"/>
  <c r="E30" i="1"/>
  <c r="E32" i="1"/>
  <c r="E33" i="1"/>
  <c r="E34" i="1"/>
  <c r="C53" i="1"/>
  <c r="AL52" i="1"/>
  <c r="C68" i="1" l="1"/>
  <c r="AL88" i="1"/>
  <c r="F88" i="1" s="1"/>
  <c r="AL86" i="1"/>
  <c r="F86" i="1" s="1"/>
  <c r="AL85" i="1"/>
  <c r="F85" i="1" s="1"/>
  <c r="AL84" i="1"/>
  <c r="F84" i="1" s="1"/>
  <c r="AL83" i="1"/>
  <c r="F83" i="1" s="1"/>
  <c r="AL81" i="1"/>
  <c r="F81" i="1" s="1"/>
  <c r="AL92" i="1"/>
  <c r="F92" i="1"/>
  <c r="E92" i="1" s="1"/>
  <c r="AL91" i="1"/>
  <c r="F91" i="1"/>
  <c r="E91" i="1" s="1"/>
  <c r="AL90" i="1"/>
  <c r="F90" i="1"/>
  <c r="E90" i="1" s="1"/>
  <c r="AL89" i="1"/>
  <c r="F89" i="1"/>
  <c r="E89" i="1" s="1"/>
  <c r="AL87" i="1"/>
  <c r="AL82" i="1"/>
  <c r="AL76" i="1"/>
  <c r="F76" i="1" s="1"/>
  <c r="AL75" i="1"/>
  <c r="F75" i="1" s="1"/>
  <c r="AL74" i="1"/>
  <c r="F74" i="1" s="1"/>
  <c r="AL72" i="1"/>
  <c r="F72" i="1" s="1"/>
  <c r="AL71" i="1"/>
  <c r="F71" i="1" s="1"/>
  <c r="AL70" i="1"/>
  <c r="F70" i="1" s="1"/>
  <c r="AL79" i="1"/>
  <c r="F79" i="1" s="1"/>
  <c r="AL78" i="1"/>
  <c r="F78" i="1" s="1"/>
  <c r="AL77" i="1"/>
  <c r="F77" i="1" s="1"/>
  <c r="AL73" i="1"/>
  <c r="AL69" i="1"/>
  <c r="AL68" i="1"/>
  <c r="F68" i="1" s="1"/>
  <c r="AL66" i="1"/>
  <c r="F66" i="1" s="1"/>
  <c r="E66" i="1" s="1"/>
  <c r="AL65" i="1"/>
  <c r="F65" i="1" s="1"/>
  <c r="E65" i="1" s="1"/>
  <c r="AL64" i="1"/>
  <c r="F64" i="1" s="1"/>
  <c r="E64" i="1" s="1"/>
  <c r="AL63" i="1"/>
  <c r="F63" i="1" s="1"/>
  <c r="AL62" i="1"/>
  <c r="F62" i="1" s="1"/>
  <c r="AL61" i="1"/>
  <c r="AL60" i="1"/>
  <c r="F60" i="1" s="1"/>
  <c r="AL59" i="1"/>
  <c r="AL58" i="1"/>
  <c r="F58" i="1" s="1"/>
  <c r="AL57" i="1"/>
  <c r="AL56" i="1"/>
  <c r="F56" i="1" s="1"/>
  <c r="AL55" i="1"/>
  <c r="F55" i="1" s="1"/>
  <c r="E88" i="1" l="1"/>
  <c r="C88" i="1"/>
  <c r="E83" i="1"/>
  <c r="C83" i="1"/>
  <c r="C85" i="1"/>
  <c r="E85" i="1"/>
  <c r="C84" i="1"/>
  <c r="E84" i="1"/>
  <c r="E86" i="1"/>
  <c r="C86" i="1"/>
  <c r="E81" i="1"/>
  <c r="C81" i="1"/>
  <c r="C89" i="1"/>
  <c r="C90" i="1"/>
  <c r="C91" i="1"/>
  <c r="C92" i="1"/>
  <c r="C74" i="1"/>
  <c r="E74" i="1"/>
  <c r="E75" i="1"/>
  <c r="C75" i="1"/>
  <c r="C76" i="1"/>
  <c r="E76" i="1"/>
  <c r="C70" i="1"/>
  <c r="E70" i="1"/>
  <c r="C71" i="1"/>
  <c r="E71" i="1"/>
  <c r="E72" i="1"/>
  <c r="C72" i="1"/>
  <c r="C77" i="1"/>
  <c r="E77" i="1"/>
  <c r="C78" i="1"/>
  <c r="E78" i="1"/>
  <c r="E79" i="1"/>
  <c r="C79" i="1"/>
  <c r="E68" i="1"/>
  <c r="C64" i="1"/>
  <c r="C65" i="1"/>
  <c r="C66" i="1"/>
  <c r="C63" i="1"/>
  <c r="E63" i="1"/>
  <c r="E62" i="1"/>
  <c r="C62" i="1"/>
  <c r="E60" i="1"/>
  <c r="C60" i="1"/>
  <c r="C58" i="1"/>
  <c r="E58" i="1"/>
  <c r="C56" i="1"/>
  <c r="E56" i="1"/>
  <c r="C55" i="1"/>
  <c r="E55" i="1"/>
  <c r="AJ103" i="1"/>
  <c r="AL101" i="1" l="1"/>
  <c r="F101" i="1" s="1"/>
  <c r="E101" i="1" s="1"/>
  <c r="AL100" i="1"/>
  <c r="F100" i="1" s="1"/>
  <c r="E100" i="1" s="1"/>
  <c r="AL99" i="1"/>
  <c r="F99" i="1" s="1"/>
  <c r="C99" i="1" s="1"/>
  <c r="AL98" i="1"/>
  <c r="AL97" i="1"/>
  <c r="AL96" i="1"/>
  <c r="E99" i="1" l="1"/>
  <c r="C100" i="1"/>
  <c r="C101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AL94" i="1"/>
  <c r="F94" i="1" s="1"/>
  <c r="E94" i="1" s="1"/>
  <c r="AL93" i="1"/>
  <c r="F93" i="1" s="1"/>
  <c r="AL80" i="1"/>
  <c r="AL53" i="1"/>
  <c r="AL50" i="1"/>
  <c r="E50" i="1" s="1"/>
  <c r="AL49" i="1"/>
  <c r="E49" i="1" s="1"/>
  <c r="AL48" i="1"/>
  <c r="AL47" i="1"/>
  <c r="C47" i="1" s="1"/>
  <c r="AL46" i="1"/>
  <c r="C46" i="1" s="1"/>
  <c r="AL45" i="1"/>
  <c r="E45" i="1" s="1"/>
  <c r="AL44" i="1"/>
  <c r="AL43" i="1"/>
  <c r="AL42" i="1"/>
  <c r="AL41" i="1"/>
  <c r="E41" i="1" s="1"/>
  <c r="AL40" i="1"/>
  <c r="AL39" i="1"/>
  <c r="E39" i="1" s="1"/>
  <c r="AL38" i="1"/>
  <c r="E38" i="1" s="1"/>
  <c r="AL37" i="1"/>
  <c r="E37" i="1" s="1"/>
  <c r="AL36" i="1"/>
  <c r="AL35" i="1"/>
  <c r="E35" i="1" s="1"/>
  <c r="AL34" i="1"/>
  <c r="E48" i="1" l="1"/>
  <c r="C48" i="1"/>
  <c r="E93" i="1"/>
  <c r="C93" i="1"/>
  <c r="C94" i="1"/>
  <c r="E47" i="1"/>
  <c r="C39" i="1"/>
  <c r="C38" i="1"/>
  <c r="C50" i="1"/>
  <c r="E42" i="1"/>
  <c r="C42" i="1"/>
  <c r="E40" i="1"/>
  <c r="C40" i="1"/>
  <c r="E43" i="1"/>
  <c r="C43" i="1"/>
  <c r="E44" i="1"/>
  <c r="C44" i="1"/>
  <c r="E46" i="1"/>
  <c r="C37" i="1"/>
  <c r="C41" i="1"/>
  <c r="C45" i="1"/>
  <c r="C49" i="1"/>
  <c r="C35" i="1"/>
  <c r="C34" i="1"/>
  <c r="AL11" i="1"/>
  <c r="AL10" i="1" l="1"/>
  <c r="AL12" i="1"/>
  <c r="AL13" i="1"/>
  <c r="V7" i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C12" i="1" l="1"/>
  <c r="C11" i="1"/>
  <c r="U108" i="1" l="1"/>
  <c r="V108" i="1" s="1"/>
  <c r="W108" i="1" s="1"/>
  <c r="X108" i="1" s="1"/>
  <c r="Y108" i="1" s="1"/>
  <c r="Z108" i="1" s="1"/>
  <c r="AA108" i="1" s="1"/>
  <c r="AB108" i="1" s="1"/>
  <c r="AC108" i="1" s="1"/>
  <c r="AD108" i="1" s="1"/>
  <c r="AE108" i="1" s="1"/>
  <c r="AF108" i="1" s="1"/>
  <c r="AG108" i="1" s="1"/>
  <c r="AH108" i="1" s="1"/>
  <c r="AI108" i="1" s="1"/>
  <c r="AL67" i="1" l="1"/>
  <c r="AL54" i="1"/>
  <c r="F54" i="1" s="1"/>
  <c r="AL51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U104" i="1"/>
  <c r="C21" i="1" l="1"/>
  <c r="C32" i="1"/>
  <c r="C15" i="1"/>
  <c r="C17" i="1"/>
  <c r="C29" i="1"/>
  <c r="C18" i="1"/>
  <c r="C30" i="1"/>
  <c r="C19" i="1"/>
  <c r="C31" i="1"/>
  <c r="E54" i="1"/>
  <c r="C54" i="1"/>
  <c r="C27" i="1"/>
  <c r="C33" i="1"/>
  <c r="C24" i="1"/>
  <c r="V104" i="1"/>
  <c r="W104" i="1" s="1"/>
  <c r="X104" i="1" s="1"/>
  <c r="Y104" i="1" s="1"/>
  <c r="Z104" i="1" s="1"/>
  <c r="AA104" i="1" s="1"/>
  <c r="AB104" i="1" s="1"/>
  <c r="AC104" i="1" s="1"/>
  <c r="AD104" i="1" s="1"/>
  <c r="AE104" i="1" s="1"/>
  <c r="AF104" i="1" s="1"/>
  <c r="AG104" i="1" s="1"/>
  <c r="AH104" i="1" s="1"/>
  <c r="AI104" i="1" s="1"/>
  <c r="AJ104" i="1" s="1"/>
  <c r="I103" i="1"/>
  <c r="AI3" i="1" l="1"/>
  <c r="AE3" i="1"/>
  <c r="AA3" i="1"/>
  <c r="W3" i="1"/>
  <c r="AG3" i="1"/>
  <c r="AC3" i="1"/>
  <c r="Y3" i="1"/>
  <c r="U3" i="1"/>
  <c r="AJ3" i="1"/>
  <c r="AF3" i="1"/>
  <c r="AB3" i="1"/>
  <c r="X3" i="1"/>
  <c r="AH3" i="1"/>
  <c r="AD3" i="1"/>
  <c r="Z3" i="1"/>
  <c r="V3" i="1"/>
  <c r="U5" i="1"/>
  <c r="AL3" i="1" l="1"/>
  <c r="U4" i="1"/>
  <c r="V4" i="1" s="1"/>
  <c r="W4" i="1" s="1"/>
  <c r="F103" i="1"/>
  <c r="AL104" i="1"/>
  <c r="X5" i="1" l="1"/>
  <c r="W5" i="1"/>
  <c r="V5" i="1"/>
  <c r="X4" i="1"/>
  <c r="Y5" i="1" s="1"/>
  <c r="E103" i="1"/>
  <c r="Y4" i="1" l="1"/>
  <c r="Z5" i="1" s="1"/>
  <c r="Z4" i="1" l="1"/>
  <c r="AA5" i="1" s="1"/>
  <c r="AA4" i="1" l="1"/>
  <c r="AB5" i="1" s="1"/>
  <c r="AB4" i="1" l="1"/>
  <c r="AC5" i="1" s="1"/>
  <c r="AC4" i="1" l="1"/>
  <c r="AD5" i="1" s="1"/>
  <c r="AD4" i="1" l="1"/>
  <c r="AE5" i="1" s="1"/>
  <c r="AE4" i="1" l="1"/>
  <c r="AF5" i="1" s="1"/>
  <c r="AF4" i="1" l="1"/>
  <c r="AG5" i="1" s="1"/>
  <c r="AG4" i="1" l="1"/>
  <c r="AH5" i="1" s="1"/>
  <c r="AH4" i="1" l="1"/>
  <c r="AI5" i="1" s="1"/>
  <c r="AI4" i="1" l="1"/>
  <c r="AJ5" i="1" s="1"/>
  <c r="AJ4" i="1" l="1"/>
</calcChain>
</file>

<file path=xl/sharedStrings.xml><?xml version="1.0" encoding="utf-8"?>
<sst xmlns="http://schemas.openxmlformats.org/spreadsheetml/2006/main" count="183" uniqueCount="153">
  <si>
    <t>Task #</t>
  </si>
  <si>
    <t>^</t>
  </si>
  <si>
    <t xml:space="preserve">Actual Completion Week </t>
  </si>
  <si>
    <t xml:space="preserve">Planned Completion  Week </t>
  </si>
  <si>
    <t>Status</t>
  </si>
  <si>
    <t>Open</t>
  </si>
  <si>
    <t>In Progress</t>
  </si>
  <si>
    <t>Complete</t>
  </si>
  <si>
    <t>Actual Results</t>
  </si>
  <si>
    <t>Planned Completion Week</t>
  </si>
  <si>
    <t>(fill in when the task is complete)</t>
  </si>
  <si>
    <t>Totals &gt;&gt;</t>
  </si>
  <si>
    <t>Cumulative Plan (PV)</t>
  </si>
  <si>
    <t>WBS</t>
  </si>
  <si>
    <t>Planned Effort</t>
  </si>
  <si>
    <t>Estimated Effort Remaining</t>
  </si>
  <si>
    <t>(copy to the right at end of each week)</t>
  </si>
  <si>
    <t>Schedule</t>
  </si>
  <si>
    <t>Estimates</t>
  </si>
  <si>
    <t>If you worked on that task during the past week:</t>
  </si>
  <si>
    <t>If you did no work on that task, do nothing.</t>
  </si>
  <si>
    <t>This will update the burndown and burnup charts</t>
  </si>
  <si>
    <t>For each task that has completed during the current week:</t>
  </si>
  <si>
    <r>
      <t xml:space="preserve">Enter 0 in </t>
    </r>
    <r>
      <rPr>
        <b/>
        <sz val="10"/>
        <rFont val="Arial"/>
        <family val="2"/>
      </rPr>
      <t>days earned this week</t>
    </r>
    <r>
      <rPr>
        <sz val="10"/>
        <rFont val="Arial"/>
        <family val="2"/>
      </rPr>
      <t xml:space="preserve"> row for the current week (near bottom)</t>
    </r>
  </si>
  <si>
    <t>When done, this will update the earned value and the earned value chart</t>
  </si>
  <si>
    <t>CSE 6329-002</t>
  </si>
  <si>
    <t>List tasks to be performed</t>
  </si>
  <si>
    <t>Estimate hours required for each task</t>
  </si>
  <si>
    <t>Estimated Hours of Effort</t>
  </si>
  <si>
    <t>Record estimated hours in Estimated Hours of Effort column</t>
  </si>
  <si>
    <t>Break into smaller sub-tasks as required</t>
  </si>
  <si>
    <t>Modify template to add tasks and correct formulas/coloring</t>
  </si>
  <si>
    <t>Actual Hours So Far</t>
  </si>
  <si>
    <t>Estimated Hours Remaining</t>
  </si>
  <si>
    <t xml:space="preserve">Read and Analyze A1 SOW for PWBS </t>
  </si>
  <si>
    <t xml:space="preserve">Read and Analyze A2 SOW </t>
  </si>
  <si>
    <t xml:space="preserve">Read and Analyze A3 SOW </t>
  </si>
  <si>
    <t xml:space="preserve">Read and Analyze A4 SOW </t>
  </si>
  <si>
    <t>A2</t>
  </si>
  <si>
    <t>Submit A1 (Draft)</t>
  </si>
  <si>
    <t>Review comments from TA/Instructor and Correct Mistakes</t>
  </si>
  <si>
    <t>Make Weekly Updates to PWBS</t>
  </si>
  <si>
    <t>Updates for 9/11</t>
  </si>
  <si>
    <t>Updates for 9/18</t>
  </si>
  <si>
    <t>Updates for 9/25</t>
  </si>
  <si>
    <t>Updates for 10/9</t>
  </si>
  <si>
    <t>Updates for 10/16</t>
  </si>
  <si>
    <t>Updates for 10/23</t>
  </si>
  <si>
    <t>Updates for 10/30</t>
  </si>
  <si>
    <t>Updates for 11/6</t>
  </si>
  <si>
    <t>Updates for 11/13</t>
  </si>
  <si>
    <t>Updates for 11/20</t>
  </si>
  <si>
    <t>Updates for 11/27</t>
  </si>
  <si>
    <t>Updates for 12/4</t>
  </si>
  <si>
    <t>Updates for 12/11</t>
  </si>
  <si>
    <t>Submit Final PWBS</t>
  </si>
  <si>
    <t>A3</t>
  </si>
  <si>
    <t>A4</t>
  </si>
  <si>
    <t>(should match cumulative planned effort)</t>
  </si>
  <si>
    <t>Instructions for Weekly WBS Entries</t>
  </si>
  <si>
    <r>
      <rPr>
        <b/>
        <sz val="10"/>
        <rFont val="Arial"/>
        <family val="2"/>
      </rPr>
      <t>For each task</t>
    </r>
    <r>
      <rPr>
        <sz val="10"/>
        <rFont val="Arial"/>
        <family val="2"/>
      </rPr>
      <t>:</t>
    </r>
  </si>
  <si>
    <t>At the end of each week, fill in hours worked on each task, as follows:</t>
  </si>
  <si>
    <t>Enter total hours of work remaining on the task in column E:</t>
  </si>
  <si>
    <t>If the task is complete, enter 0 hours remaining.</t>
  </si>
  <si>
    <t>Step 1 - Enter hours worked each week</t>
  </si>
  <si>
    <t>Step 2: Check for errors</t>
  </si>
  <si>
    <t>Review all totals and numbers and make sure everything seems correct.</t>
  </si>
  <si>
    <t>Make corrections as necessary</t>
  </si>
  <si>
    <t>Total Estimated Hours Remaining</t>
  </si>
  <si>
    <t>Estimated Hours Remaining (copy each week from total in column E) &gt;&gt;</t>
  </si>
  <si>
    <t>Cell should change color when you enter a non-zero value.</t>
  </si>
  <si>
    <t>Cell will change color</t>
  </si>
  <si>
    <t>Hours Earned This Week &gt;&gt;</t>
  </si>
  <si>
    <t>Cumulative Hours Earned (EV) &gt;&gt;</t>
  </si>
  <si>
    <t>Week Number &gt;&gt;</t>
  </si>
  <si>
    <t>Total Hours Worked</t>
  </si>
  <si>
    <t>Total Actual Hours Worked &gt;&gt;</t>
  </si>
  <si>
    <t>Cumulative Actual Hours (AC) &gt;&gt;</t>
  </si>
  <si>
    <t>Total Hours Originally Estimated</t>
  </si>
  <si>
    <t>(should match cumulative actual Hours)</t>
  </si>
  <si>
    <t>E1 - Study for Midterm Exam</t>
  </si>
  <si>
    <t>E2 - Study for Final Exam</t>
  </si>
  <si>
    <t>PWBS</t>
  </si>
  <si>
    <t>A1 - Develop PWBS</t>
  </si>
  <si>
    <t>insert new column here</t>
  </si>
  <si>
    <t>Spare Parent Task - Top Level</t>
  </si>
  <si>
    <t>Spare Parent Task - Second Level</t>
  </si>
  <si>
    <t>Spare Parent Task - Third Level</t>
  </si>
  <si>
    <t>Spare Sub-Task - Second Level</t>
  </si>
  <si>
    <t>Spare Sub-Task - Third Level</t>
  </si>
  <si>
    <t>Spare Sub-Task - Fourth Level</t>
  </si>
  <si>
    <t>Spare Task Rows - For use in Inserting New Tasks and Sub-Tasks</t>
  </si>
  <si>
    <t>Task Description                                     Week  Ending &gt;&gt;</t>
  </si>
  <si>
    <t>Actual Hours Worked and Earned</t>
  </si>
  <si>
    <r>
      <t xml:space="preserve">Copy the "total estimated hours remaining" (bottom of column E) to </t>
    </r>
    <r>
      <rPr>
        <b/>
        <sz val="10"/>
        <rFont val="Arial"/>
        <family val="2"/>
      </rPr>
      <t>estimated hours remaining</t>
    </r>
    <r>
      <rPr>
        <sz val="10"/>
        <rFont val="Arial"/>
        <family val="2"/>
      </rPr>
      <t xml:space="preserve"> cell for current week</t>
    </r>
  </si>
  <si>
    <t>Step 4: Update Earned Value</t>
  </si>
  <si>
    <t>ASSIGNMENT 1</t>
  </si>
  <si>
    <t>DO INITIAL VERSION OF PERSONAL WBS</t>
  </si>
  <si>
    <t>CSE  6329</t>
  </si>
  <si>
    <t>Software Metrics and Quality Engineering</t>
  </si>
  <si>
    <t>Name</t>
  </si>
  <si>
    <t>Points</t>
  </si>
  <si>
    <t>(/10) Correct Format, including name on top, totals, etc.</t>
  </si>
  <si>
    <t>(/50) Reasonable list of tasks for each assignment</t>
  </si>
  <si>
    <t>(/40) Reasonable estimates, actual and earned hours.</t>
  </si>
  <si>
    <t>(100) Total Assignment Grade</t>
  </si>
  <si>
    <t>Comments from Grader</t>
  </si>
  <si>
    <r>
      <t xml:space="preserve">(hours may be entered in whole hours, such as </t>
    </r>
    <r>
      <rPr>
        <b/>
        <sz val="10"/>
        <color rgb="FF0000FF"/>
        <rFont val="Arial"/>
        <family val="2"/>
      </rPr>
      <t>2</t>
    </r>
    <r>
      <rPr>
        <sz val="10"/>
        <rFont val="Arial"/>
        <family val="2"/>
      </rPr>
      <t xml:space="preserve">, or in tenths of an hour, such as </t>
    </r>
    <r>
      <rPr>
        <b/>
        <sz val="10"/>
        <color rgb="FF0000FF"/>
        <rFont val="Arial"/>
        <family val="2"/>
      </rPr>
      <t>1.3</t>
    </r>
    <r>
      <rPr>
        <sz val="10"/>
        <rFont val="Arial"/>
        <family val="2"/>
      </rPr>
      <t>)</t>
    </r>
  </si>
  <si>
    <t>Enter total hours worked on the task in the column corresponding to the current week (column U through AJ).</t>
  </si>
  <si>
    <t>The total hours remaining is your best current estimate, which may differ from what was originally estimated.</t>
  </si>
  <si>
    <t>Step 3: Record Etimated Hours Remaining at end of current week</t>
  </si>
  <si>
    <r>
      <t xml:space="preserve">Find the </t>
    </r>
    <r>
      <rPr>
        <b/>
        <sz val="10"/>
        <rFont val="Arial"/>
        <family val="2"/>
      </rPr>
      <t>originally estimated hours</t>
    </r>
    <r>
      <rPr>
        <sz val="10"/>
        <rFont val="Arial"/>
        <family val="2"/>
      </rPr>
      <t xml:space="preserve"> for that task and </t>
    </r>
    <r>
      <rPr>
        <b/>
        <sz val="10"/>
        <color rgb="FF0000FF"/>
        <rFont val="Arial"/>
        <family val="2"/>
      </rPr>
      <t>add it</t>
    </r>
    <r>
      <rPr>
        <sz val="10"/>
        <rFont val="Arial"/>
        <family val="2"/>
      </rPr>
      <t xml:space="preserve"> to the hours earned this week for the current week</t>
    </r>
  </si>
  <si>
    <t>2016 sp</t>
  </si>
  <si>
    <t>Spring, 2016</t>
  </si>
  <si>
    <t>ID</t>
  </si>
  <si>
    <t xml:space="preserve">learning  recording and analysis tools </t>
  </si>
  <si>
    <t>learning about product characteristics</t>
  </si>
  <si>
    <t>Analyze defect characteristics</t>
  </si>
  <si>
    <t>learning data spreadsheet</t>
  </si>
  <si>
    <t>Analyse post release quality</t>
  </si>
  <si>
    <t>analyse post release quality history</t>
  </si>
  <si>
    <t>produce graphs</t>
  </si>
  <si>
    <t>Measure correct quality</t>
  </si>
  <si>
    <t>analyze total uncorrected defect</t>
  </si>
  <si>
    <t>produce  graph</t>
  </si>
  <si>
    <t>Read about specific measures</t>
  </si>
  <si>
    <t>Analyze measures and produce a graph with information</t>
  </si>
  <si>
    <t>Documentation</t>
  </si>
  <si>
    <t>Read and analyse A3 SOW</t>
  </si>
  <si>
    <t>devoploing program, producing flowgragh, determine cyclometric complexcity</t>
  </si>
  <si>
    <t>write a c program with the conditions mentioned</t>
  </si>
  <si>
    <t>produce a flowgragh of the funciton</t>
  </si>
  <si>
    <t>compute the cyclometric complexity of the funtion desinged</t>
  </si>
  <si>
    <t>Review and evaluate the three programs</t>
  </si>
  <si>
    <t>review each program and note the errors</t>
  </si>
  <si>
    <t>produce the flowgraph of each program</t>
  </si>
  <si>
    <t>cyclomatic complexity of the program</t>
  </si>
  <si>
    <t>documentation</t>
  </si>
  <si>
    <t>Read and Analyse A4 SOW</t>
  </si>
  <si>
    <t>produce swimlane diagram</t>
  </si>
  <si>
    <t xml:space="preserve">examine the handouts to identify all the organisations and about the process </t>
  </si>
  <si>
    <t>identify the order of the flow  and the dependencies and design a control flow diagram</t>
  </si>
  <si>
    <t>produce and verify the swim lane diagram</t>
  </si>
  <si>
    <t>analyse the diagrams to check about the delays</t>
  </si>
  <si>
    <t>produce a cause map</t>
  </si>
  <si>
    <t>analyse the problems that contribute to customers and produce a cause map</t>
  </si>
  <si>
    <t>research about statistical analysis techniques</t>
  </si>
  <si>
    <t xml:space="preserve">read about the techniques on root cause problems </t>
  </si>
  <si>
    <t>Use the techniques to find the underlysing problems</t>
  </si>
  <si>
    <t xml:space="preserve"> Read and Analyse A2 SOW</t>
  </si>
  <si>
    <t>Yerramsetti Sandeep</t>
  </si>
  <si>
    <t>re-check funtional requeirements</t>
  </si>
  <si>
    <t>re-check non functional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</si>
</sst>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b/>
      <sz val="6"/>
      <name val="Arial"/>
      <family val="2"/>
    </font>
    <font>
      <b/>
      <sz val="9"/>
      <name val="Arial"/>
      <family val="2"/>
    </font>
    <font>
      <b/>
      <sz val="10"/>
      <color rgb="FF0000FF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b/>
      <sz val="11"/>
      <color rgb="FF0000FF"/>
      <name val="Arial"/>
      <family val="2"/>
    </font>
    <font>
      <sz val="11"/>
      <color rgb="FF0000FF"/>
      <name val="Arial"/>
      <family val="2"/>
    </font>
    <font>
      <b/>
      <sz val="10"/>
      <color rgb="FF99CCF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b/>
      <sz val="22"/>
      <name val="Times New Roman"/>
      <family val="1"/>
    </font>
    <font>
      <b/>
      <sz val="12"/>
      <name val="Times New Roman"/>
      <family val="1"/>
    </font>
    <font>
      <sz val="16"/>
      <name val="Arial"/>
      <family val="2"/>
    </font>
    <font>
      <sz val="18"/>
      <color rgb="FF0000FF"/>
      <name val="Arial"/>
      <family val="2"/>
    </font>
    <font>
      <u/>
      <sz val="14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CCFF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/>
      <right style="thin">
        <color indexed="64"/>
      </right>
      <top style="double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double">
        <color auto="1"/>
      </bottom>
      <diagonal/>
    </border>
    <border>
      <left/>
      <right/>
      <top style="thin">
        <color indexed="64"/>
      </top>
      <bottom style="double">
        <color auto="1"/>
      </bottom>
      <diagonal/>
    </border>
    <border>
      <left/>
      <right style="double">
        <color auto="1"/>
      </right>
      <top style="thin">
        <color indexed="64"/>
      </top>
      <bottom style="double">
        <color auto="1"/>
      </bottom>
      <diagonal/>
    </border>
    <border>
      <left style="double">
        <color indexed="64"/>
      </left>
      <right/>
      <top style="thin">
        <color indexed="64"/>
      </top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6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0" fontId="1" fillId="3" borderId="11" xfId="0" applyFont="1" applyFill="1" applyBorder="1"/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4" borderId="22" xfId="0" applyFont="1" applyFill="1" applyBorder="1" applyAlignment="1">
      <alignment horizontal="center" wrapText="1"/>
    </xf>
    <xf numFmtId="164" fontId="1" fillId="2" borderId="13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4" fillId="0" borderId="0" xfId="0" applyFont="1"/>
    <xf numFmtId="0" fontId="1" fillId="3" borderId="31" xfId="0" applyFont="1" applyFill="1" applyBorder="1"/>
    <xf numFmtId="164" fontId="1" fillId="7" borderId="23" xfId="0" applyNumberFormat="1" applyFont="1" applyFill="1" applyBorder="1" applyAlignment="1">
      <alignment horizontal="center"/>
    </xf>
    <xf numFmtId="0" fontId="2" fillId="0" borderId="3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0" fontId="1" fillId="9" borderId="36" xfId="0" applyFont="1" applyFill="1" applyBorder="1" applyAlignment="1">
      <alignment horizontal="center"/>
    </xf>
    <xf numFmtId="0" fontId="1" fillId="9" borderId="37" xfId="0" applyFont="1" applyFill="1" applyBorder="1" applyAlignment="1">
      <alignment horizontal="center" wrapText="1"/>
    </xf>
    <xf numFmtId="164" fontId="0" fillId="9" borderId="37" xfId="0" applyNumberFormat="1" applyFill="1" applyBorder="1" applyAlignment="1">
      <alignment horizontal="center"/>
    </xf>
    <xf numFmtId="164" fontId="1" fillId="9" borderId="38" xfId="0" applyNumberFormat="1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 wrapText="1"/>
    </xf>
    <xf numFmtId="164" fontId="1" fillId="7" borderId="2" xfId="0" applyNumberFormat="1" applyFont="1" applyFill="1" applyBorder="1" applyAlignment="1">
      <alignment horizontal="center"/>
    </xf>
    <xf numFmtId="164" fontId="1" fillId="12" borderId="2" xfId="0" applyNumberFormat="1" applyFont="1" applyFill="1" applyBorder="1" applyAlignment="1">
      <alignment horizontal="center"/>
    </xf>
    <xf numFmtId="0" fontId="6" fillId="0" borderId="32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center" vertical="center" wrapText="1"/>
    </xf>
    <xf numFmtId="0" fontId="1" fillId="11" borderId="32" xfId="0" applyFont="1" applyFill="1" applyBorder="1" applyAlignment="1">
      <alignment horizontal="center" wrapText="1"/>
    </xf>
    <xf numFmtId="0" fontId="0" fillId="15" borderId="0" xfId="0" applyFill="1"/>
    <xf numFmtId="0" fontId="4" fillId="15" borderId="0" xfId="0" applyFont="1" applyFill="1"/>
    <xf numFmtId="0" fontId="0" fillId="15" borderId="44" xfId="0" applyFill="1" applyBorder="1"/>
    <xf numFmtId="0" fontId="0" fillId="15" borderId="0" xfId="0" applyFill="1" applyBorder="1"/>
    <xf numFmtId="0" fontId="0" fillId="15" borderId="44" xfId="0" applyFill="1" applyBorder="1" applyAlignment="1">
      <alignment wrapText="1"/>
    </xf>
    <xf numFmtId="0" fontId="0" fillId="15" borderId="0" xfId="0" applyFill="1" applyBorder="1" applyAlignment="1">
      <alignment horizontal="center"/>
    </xf>
    <xf numFmtId="0" fontId="3" fillId="15" borderId="0" xfId="0" applyFont="1" applyFill="1" applyBorder="1" applyAlignment="1">
      <alignment horizontal="center"/>
    </xf>
    <xf numFmtId="164" fontId="0" fillId="15" borderId="0" xfId="0" applyNumberFormat="1" applyFill="1" applyBorder="1" applyAlignment="1">
      <alignment horizontal="left"/>
    </xf>
    <xf numFmtId="0" fontId="0" fillId="0" borderId="0" xfId="0" applyBorder="1"/>
    <xf numFmtId="0" fontId="4" fillId="15" borderId="0" xfId="0" applyFont="1" applyFill="1" applyBorder="1" applyAlignment="1">
      <alignment vertical="top"/>
    </xf>
    <xf numFmtId="0" fontId="0" fillId="15" borderId="46" xfId="0" applyFill="1" applyBorder="1"/>
    <xf numFmtId="0" fontId="0" fillId="15" borderId="47" xfId="0" applyFill="1" applyBorder="1" applyAlignment="1">
      <alignment horizontal="center"/>
    </xf>
    <xf numFmtId="0" fontId="0" fillId="15" borderId="47" xfId="0" applyFill="1" applyBorder="1"/>
    <xf numFmtId="164" fontId="0" fillId="15" borderId="47" xfId="0" applyNumberFormat="1" applyFill="1" applyBorder="1" applyAlignment="1">
      <alignment horizontal="left"/>
    </xf>
    <xf numFmtId="0" fontId="0" fillId="7" borderId="0" xfId="0" applyFill="1" applyBorder="1"/>
    <xf numFmtId="0" fontId="0" fillId="7" borderId="41" xfId="0" applyFill="1" applyBorder="1"/>
    <xf numFmtId="0" fontId="0" fillId="7" borderId="42" xfId="0" applyFill="1" applyBorder="1"/>
    <xf numFmtId="0" fontId="0" fillId="7" borderId="43" xfId="0" applyFill="1" applyBorder="1"/>
    <xf numFmtId="0" fontId="0" fillId="7" borderId="44" xfId="0" applyFill="1" applyBorder="1"/>
    <xf numFmtId="0" fontId="0" fillId="7" borderId="45" xfId="0" applyFill="1" applyBorder="1"/>
    <xf numFmtId="0" fontId="0" fillId="7" borderId="46" xfId="0" applyFill="1" applyBorder="1"/>
    <xf numFmtId="0" fontId="0" fillId="7" borderId="47" xfId="0" applyFill="1" applyBorder="1"/>
    <xf numFmtId="0" fontId="0" fillId="7" borderId="48" xfId="0" applyFill="1" applyBorder="1"/>
    <xf numFmtId="0" fontId="0" fillId="14" borderId="41" xfId="0" applyFill="1" applyBorder="1"/>
    <xf numFmtId="0" fontId="0" fillId="14" borderId="42" xfId="0" applyFill="1" applyBorder="1"/>
    <xf numFmtId="0" fontId="0" fillId="14" borderId="43" xfId="0" applyFill="1" applyBorder="1"/>
    <xf numFmtId="0" fontId="0" fillId="14" borderId="44" xfId="0" applyFill="1" applyBorder="1"/>
    <xf numFmtId="0" fontId="0" fillId="14" borderId="0" xfId="0" applyFill="1" applyBorder="1"/>
    <xf numFmtId="0" fontId="0" fillId="14" borderId="45" xfId="0" applyFill="1" applyBorder="1"/>
    <xf numFmtId="0" fontId="0" fillId="14" borderId="46" xfId="0" applyFill="1" applyBorder="1"/>
    <xf numFmtId="0" fontId="0" fillId="14" borderId="47" xfId="0" applyFill="1" applyBorder="1"/>
    <xf numFmtId="0" fontId="0" fillId="14" borderId="48" xfId="0" applyFill="1" applyBorder="1"/>
    <xf numFmtId="164" fontId="0" fillId="12" borderId="18" xfId="0" applyNumberFormat="1" applyFill="1" applyBorder="1" applyAlignment="1">
      <alignment horizontal="center"/>
    </xf>
    <xf numFmtId="164" fontId="0" fillId="7" borderId="20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15" borderId="47" xfId="0" applyFill="1" applyBorder="1" applyAlignment="1">
      <alignment horizontal="center" vertical="center"/>
    </xf>
    <xf numFmtId="0" fontId="0" fillId="12" borderId="54" xfId="0" applyFill="1" applyBorder="1"/>
    <xf numFmtId="0" fontId="1" fillId="7" borderId="29" xfId="0" applyFont="1" applyFill="1" applyBorder="1" applyAlignment="1">
      <alignment horizontal="right"/>
    </xf>
    <xf numFmtId="0" fontId="1" fillId="7" borderId="19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wrapText="1"/>
    </xf>
    <xf numFmtId="0" fontId="1" fillId="7" borderId="20" xfId="0" applyFont="1" applyFill="1" applyBorder="1" applyAlignment="1">
      <alignment horizontal="center" wrapText="1"/>
    </xf>
    <xf numFmtId="164" fontId="1" fillId="15" borderId="0" xfId="0" applyNumberFormat="1" applyFont="1" applyFill="1" applyBorder="1" applyAlignment="1">
      <alignment horizontal="center"/>
    </xf>
    <xf numFmtId="0" fontId="0" fillId="0" borderId="56" xfId="0" applyBorder="1"/>
    <xf numFmtId="164" fontId="1" fillId="2" borderId="2" xfId="0" applyNumberFormat="1" applyFont="1" applyFill="1" applyBorder="1" applyAlignment="1">
      <alignment horizontal="center"/>
    </xf>
    <xf numFmtId="0" fontId="0" fillId="15" borderId="0" xfId="0" applyFill="1" applyAlignment="1">
      <alignment wrapText="1"/>
    </xf>
    <xf numFmtId="164" fontId="1" fillId="2" borderId="11" xfId="0" applyNumberFormat="1" applyFont="1" applyFill="1" applyBorder="1"/>
    <xf numFmtId="0" fontId="1" fillId="9" borderId="37" xfId="0" applyFont="1" applyFill="1" applyBorder="1" applyAlignment="1">
      <alignment horizontal="center"/>
    </xf>
    <xf numFmtId="0" fontId="1" fillId="0" borderId="58" xfId="0" applyFont="1" applyBorder="1" applyAlignment="1">
      <alignment horizontal="center" wrapText="1"/>
    </xf>
    <xf numFmtId="0" fontId="1" fillId="11" borderId="60" xfId="0" applyFont="1" applyFill="1" applyBorder="1" applyAlignment="1">
      <alignment horizontal="center" wrapText="1"/>
    </xf>
    <xf numFmtId="0" fontId="1" fillId="8" borderId="40" xfId="0" applyFont="1" applyFill="1" applyBorder="1" applyAlignment="1">
      <alignment horizontal="center" wrapText="1"/>
    </xf>
    <xf numFmtId="0" fontId="1" fillId="8" borderId="39" xfId="0" applyFont="1" applyFill="1" applyBorder="1" applyAlignment="1">
      <alignment horizontal="center" vertical="center" wrapText="1"/>
    </xf>
    <xf numFmtId="0" fontId="1" fillId="8" borderId="59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16" borderId="4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wrapText="1"/>
    </xf>
    <xf numFmtId="0" fontId="1" fillId="16" borderId="5" xfId="0" applyFont="1" applyFill="1" applyBorder="1" applyAlignment="1">
      <alignment horizontal="center" wrapText="1"/>
    </xf>
    <xf numFmtId="0" fontId="7" fillId="4" borderId="14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0" fillId="8" borderId="0" xfId="0" applyFill="1"/>
    <xf numFmtId="0" fontId="2" fillId="0" borderId="57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1" fillId="13" borderId="46" xfId="0" applyNumberFormat="1" applyFont="1" applyFill="1" applyBorder="1" applyAlignment="1">
      <alignment horizontal="center"/>
    </xf>
    <xf numFmtId="164" fontId="0" fillId="16" borderId="46" xfId="0" applyNumberFormat="1" applyFill="1" applyBorder="1" applyAlignment="1">
      <alignment horizontal="left"/>
    </xf>
    <xf numFmtId="0" fontId="1" fillId="16" borderId="47" xfId="0" applyFont="1" applyFill="1" applyBorder="1"/>
    <xf numFmtId="164" fontId="0" fillId="9" borderId="64" xfId="0" applyNumberFormat="1" applyFill="1" applyBorder="1" applyAlignment="1">
      <alignment horizontal="center"/>
    </xf>
    <xf numFmtId="0" fontId="0" fillId="18" borderId="41" xfId="0" applyFill="1" applyBorder="1"/>
    <xf numFmtId="0" fontId="0" fillId="18" borderId="42" xfId="0" applyFill="1" applyBorder="1"/>
    <xf numFmtId="0" fontId="0" fillId="18" borderId="43" xfId="0" applyFill="1" applyBorder="1"/>
    <xf numFmtId="0" fontId="0" fillId="18" borderId="44" xfId="0" applyFill="1" applyBorder="1"/>
    <xf numFmtId="0" fontId="0" fillId="18" borderId="0" xfId="0" applyFill="1" applyBorder="1"/>
    <xf numFmtId="0" fontId="0" fillId="18" borderId="45" xfId="0" applyFill="1" applyBorder="1"/>
    <xf numFmtId="0" fontId="0" fillId="18" borderId="46" xfId="0" applyFill="1" applyBorder="1"/>
    <xf numFmtId="0" fontId="0" fillId="18" borderId="47" xfId="0" applyFill="1" applyBorder="1"/>
    <xf numFmtId="0" fontId="0" fillId="18" borderId="48" xfId="0" applyFill="1" applyBorder="1"/>
    <xf numFmtId="0" fontId="0" fillId="15" borderId="1" xfId="0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 wrapText="1"/>
    </xf>
    <xf numFmtId="164" fontId="1" fillId="2" borderId="65" xfId="0" applyNumberFormat="1" applyFont="1" applyFill="1" applyBorder="1" applyAlignment="1">
      <alignment horizontal="center"/>
    </xf>
    <xf numFmtId="164" fontId="1" fillId="2" borderId="66" xfId="0" applyNumberFormat="1" applyFont="1" applyFill="1" applyBorder="1" applyAlignment="1">
      <alignment horizontal="center"/>
    </xf>
    <xf numFmtId="164" fontId="1" fillId="2" borderId="62" xfId="0" applyNumberFormat="1" applyFont="1" applyFill="1" applyBorder="1" applyAlignment="1">
      <alignment horizontal="center"/>
    </xf>
    <xf numFmtId="164" fontId="1" fillId="2" borderId="33" xfId="0" applyNumberFormat="1" applyFont="1" applyFill="1" applyBorder="1" applyAlignment="1">
      <alignment horizontal="center"/>
    </xf>
    <xf numFmtId="164" fontId="0" fillId="2" borderId="63" xfId="0" applyNumberFormat="1" applyFill="1" applyBorder="1"/>
    <xf numFmtId="0" fontId="1" fillId="8" borderId="34" xfId="0" applyFont="1" applyFill="1" applyBorder="1" applyAlignment="1">
      <alignment horizontal="center" vertical="center" wrapText="1"/>
    </xf>
    <xf numFmtId="0" fontId="0" fillId="12" borderId="53" xfId="0" applyFill="1" applyBorder="1"/>
    <xf numFmtId="0" fontId="1" fillId="7" borderId="30" xfId="0" applyFont="1" applyFill="1" applyBorder="1" applyAlignment="1">
      <alignment horizontal="right"/>
    </xf>
    <xf numFmtId="164" fontId="0" fillId="16" borderId="47" xfId="0" applyNumberFormat="1" applyFill="1" applyBorder="1" applyAlignment="1">
      <alignment horizontal="left"/>
    </xf>
    <xf numFmtId="1" fontId="0" fillId="0" borderId="9" xfId="0" applyNumberFormat="1" applyBorder="1"/>
    <xf numFmtId="164" fontId="0" fillId="7" borderId="9" xfId="0" applyNumberFormat="1" applyFill="1" applyBorder="1" applyAlignment="1">
      <alignment horizontal="center"/>
    </xf>
    <xf numFmtId="165" fontId="1" fillId="4" borderId="14" xfId="0" applyNumberFormat="1" applyFont="1" applyFill="1" applyBorder="1" applyAlignment="1">
      <alignment horizontal="center" vertical="center" wrapText="1"/>
    </xf>
    <xf numFmtId="0" fontId="3" fillId="15" borderId="24" xfId="0" applyFont="1" applyFill="1" applyBorder="1" applyAlignment="1">
      <alignment horizontal="center" vertical="center"/>
    </xf>
    <xf numFmtId="0" fontId="3" fillId="15" borderId="19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16" borderId="67" xfId="0" applyFill="1" applyBorder="1"/>
    <xf numFmtId="0" fontId="0" fillId="16" borderId="68" xfId="0" applyFill="1" applyBorder="1"/>
    <xf numFmtId="0" fontId="0" fillId="16" borderId="69" xfId="0" applyFill="1" applyBorder="1"/>
    <xf numFmtId="164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 wrapText="1"/>
    </xf>
    <xf numFmtId="0" fontId="1" fillId="14" borderId="32" xfId="0" applyFont="1" applyFill="1" applyBorder="1" applyAlignment="1">
      <alignment horizontal="center" vertical="center" wrapText="1"/>
    </xf>
    <xf numFmtId="0" fontId="8" fillId="11" borderId="32" xfId="0" applyFont="1" applyFill="1" applyBorder="1" applyAlignment="1">
      <alignment horizontal="center" wrapText="1"/>
    </xf>
    <xf numFmtId="0" fontId="0" fillId="8" borderId="70" xfId="0" applyFill="1" applyBorder="1"/>
    <xf numFmtId="0" fontId="0" fillId="8" borderId="69" xfId="0" applyFill="1" applyBorder="1"/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 wrapText="1"/>
    </xf>
    <xf numFmtId="0" fontId="0" fillId="15" borderId="48" xfId="0" applyFill="1" applyBorder="1"/>
    <xf numFmtId="0" fontId="0" fillId="15" borderId="43" xfId="0" applyFill="1" applyBorder="1"/>
    <xf numFmtId="0" fontId="0" fillId="15" borderId="45" xfId="0" applyFill="1" applyBorder="1"/>
    <xf numFmtId="0" fontId="0" fillId="15" borderId="45" xfId="0" applyFill="1" applyBorder="1" applyAlignment="1">
      <alignment wrapText="1"/>
    </xf>
    <xf numFmtId="0" fontId="0" fillId="15" borderId="42" xfId="0" applyFill="1" applyBorder="1"/>
    <xf numFmtId="0" fontId="2" fillId="15" borderId="0" xfId="0" applyFont="1" applyFill="1"/>
    <xf numFmtId="0" fontId="1" fillId="15" borderId="0" xfId="0" applyFont="1" applyFill="1"/>
    <xf numFmtId="0" fontId="3" fillId="15" borderId="0" xfId="0" applyFont="1" applyFill="1"/>
    <xf numFmtId="0" fontId="0" fillId="15" borderId="0" xfId="0" applyFill="1" applyAlignment="1">
      <alignment horizontal="center"/>
    </xf>
    <xf numFmtId="0" fontId="5" fillId="15" borderId="0" xfId="0" applyFont="1" applyFill="1"/>
    <xf numFmtId="164" fontId="0" fillId="15" borderId="0" xfId="0" applyNumberFormat="1" applyFill="1" applyAlignment="1">
      <alignment horizontal="left"/>
    </xf>
    <xf numFmtId="0" fontId="0" fillId="15" borderId="0" xfId="0" applyFill="1" applyAlignment="1">
      <alignment horizontal="center" vertical="center"/>
    </xf>
    <xf numFmtId="164" fontId="0" fillId="7" borderId="11" xfId="0" applyNumberFormat="1" applyFill="1" applyBorder="1" applyAlignment="1">
      <alignment horizontal="center"/>
    </xf>
    <xf numFmtId="0" fontId="2" fillId="15" borderId="53" xfId="0" applyFont="1" applyFill="1" applyBorder="1" applyAlignment="1">
      <alignment horizontal="left" vertical="center"/>
    </xf>
    <xf numFmtId="0" fontId="2" fillId="8" borderId="53" xfId="0" applyFont="1" applyFill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0" fillId="15" borderId="41" xfId="0" applyFill="1" applyBorder="1"/>
    <xf numFmtId="0" fontId="0" fillId="15" borderId="42" xfId="0" applyFill="1" applyBorder="1" applyAlignment="1">
      <alignment horizontal="center"/>
    </xf>
    <xf numFmtId="0" fontId="0" fillId="15" borderId="71" xfId="0" applyFill="1" applyBorder="1"/>
    <xf numFmtId="0" fontId="0" fillId="15" borderId="71" xfId="0" applyFill="1" applyBorder="1" applyAlignment="1">
      <alignment horizontal="center" vertical="center"/>
    </xf>
    <xf numFmtId="0" fontId="0" fillId="15" borderId="71" xfId="0" applyFill="1" applyBorder="1" applyAlignment="1">
      <alignment horizontal="center"/>
    </xf>
    <xf numFmtId="164" fontId="0" fillId="7" borderId="72" xfId="0" applyNumberFormat="1" applyFill="1" applyBorder="1" applyAlignment="1">
      <alignment horizontal="center"/>
    </xf>
    <xf numFmtId="0" fontId="1" fillId="16" borderId="1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2" fillId="15" borderId="55" xfId="0" applyFont="1" applyFill="1" applyBorder="1" applyAlignment="1">
      <alignment horizontal="left"/>
    </xf>
    <xf numFmtId="0" fontId="2" fillId="0" borderId="53" xfId="0" applyFont="1" applyBorder="1" applyAlignment="1">
      <alignment horizontal="left"/>
    </xf>
    <xf numFmtId="0" fontId="2" fillId="0" borderId="55" xfId="0" applyFont="1" applyBorder="1" applyAlignment="1">
      <alignment horizontal="left"/>
    </xf>
    <xf numFmtId="0" fontId="2" fillId="15" borderId="53" xfId="0" applyFont="1" applyFill="1" applyBorder="1" applyAlignment="1">
      <alignment horizontal="left"/>
    </xf>
    <xf numFmtId="0" fontId="2" fillId="15" borderId="35" xfId="0" applyFont="1" applyFill="1" applyBorder="1" applyAlignment="1">
      <alignment horizontal="left"/>
    </xf>
    <xf numFmtId="164" fontId="1" fillId="2" borderId="22" xfId="0" applyNumberFormat="1" applyFont="1" applyFill="1" applyBorder="1" applyAlignment="1">
      <alignment horizontal="center"/>
    </xf>
    <xf numFmtId="0" fontId="2" fillId="7" borderId="35" xfId="0" applyFont="1" applyFill="1" applyBorder="1" applyAlignment="1">
      <alignment horizontal="left"/>
    </xf>
    <xf numFmtId="0" fontId="8" fillId="17" borderId="17" xfId="0" applyFont="1" applyFill="1" applyBorder="1" applyAlignment="1">
      <alignment horizontal="center" vertical="center" wrapText="1"/>
    </xf>
    <xf numFmtId="0" fontId="1" fillId="19" borderId="17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9" borderId="37" xfId="0" applyFont="1" applyFill="1" applyBorder="1" applyAlignment="1">
      <alignment horizontal="center" vertical="center" wrapText="1"/>
    </xf>
    <xf numFmtId="0" fontId="1" fillId="11" borderId="26" xfId="0" applyFont="1" applyFill="1" applyBorder="1" applyAlignment="1">
      <alignment horizontal="center" vertical="center" wrapText="1"/>
    </xf>
    <xf numFmtId="0" fontId="2" fillId="7" borderId="53" xfId="0" applyFont="1" applyFill="1" applyBorder="1" applyAlignment="1">
      <alignment horizontal="left" vertical="center"/>
    </xf>
    <xf numFmtId="0" fontId="2" fillId="7" borderId="53" xfId="0" applyFont="1" applyFill="1" applyBorder="1" applyAlignment="1">
      <alignment horizontal="left"/>
    </xf>
    <xf numFmtId="0" fontId="2" fillId="7" borderId="55" xfId="0" applyFont="1" applyFill="1" applyBorder="1" applyAlignment="1">
      <alignment horizontal="left"/>
    </xf>
    <xf numFmtId="0" fontId="2" fillId="8" borderId="35" xfId="0" applyFont="1" applyFill="1" applyBorder="1" applyAlignment="1">
      <alignment horizontal="left"/>
    </xf>
    <xf numFmtId="0" fontId="5" fillId="15" borderId="53" xfId="0" applyFont="1" applyFill="1" applyBorder="1" applyAlignment="1">
      <alignment horizontal="left" vertical="center"/>
    </xf>
    <xf numFmtId="164" fontId="0" fillId="9" borderId="49" xfId="0" applyNumberFormat="1" applyFill="1" applyBorder="1" applyAlignment="1">
      <alignment horizontal="center"/>
    </xf>
    <xf numFmtId="164" fontId="1" fillId="15" borderId="1" xfId="0" applyNumberFormat="1" applyFont="1" applyFill="1" applyBorder="1" applyAlignment="1">
      <alignment horizontal="center" vertical="center"/>
    </xf>
    <xf numFmtId="0" fontId="0" fillId="20" borderId="47" xfId="0" applyFill="1" applyBorder="1"/>
    <xf numFmtId="0" fontId="0" fillId="20" borderId="45" xfId="0" applyFill="1" applyBorder="1"/>
    <xf numFmtId="0" fontId="0" fillId="20" borderId="48" xfId="0" applyFill="1" applyBorder="1"/>
    <xf numFmtId="0" fontId="11" fillId="15" borderId="0" xfId="0" applyFont="1" applyFill="1" applyBorder="1" applyAlignment="1">
      <alignment horizontal="right" vertical="center"/>
    </xf>
    <xf numFmtId="164" fontId="1" fillId="2" borderId="14" xfId="0" applyNumberFormat="1" applyFont="1" applyFill="1" applyBorder="1" applyAlignment="1">
      <alignment horizontal="center"/>
    </xf>
    <xf numFmtId="0" fontId="0" fillId="21" borderId="27" xfId="0" applyFill="1" applyBorder="1"/>
    <xf numFmtId="0" fontId="0" fillId="21" borderId="28" xfId="0" applyFill="1" applyBorder="1"/>
    <xf numFmtId="0" fontId="1" fillId="21" borderId="18" xfId="0" applyFont="1" applyFill="1" applyBorder="1" applyAlignment="1">
      <alignment horizontal="center"/>
    </xf>
    <xf numFmtId="164" fontId="1" fillId="21" borderId="25" xfId="0" applyNumberFormat="1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left" vertical="center" wrapText="1"/>
    </xf>
    <xf numFmtId="0" fontId="0" fillId="15" borderId="73" xfId="0" applyFill="1" applyBorder="1"/>
    <xf numFmtId="0" fontId="0" fillId="22" borderId="0" xfId="0" applyFill="1" applyBorder="1" applyAlignment="1"/>
    <xf numFmtId="0" fontId="0" fillId="22" borderId="49" xfId="0" applyFill="1" applyBorder="1" applyAlignment="1"/>
    <xf numFmtId="0" fontId="0" fillId="22" borderId="74" xfId="0" applyFill="1" applyBorder="1" applyAlignment="1">
      <alignment horizontal="center"/>
    </xf>
    <xf numFmtId="0" fontId="0" fillId="22" borderId="75" xfId="0" applyFill="1" applyBorder="1" applyAlignment="1">
      <alignment horizontal="center"/>
    </xf>
    <xf numFmtId="0" fontId="0" fillId="22" borderId="75" xfId="0" applyFill="1" applyBorder="1"/>
    <xf numFmtId="0" fontId="0" fillId="22" borderId="76" xfId="0" applyFill="1" applyBorder="1"/>
    <xf numFmtId="0" fontId="12" fillId="22" borderId="0" xfId="0" applyFont="1" applyFill="1" applyBorder="1" applyAlignment="1">
      <alignment horizontal="right"/>
    </xf>
    <xf numFmtId="0" fontId="12" fillId="22" borderId="0" xfId="0" applyFont="1" applyFill="1" applyBorder="1" applyAlignment="1"/>
    <xf numFmtId="0" fontId="12" fillId="22" borderId="75" xfId="0" applyFont="1" applyFill="1" applyBorder="1"/>
    <xf numFmtId="164" fontId="2" fillId="7" borderId="9" xfId="0" applyNumberFormat="1" applyFont="1" applyFill="1" applyBorder="1" applyAlignment="1">
      <alignment horizontal="left" vertical="center"/>
    </xf>
    <xf numFmtId="164" fontId="0" fillId="0" borderId="0" xfId="0" applyNumberFormat="1" applyBorder="1" applyAlignment="1">
      <alignment horizontal="center"/>
    </xf>
    <xf numFmtId="164" fontId="0" fillId="7" borderId="54" xfId="0" applyNumberFormat="1" applyFill="1" applyBorder="1" applyAlignment="1">
      <alignment horizontal="center"/>
    </xf>
    <xf numFmtId="164" fontId="0" fillId="7" borderId="25" xfId="0" applyNumberFormat="1" applyFill="1" applyBorder="1" applyAlignment="1">
      <alignment horizontal="center"/>
    </xf>
    <xf numFmtId="1" fontId="0" fillId="23" borderId="54" xfId="0" applyNumberFormat="1" applyFill="1" applyBorder="1"/>
    <xf numFmtId="0" fontId="2" fillId="23" borderId="53" xfId="0" applyFont="1" applyFill="1" applyBorder="1" applyAlignment="1">
      <alignment horizontal="left"/>
    </xf>
    <xf numFmtId="0" fontId="2" fillId="23" borderId="53" xfId="0" applyFont="1" applyFill="1" applyBorder="1" applyAlignment="1">
      <alignment horizontal="left" vertical="center"/>
    </xf>
    <xf numFmtId="0" fontId="2" fillId="23" borderId="55" xfId="0" applyFont="1" applyFill="1" applyBorder="1" applyAlignment="1">
      <alignment horizontal="left"/>
    </xf>
    <xf numFmtId="164" fontId="15" fillId="23" borderId="54" xfId="0" applyNumberFormat="1" applyFont="1" applyFill="1" applyBorder="1" applyAlignment="1">
      <alignment horizontal="center" vertical="center"/>
    </xf>
    <xf numFmtId="164" fontId="15" fillId="23" borderId="53" xfId="0" applyNumberFormat="1" applyFont="1" applyFill="1" applyBorder="1" applyAlignment="1">
      <alignment horizontal="center" vertical="center"/>
    </xf>
    <xf numFmtId="0" fontId="15" fillId="23" borderId="53" xfId="0" applyFont="1" applyFill="1" applyBorder="1" applyAlignment="1">
      <alignment horizontal="center" vertical="center"/>
    </xf>
    <xf numFmtId="164" fontId="15" fillId="23" borderId="55" xfId="0" applyNumberFormat="1" applyFont="1" applyFill="1" applyBorder="1" applyAlignment="1">
      <alignment horizontal="center"/>
    </xf>
    <xf numFmtId="0" fontId="2" fillId="23" borderId="54" xfId="0" applyFont="1" applyFill="1" applyBorder="1" applyAlignment="1">
      <alignment horizontal="center"/>
    </xf>
    <xf numFmtId="164" fontId="0" fillId="23" borderId="25" xfId="0" applyNumberFormat="1" applyFill="1" applyBorder="1" applyAlignment="1">
      <alignment horizontal="center"/>
    </xf>
    <xf numFmtId="164" fontId="0" fillId="23" borderId="9" xfId="0" applyNumberFormat="1" applyFill="1" applyBorder="1" applyAlignment="1">
      <alignment horizontal="center"/>
    </xf>
    <xf numFmtId="0" fontId="1" fillId="23" borderId="53" xfId="0" applyFont="1" applyFill="1" applyBorder="1" applyAlignment="1">
      <alignment horizontal="left" vertical="center"/>
    </xf>
    <xf numFmtId="0" fontId="0" fillId="23" borderId="0" xfId="0" applyFill="1"/>
    <xf numFmtId="0" fontId="17" fillId="0" borderId="0" xfId="0" applyFont="1"/>
    <xf numFmtId="0" fontId="17" fillId="15" borderId="0" xfId="0" applyFont="1" applyFill="1" applyBorder="1" applyAlignment="1">
      <alignment horizontal="center" vertical="center"/>
    </xf>
    <xf numFmtId="0" fontId="16" fillId="15" borderId="0" xfId="0" applyFont="1" applyFill="1" applyBorder="1" applyAlignment="1">
      <alignment horizontal="justify" vertical="center"/>
    </xf>
    <xf numFmtId="0" fontId="18" fillId="15" borderId="0" xfId="0" applyFont="1" applyFill="1" applyBorder="1" applyAlignment="1">
      <alignment horizontal="left" vertical="center"/>
    </xf>
    <xf numFmtId="0" fontId="19" fillId="15" borderId="0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/>
    </xf>
    <xf numFmtId="0" fontId="17" fillId="15" borderId="44" xfId="0" applyFont="1" applyFill="1" applyBorder="1"/>
    <xf numFmtId="0" fontId="17" fillId="15" borderId="0" xfId="0" applyFont="1" applyFill="1" applyBorder="1"/>
    <xf numFmtId="0" fontId="21" fillId="15" borderId="77" xfId="0" applyFont="1" applyFill="1" applyBorder="1" applyAlignment="1">
      <alignment horizontal="center"/>
    </xf>
    <xf numFmtId="0" fontId="0" fillId="15" borderId="78" xfId="0" applyFill="1" applyBorder="1"/>
    <xf numFmtId="0" fontId="20" fillId="15" borderId="0" xfId="0" applyFont="1" applyFill="1" applyBorder="1"/>
    <xf numFmtId="0" fontId="2" fillId="15" borderId="0" xfId="0" applyFont="1" applyFill="1" applyBorder="1"/>
    <xf numFmtId="0" fontId="2" fillId="15" borderId="0" xfId="0" quotePrefix="1" applyFont="1" applyFill="1" applyBorder="1"/>
    <xf numFmtId="0" fontId="17" fillId="15" borderId="45" xfId="0" applyFont="1" applyFill="1" applyBorder="1"/>
    <xf numFmtId="0" fontId="22" fillId="15" borderId="0" xfId="0" applyFont="1" applyFill="1" applyBorder="1"/>
    <xf numFmtId="0" fontId="20" fillId="15" borderId="77" xfId="0" applyFont="1" applyFill="1" applyBorder="1"/>
    <xf numFmtId="0" fontId="8" fillId="6" borderId="3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1" borderId="28" xfId="0" applyFont="1" applyFill="1" applyBorder="1" applyAlignment="1">
      <alignment horizontal="right" vertical="center"/>
    </xf>
    <xf numFmtId="0" fontId="1" fillId="21" borderId="25" xfId="0" applyFont="1" applyFill="1" applyBorder="1" applyAlignment="1">
      <alignment horizontal="right" vertical="center"/>
    </xf>
    <xf numFmtId="0" fontId="1" fillId="12" borderId="53" xfId="0" applyFont="1" applyFill="1" applyBorder="1" applyAlignment="1">
      <alignment horizontal="right" vertical="center"/>
    </xf>
    <xf numFmtId="0" fontId="1" fillId="12" borderId="9" xfId="0" applyFont="1" applyFill="1" applyBorder="1" applyAlignment="1">
      <alignment horizontal="right" vertical="center"/>
    </xf>
    <xf numFmtId="0" fontId="1" fillId="7" borderId="30" xfId="0" applyFont="1" applyFill="1" applyBorder="1" applyAlignment="1">
      <alignment horizontal="right" vertical="center"/>
    </xf>
    <xf numFmtId="0" fontId="2" fillId="7" borderId="13" xfId="0" applyFont="1" applyFill="1" applyBorder="1" applyAlignment="1">
      <alignment horizontal="right" vertical="center"/>
    </xf>
    <xf numFmtId="0" fontId="13" fillId="22" borderId="50" xfId="0" applyFont="1" applyFill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164" fontId="1" fillId="10" borderId="6" xfId="0" applyNumberFormat="1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 applyAlignment="1"/>
    <xf numFmtId="0" fontId="1" fillId="5" borderId="54" xfId="0" applyFont="1" applyFill="1" applyBorder="1" applyAlignment="1">
      <alignment horizontal="right"/>
    </xf>
    <xf numFmtId="0" fontId="1" fillId="5" borderId="53" xfId="0" applyFont="1" applyFill="1" applyBorder="1" applyAlignment="1">
      <alignment horizontal="right"/>
    </xf>
    <xf numFmtId="0" fontId="1" fillId="5" borderId="29" xfId="0" applyFont="1" applyFill="1" applyBorder="1" applyAlignment="1">
      <alignment horizontal="right"/>
    </xf>
    <xf numFmtId="0" fontId="1" fillId="5" borderId="30" xfId="0" applyFont="1" applyFill="1" applyBorder="1" applyAlignment="1">
      <alignment horizontal="right"/>
    </xf>
    <xf numFmtId="0" fontId="1" fillId="5" borderId="61" xfId="0" applyFont="1" applyFill="1" applyBorder="1" applyAlignment="1">
      <alignment horizontal="right"/>
    </xf>
    <xf numFmtId="0" fontId="1" fillId="5" borderId="62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 vertical="center" wrapText="1"/>
    </xf>
    <xf numFmtId="0" fontId="1" fillId="7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107"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ont>
        <strike val="0"/>
      </font>
      <fill>
        <patternFill>
          <bgColor rgb="FFCCFFFF"/>
        </patternFill>
      </fill>
    </dxf>
    <dxf>
      <font>
        <strike val="0"/>
        <color auto="1"/>
      </font>
      <fill>
        <patternFill>
          <bgColor rgb="FFFFFF00"/>
        </patternFill>
      </fill>
    </dxf>
    <dxf>
      <font>
        <strike val="0"/>
        <color auto="1"/>
      </font>
      <fill>
        <patternFill>
          <bgColor rgb="FFCCFFCC"/>
        </patternFill>
      </fill>
    </dxf>
    <dxf>
      <fill>
        <patternFill>
          <bgColor theme="3" tint="0.59996337778862885"/>
        </patternFill>
      </fill>
    </dxf>
    <dxf>
      <fill>
        <patternFill>
          <bgColor rgb="FFCCFFCC"/>
        </patternFill>
      </fill>
    </dxf>
  </dxfs>
  <tableStyles count="0" defaultTableStyle="TableStyleMedium2" defaultPivotStyle="PivotStyleLight16"/>
  <colors>
    <mruColors>
      <color rgb="FF0000FF"/>
      <color rgb="FF99CCFF"/>
      <color rgb="FF009999"/>
      <color rgb="FFFFCCFF"/>
      <color rgb="FF008080"/>
      <color rgb="FFCCFFFF"/>
      <color rgb="FFCCFFCC"/>
      <color rgb="FF008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Planned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WBS!$U$106:$AK$106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WBS!$U$5:$AK$5</c:f>
              <c:numCache>
                <c:formatCode>0.0</c:formatCode>
                <c:ptCount val="17"/>
                <c:pt idx="0">
                  <c:v>53.900000000000006</c:v>
                </c:pt>
                <c:pt idx="1">
                  <c:v>50.531249999999986</c:v>
                </c:pt>
                <c:pt idx="2">
                  <c:v>47.16249999999998</c:v>
                </c:pt>
                <c:pt idx="3">
                  <c:v>43.793749999999982</c:v>
                </c:pt>
                <c:pt idx="4">
                  <c:v>40.424999999999983</c:v>
                </c:pt>
                <c:pt idx="5">
                  <c:v>37.056249999999984</c:v>
                </c:pt>
                <c:pt idx="6">
                  <c:v>33.687499999999986</c:v>
                </c:pt>
                <c:pt idx="7">
                  <c:v>30.318749999999987</c:v>
                </c:pt>
                <c:pt idx="8">
                  <c:v>26.949999999999989</c:v>
                </c:pt>
                <c:pt idx="9">
                  <c:v>23.58124999999999</c:v>
                </c:pt>
                <c:pt idx="10">
                  <c:v>20.212499999999991</c:v>
                </c:pt>
                <c:pt idx="11">
                  <c:v>16.843749999999993</c:v>
                </c:pt>
                <c:pt idx="12">
                  <c:v>13.474999999999994</c:v>
                </c:pt>
                <c:pt idx="13">
                  <c:v>10.106249999999996</c:v>
                </c:pt>
                <c:pt idx="14">
                  <c:v>6.7374999999999972</c:v>
                </c:pt>
                <c:pt idx="15">
                  <c:v>3.3687499999999986</c:v>
                </c:pt>
              </c:numCache>
            </c:numRef>
          </c:val>
          <c:smooth val="0"/>
        </c:ser>
        <c:ser>
          <c:idx val="2"/>
          <c:order val="1"/>
          <c:tx>
            <c:v>Actual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WBS!$U$106:$AK$106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WBS!$U$105:$AK$105</c:f>
              <c:numCache>
                <c:formatCode>General</c:formatCode>
                <c:ptCount val="17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67872"/>
        <c:axId val="119870224"/>
      </c:lineChart>
      <c:catAx>
        <c:axId val="11986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Week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870224"/>
        <c:crosses val="autoZero"/>
        <c:auto val="1"/>
        <c:lblAlgn val="ctr"/>
        <c:lblOffset val="100"/>
        <c:noMultiLvlLbl val="0"/>
      </c:catAx>
      <c:valAx>
        <c:axId val="119870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/>
                  <a:t>Hours of Work Remaining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19867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Burnup Chart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Planned Hours Complete (PV)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WBS!$U$106:$AK$106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WBS!$U$4:$AK$4</c:f>
              <c:numCache>
                <c:formatCode>0.0</c:formatCode>
                <c:ptCount val="17"/>
                <c:pt idx="0">
                  <c:v>3.3687500000000004</c:v>
                </c:pt>
                <c:pt idx="1">
                  <c:v>6.7375000000000007</c:v>
                </c:pt>
                <c:pt idx="2">
                  <c:v>10.106250000000001</c:v>
                </c:pt>
                <c:pt idx="3">
                  <c:v>13.475000000000001</c:v>
                </c:pt>
                <c:pt idx="4">
                  <c:v>16.84375</c:v>
                </c:pt>
                <c:pt idx="5">
                  <c:v>20.212499999999999</c:v>
                </c:pt>
                <c:pt idx="6">
                  <c:v>23.581249999999997</c:v>
                </c:pt>
                <c:pt idx="7">
                  <c:v>26.949999999999996</c:v>
                </c:pt>
                <c:pt idx="8">
                  <c:v>30.318749999999994</c:v>
                </c:pt>
                <c:pt idx="9">
                  <c:v>33.687499999999993</c:v>
                </c:pt>
                <c:pt idx="10">
                  <c:v>37.056249999999991</c:v>
                </c:pt>
                <c:pt idx="11">
                  <c:v>40.42499999999999</c:v>
                </c:pt>
                <c:pt idx="12">
                  <c:v>43.793749999999989</c:v>
                </c:pt>
                <c:pt idx="13">
                  <c:v>47.162499999999987</c:v>
                </c:pt>
                <c:pt idx="14">
                  <c:v>50.531249999999986</c:v>
                </c:pt>
                <c:pt idx="15">
                  <c:v>53.899999999999984</c:v>
                </c:pt>
              </c:numCache>
            </c:numRef>
          </c:val>
          <c:smooth val="0"/>
        </c:ser>
        <c:ser>
          <c:idx val="2"/>
          <c:order val="1"/>
          <c:tx>
            <c:v>Actual Hours Complete (AV)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WBS!$U$106:$AK$106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WBS!$U$104:$AK$104</c:f>
              <c:numCache>
                <c:formatCode>0.0</c:formatCode>
                <c:ptCount val="17"/>
                <c:pt idx="0">
                  <c:v>13.5</c:v>
                </c:pt>
                <c:pt idx="1">
                  <c:v>13.5</c:v>
                </c:pt>
                <c:pt idx="2">
                  <c:v>13.5</c:v>
                </c:pt>
                <c:pt idx="3">
                  <c:v>13.5</c:v>
                </c:pt>
                <c:pt idx="4">
                  <c:v>13.5</c:v>
                </c:pt>
                <c:pt idx="5">
                  <c:v>13.5</c:v>
                </c:pt>
                <c:pt idx="6">
                  <c:v>13.5</c:v>
                </c:pt>
                <c:pt idx="7">
                  <c:v>13.5</c:v>
                </c:pt>
                <c:pt idx="8">
                  <c:v>13.5</c:v>
                </c:pt>
                <c:pt idx="9">
                  <c:v>13.5</c:v>
                </c:pt>
                <c:pt idx="10">
                  <c:v>13.5</c:v>
                </c:pt>
                <c:pt idx="11">
                  <c:v>13.5</c:v>
                </c:pt>
                <c:pt idx="12">
                  <c:v>13.5</c:v>
                </c:pt>
                <c:pt idx="13">
                  <c:v>13.5</c:v>
                </c:pt>
                <c:pt idx="14">
                  <c:v>13.5</c:v>
                </c:pt>
                <c:pt idx="15">
                  <c:v>13.5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69440"/>
        <c:axId val="119866696"/>
      </c:lineChart>
      <c:catAx>
        <c:axId val="119869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Week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866696"/>
        <c:crosses val="autoZero"/>
        <c:auto val="1"/>
        <c:lblAlgn val="ctr"/>
        <c:lblOffset val="100"/>
        <c:noMultiLvlLbl val="0"/>
      </c:catAx>
      <c:valAx>
        <c:axId val="119866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Hours Complete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19869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Earned Value</a:t>
            </a:r>
            <a:r>
              <a:rPr lang="en-US" baseline="0"/>
              <a:t> Line Chart</a:t>
            </a:r>
            <a:endParaRPr lang="en-US"/>
          </a:p>
        </c:rich>
      </c:tx>
      <c:layout>
        <c:manualLayout>
          <c:xMode val="edge"/>
          <c:yMode val="edge"/>
          <c:x val="0.27000018833718492"/>
          <c:y val="3.19149350624052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85724948189836"/>
          <c:y val="0.15159594154642508"/>
          <c:w val="0.67714332948055911"/>
          <c:h val="0.59042629865449769"/>
        </c:manualLayout>
      </c:layout>
      <c:lineChart>
        <c:grouping val="standard"/>
        <c:varyColors val="0"/>
        <c:ser>
          <c:idx val="0"/>
          <c:order val="0"/>
          <c:tx>
            <c:v>PV - Planned Value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WBS!$V$4:$AK$4</c:f>
              <c:numCache>
                <c:formatCode>0.0</c:formatCode>
                <c:ptCount val="16"/>
                <c:pt idx="0">
                  <c:v>6.7375000000000007</c:v>
                </c:pt>
                <c:pt idx="1">
                  <c:v>10.106250000000001</c:v>
                </c:pt>
                <c:pt idx="2">
                  <c:v>13.475000000000001</c:v>
                </c:pt>
                <c:pt idx="3">
                  <c:v>16.84375</c:v>
                </c:pt>
                <c:pt idx="4">
                  <c:v>20.212499999999999</c:v>
                </c:pt>
                <c:pt idx="5">
                  <c:v>23.581249999999997</c:v>
                </c:pt>
                <c:pt idx="6">
                  <c:v>26.949999999999996</c:v>
                </c:pt>
                <c:pt idx="7">
                  <c:v>30.318749999999994</c:v>
                </c:pt>
                <c:pt idx="8">
                  <c:v>33.687499999999993</c:v>
                </c:pt>
                <c:pt idx="9">
                  <c:v>37.056249999999991</c:v>
                </c:pt>
                <c:pt idx="10">
                  <c:v>40.42499999999999</c:v>
                </c:pt>
                <c:pt idx="11">
                  <c:v>43.793749999999989</c:v>
                </c:pt>
                <c:pt idx="12">
                  <c:v>47.162499999999987</c:v>
                </c:pt>
                <c:pt idx="13">
                  <c:v>50.531249999999986</c:v>
                </c:pt>
                <c:pt idx="14">
                  <c:v>53.899999999999984</c:v>
                </c:pt>
              </c:numCache>
            </c:numRef>
          </c:val>
          <c:smooth val="0"/>
        </c:ser>
        <c:ser>
          <c:idx val="1"/>
          <c:order val="1"/>
          <c:tx>
            <c:v>AC - Actual Cost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WBS!$V$104:$AK$104</c:f>
              <c:numCache>
                <c:formatCode>0.0</c:formatCode>
                <c:ptCount val="16"/>
                <c:pt idx="0">
                  <c:v>13.5</c:v>
                </c:pt>
                <c:pt idx="1">
                  <c:v>13.5</c:v>
                </c:pt>
                <c:pt idx="2">
                  <c:v>13.5</c:v>
                </c:pt>
                <c:pt idx="3">
                  <c:v>13.5</c:v>
                </c:pt>
                <c:pt idx="4">
                  <c:v>13.5</c:v>
                </c:pt>
                <c:pt idx="5">
                  <c:v>13.5</c:v>
                </c:pt>
                <c:pt idx="6">
                  <c:v>13.5</c:v>
                </c:pt>
                <c:pt idx="7">
                  <c:v>13.5</c:v>
                </c:pt>
                <c:pt idx="8">
                  <c:v>13.5</c:v>
                </c:pt>
                <c:pt idx="9">
                  <c:v>13.5</c:v>
                </c:pt>
                <c:pt idx="10">
                  <c:v>13.5</c:v>
                </c:pt>
                <c:pt idx="11">
                  <c:v>13.5</c:v>
                </c:pt>
                <c:pt idx="12">
                  <c:v>13.5</c:v>
                </c:pt>
                <c:pt idx="13">
                  <c:v>13.5</c:v>
                </c:pt>
                <c:pt idx="14">
                  <c:v>13.5</c:v>
                </c:pt>
              </c:numCache>
            </c:numRef>
          </c:val>
          <c:smooth val="0"/>
        </c:ser>
        <c:ser>
          <c:idx val="2"/>
          <c:order val="2"/>
          <c:tx>
            <c:v>EV - Earned Value</c:v>
          </c:tx>
          <c:spPr>
            <a:ln w="38100">
              <a:solidFill>
                <a:srgbClr val="339966"/>
              </a:solidFill>
              <a:prstDash val="solid"/>
            </a:ln>
          </c:spPr>
          <c:marker>
            <c:symbol val="none"/>
          </c:marker>
          <c:val>
            <c:numRef>
              <c:f>WBS!$U$108:$AI$108</c:f>
              <c:numCache>
                <c:formatCode>0.0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68656"/>
        <c:axId val="276630760"/>
      </c:lineChart>
      <c:catAx>
        <c:axId val="119868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 Number</a:t>
                </a:r>
              </a:p>
            </c:rich>
          </c:tx>
          <c:layout>
            <c:manualLayout>
              <c:xMode val="edge"/>
              <c:yMode val="edge"/>
              <c:x val="0.39428598931779391"/>
              <c:y val="0.8696819804505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76630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6630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Hours of Work Earned</a:t>
                </a:r>
              </a:p>
            </c:rich>
          </c:tx>
          <c:layout>
            <c:manualLayout>
              <c:xMode val="edge"/>
              <c:yMode val="edge"/>
              <c:x val="0.04"/>
              <c:y val="0.1871469863735387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8686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571487563816661"/>
          <c:y val="0.10907177742022751"/>
          <c:w val="0.14285724250644707"/>
          <c:h val="0.6701650268399994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4368800</xdr:colOff>
      <xdr:row>1</xdr:row>
      <xdr:rowOff>19050</xdr:rowOff>
    </xdr:from>
    <xdr:to>
      <xdr:col>4</xdr:col>
      <xdr:colOff>0</xdr:colOff>
      <xdr:row>5</xdr:row>
      <xdr:rowOff>184150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5359400" y="177800"/>
          <a:ext cx="746760" cy="927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r">
            <a:spcBef>
              <a:spcPts val="0"/>
            </a:spcBef>
            <a:spcAft>
              <a:spcPts val="0"/>
            </a:spcAft>
          </a:pPr>
          <a:r>
            <a:rPr lang="en-US" sz="7200">
              <a:effectLst/>
              <a:latin typeface="New Century Schlbk"/>
              <a:ea typeface="Times New Roman"/>
              <a:cs typeface="Times New Roman"/>
            </a:rPr>
            <a:t>1</a:t>
          </a:r>
          <a:endParaRPr lang="en-US" sz="1200">
            <a:effectLst/>
            <a:latin typeface="New Century Schlbk"/>
            <a:ea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215900</xdr:colOff>
      <xdr:row>1</xdr:row>
      <xdr:rowOff>127000</xdr:rowOff>
    </xdr:from>
    <xdr:to>
      <xdr:col>12</xdr:col>
      <xdr:colOff>377825</xdr:colOff>
      <xdr:row>21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187324</xdr:colOff>
      <xdr:row>23</xdr:row>
      <xdr:rowOff>152400</xdr:rowOff>
    </xdr:from>
    <xdr:to>
      <xdr:col>12</xdr:col>
      <xdr:colOff>342900</xdr:colOff>
      <xdr:row>43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2</xdr:row>
      <xdr:rowOff>9525</xdr:rowOff>
    </xdr:from>
    <xdr:to>
      <xdr:col>12</xdr:col>
      <xdr:colOff>200025</xdr:colOff>
      <xdr:row>24</xdr:row>
      <xdr:rowOff>28575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31" workbookViewId="0">
      <selection activeCell="C16" sqref="C16"/>
    </sheetView>
  </sheetViews>
  <sheetFormatPr defaultRowHeight="12.75" x14ac:dyDescent="0.2"/>
  <cols>
    <col min="1" max="1" width="2" customWidth="1"/>
    <col min="2" max="2" width="11" customWidth="1"/>
    <col min="3" max="3" width="68.85546875" customWidth="1"/>
    <col min="5" max="5" width="1.42578125" customWidth="1"/>
  </cols>
  <sheetData>
    <row r="1" spans="1:5" ht="13.5" thickTop="1" x14ac:dyDescent="0.2">
      <c r="A1" s="156"/>
      <c r="B1" s="144"/>
      <c r="C1" s="144"/>
      <c r="D1" s="144"/>
      <c r="E1" s="141"/>
    </row>
    <row r="2" spans="1:5" x14ac:dyDescent="0.2">
      <c r="A2" s="33"/>
      <c r="B2" s="34"/>
      <c r="C2" s="34"/>
      <c r="D2" s="34"/>
      <c r="E2" s="142"/>
    </row>
    <row r="3" spans="1:5" x14ac:dyDescent="0.2">
      <c r="A3" s="33"/>
      <c r="B3" s="34"/>
      <c r="C3" s="34"/>
      <c r="D3" s="34"/>
      <c r="E3" s="142"/>
    </row>
    <row r="4" spans="1:5" x14ac:dyDescent="0.2">
      <c r="A4" s="33"/>
      <c r="B4" s="34"/>
      <c r="C4" s="34"/>
      <c r="D4" s="34"/>
      <c r="E4" s="142"/>
    </row>
    <row r="5" spans="1:5" ht="23.25" x14ac:dyDescent="0.2">
      <c r="A5" s="33"/>
      <c r="B5" s="34"/>
      <c r="C5" s="221" t="s">
        <v>96</v>
      </c>
      <c r="D5" s="34"/>
      <c r="E5" s="142"/>
    </row>
    <row r="6" spans="1:5" ht="15.75" x14ac:dyDescent="0.2">
      <c r="A6" s="33"/>
      <c r="B6" s="222"/>
      <c r="C6" s="34"/>
      <c r="D6" s="34"/>
      <c r="E6" s="142"/>
    </row>
    <row r="7" spans="1:5" ht="27" x14ac:dyDescent="0.2">
      <c r="A7" s="33"/>
      <c r="B7" s="223" t="s">
        <v>97</v>
      </c>
      <c r="C7" s="34"/>
      <c r="D7" s="34"/>
      <c r="E7" s="142"/>
    </row>
    <row r="8" spans="1:5" ht="15.75" x14ac:dyDescent="0.2">
      <c r="A8" s="33"/>
      <c r="B8" s="34"/>
      <c r="C8" s="224" t="s">
        <v>98</v>
      </c>
      <c r="D8" s="34"/>
      <c r="E8" s="142"/>
    </row>
    <row r="9" spans="1:5" ht="15.75" x14ac:dyDescent="0.2">
      <c r="A9" s="33"/>
      <c r="B9" s="34"/>
      <c r="C9" s="224" t="s">
        <v>99</v>
      </c>
      <c r="D9" s="34"/>
      <c r="E9" s="142"/>
    </row>
    <row r="10" spans="1:5" ht="15.75" x14ac:dyDescent="0.2">
      <c r="A10" s="33"/>
      <c r="B10" s="222"/>
      <c r="C10" s="34"/>
      <c r="D10" s="34"/>
      <c r="E10" s="142"/>
    </row>
    <row r="11" spans="1:5" x14ac:dyDescent="0.2">
      <c r="A11" s="33"/>
      <c r="B11" s="34"/>
      <c r="C11" s="225" t="s">
        <v>113</v>
      </c>
      <c r="D11" s="34"/>
      <c r="E11" s="142"/>
    </row>
    <row r="12" spans="1:5" x14ac:dyDescent="0.2">
      <c r="A12" s="33"/>
      <c r="B12" s="34"/>
      <c r="C12" s="34"/>
      <c r="D12" s="34"/>
      <c r="E12" s="142"/>
    </row>
    <row r="13" spans="1:5" s="220" customFormat="1" ht="24" thickBot="1" x14ac:dyDescent="0.4">
      <c r="A13" s="226"/>
      <c r="B13" s="227" t="s">
        <v>100</v>
      </c>
      <c r="C13" s="228" t="s">
        <v>150</v>
      </c>
      <c r="D13" s="227"/>
      <c r="E13" s="233"/>
    </row>
    <row r="14" spans="1:5" ht="13.5" thickTop="1" x14ac:dyDescent="0.2">
      <c r="A14" s="33"/>
      <c r="B14" s="34"/>
      <c r="C14" s="34"/>
      <c r="D14" s="34"/>
      <c r="E14" s="142"/>
    </row>
    <row r="15" spans="1:5" ht="24" thickBot="1" x14ac:dyDescent="0.4">
      <c r="A15" s="33"/>
      <c r="B15" s="227" t="s">
        <v>114</v>
      </c>
      <c r="C15" s="228">
        <v>1001156902</v>
      </c>
      <c r="D15" s="34"/>
      <c r="E15" s="142"/>
    </row>
    <row r="16" spans="1:5" ht="14.25" thickTop="1" thickBot="1" x14ac:dyDescent="0.25">
      <c r="A16" s="33"/>
      <c r="B16" s="34"/>
      <c r="C16" s="34"/>
      <c r="D16" s="34"/>
      <c r="E16" s="142"/>
    </row>
    <row r="17" spans="1:5" ht="4.5" customHeight="1" thickTop="1" thickBot="1" x14ac:dyDescent="0.25">
      <c r="A17" s="33"/>
      <c r="B17" s="229"/>
      <c r="C17" s="229"/>
      <c r="D17" s="229"/>
      <c r="E17" s="142"/>
    </row>
    <row r="18" spans="1:5" ht="21" thickTop="1" x14ac:dyDescent="0.3">
      <c r="A18" s="33"/>
      <c r="B18" s="230" t="s">
        <v>101</v>
      </c>
      <c r="C18" s="34"/>
      <c r="D18" s="34"/>
      <c r="E18" s="142"/>
    </row>
    <row r="19" spans="1:5" x14ac:dyDescent="0.2">
      <c r="A19" s="33"/>
      <c r="B19" s="34"/>
      <c r="C19" s="34"/>
      <c r="D19" s="34"/>
      <c r="E19" s="142"/>
    </row>
    <row r="20" spans="1:5" ht="21" thickBot="1" x14ac:dyDescent="0.35">
      <c r="A20" s="33"/>
      <c r="B20" s="235"/>
      <c r="C20" s="231" t="s">
        <v>102</v>
      </c>
      <c r="D20" s="34"/>
      <c r="E20" s="142"/>
    </row>
    <row r="21" spans="1:5" ht="13.5" thickTop="1" x14ac:dyDescent="0.2">
      <c r="A21" s="33"/>
      <c r="B21" s="34"/>
      <c r="C21" s="34"/>
      <c r="D21" s="34"/>
      <c r="E21" s="142"/>
    </row>
    <row r="22" spans="1:5" ht="21" thickBot="1" x14ac:dyDescent="0.35">
      <c r="A22" s="33"/>
      <c r="B22" s="235"/>
      <c r="C22" s="231" t="s">
        <v>103</v>
      </c>
      <c r="D22" s="34"/>
      <c r="E22" s="142"/>
    </row>
    <row r="23" spans="1:5" ht="13.5" thickTop="1" x14ac:dyDescent="0.2">
      <c r="A23" s="33"/>
      <c r="B23" s="34"/>
      <c r="C23" s="34"/>
      <c r="D23" s="34"/>
      <c r="E23" s="142"/>
    </row>
    <row r="24" spans="1:5" ht="21" thickBot="1" x14ac:dyDescent="0.35">
      <c r="A24" s="33"/>
      <c r="B24" s="235"/>
      <c r="C24" s="231" t="s">
        <v>104</v>
      </c>
      <c r="D24" s="34"/>
      <c r="E24" s="142"/>
    </row>
    <row r="25" spans="1:5" ht="13.5" thickTop="1" x14ac:dyDescent="0.2">
      <c r="A25" s="33"/>
      <c r="B25" s="34"/>
      <c r="C25" s="34"/>
      <c r="D25" s="34"/>
      <c r="E25" s="142"/>
    </row>
    <row r="26" spans="1:5" x14ac:dyDescent="0.2">
      <c r="A26" s="33"/>
      <c r="B26" s="34"/>
      <c r="C26" s="34"/>
      <c r="D26" s="34"/>
      <c r="E26" s="142"/>
    </row>
    <row r="27" spans="1:5" ht="21" thickBot="1" x14ac:dyDescent="0.35">
      <c r="A27" s="33"/>
      <c r="B27" s="235"/>
      <c r="C27" s="232" t="s">
        <v>105</v>
      </c>
      <c r="D27" s="34"/>
      <c r="E27" s="142"/>
    </row>
    <row r="28" spans="1:5" ht="13.5" thickTop="1" x14ac:dyDescent="0.2">
      <c r="A28" s="33"/>
      <c r="B28" s="34"/>
      <c r="C28" s="34"/>
      <c r="D28" s="34"/>
      <c r="E28" s="142"/>
    </row>
    <row r="29" spans="1:5" ht="18" x14ac:dyDescent="0.25">
      <c r="A29" s="33"/>
      <c r="B29" s="34"/>
      <c r="C29" s="234" t="s">
        <v>106</v>
      </c>
      <c r="D29" s="34"/>
      <c r="E29" s="142"/>
    </row>
    <row r="30" spans="1:5" x14ac:dyDescent="0.2">
      <c r="A30" s="33"/>
      <c r="B30" s="34"/>
      <c r="C30" s="34"/>
      <c r="D30" s="34"/>
      <c r="E30" s="142"/>
    </row>
    <row r="31" spans="1:5" x14ac:dyDescent="0.2">
      <c r="A31" s="33"/>
      <c r="B31" s="34"/>
      <c r="C31" s="34"/>
      <c r="D31" s="34"/>
      <c r="E31" s="142"/>
    </row>
    <row r="32" spans="1:5" x14ac:dyDescent="0.2">
      <c r="A32" s="33"/>
      <c r="B32" s="34"/>
      <c r="C32" s="34"/>
      <c r="D32" s="34"/>
      <c r="E32" s="142"/>
    </row>
    <row r="33" spans="1:5" x14ac:dyDescent="0.2">
      <c r="A33" s="33"/>
      <c r="B33" s="34"/>
      <c r="C33" s="34"/>
      <c r="D33" s="34"/>
      <c r="E33" s="142"/>
    </row>
    <row r="34" spans="1:5" x14ac:dyDescent="0.2">
      <c r="A34" s="33"/>
      <c r="B34" s="34"/>
      <c r="C34" s="34"/>
      <c r="D34" s="34"/>
      <c r="E34" s="142"/>
    </row>
    <row r="35" spans="1:5" x14ac:dyDescent="0.2">
      <c r="A35" s="33"/>
      <c r="B35" s="34"/>
      <c r="C35" s="34"/>
      <c r="D35" s="34"/>
      <c r="E35" s="142"/>
    </row>
    <row r="36" spans="1:5" x14ac:dyDescent="0.2">
      <c r="A36" s="33"/>
      <c r="B36" s="34"/>
      <c r="C36" s="34"/>
      <c r="D36" s="34"/>
      <c r="E36" s="142"/>
    </row>
    <row r="37" spans="1:5" x14ac:dyDescent="0.2">
      <c r="A37" s="33"/>
      <c r="B37" s="34"/>
      <c r="C37" s="34"/>
      <c r="D37" s="34"/>
      <c r="E37" s="142"/>
    </row>
    <row r="38" spans="1:5" x14ac:dyDescent="0.2">
      <c r="A38" s="33"/>
      <c r="B38" s="34"/>
      <c r="C38" s="34"/>
      <c r="D38" s="34"/>
      <c r="E38" s="142"/>
    </row>
    <row r="39" spans="1:5" x14ac:dyDescent="0.2">
      <c r="A39" s="33"/>
      <c r="B39" s="34"/>
      <c r="C39" s="34"/>
      <c r="D39" s="34"/>
      <c r="E39" s="142"/>
    </row>
    <row r="40" spans="1:5" x14ac:dyDescent="0.2">
      <c r="A40" s="33"/>
      <c r="B40" s="34"/>
      <c r="C40" s="34"/>
      <c r="D40" s="34"/>
      <c r="E40" s="142"/>
    </row>
    <row r="41" spans="1:5" x14ac:dyDescent="0.2">
      <c r="A41" s="33"/>
      <c r="B41" s="34"/>
      <c r="C41" s="34"/>
      <c r="D41" s="34"/>
      <c r="E41" s="142"/>
    </row>
    <row r="42" spans="1:5" x14ac:dyDescent="0.2">
      <c r="A42" s="33"/>
      <c r="B42" s="34"/>
      <c r="C42" s="34"/>
      <c r="D42" s="34"/>
      <c r="E42" s="142"/>
    </row>
    <row r="43" spans="1:5" x14ac:dyDescent="0.2">
      <c r="A43" s="33"/>
      <c r="B43" s="34"/>
      <c r="C43" s="34"/>
      <c r="D43" s="34"/>
      <c r="E43" s="142"/>
    </row>
    <row r="44" spans="1:5" ht="13.5" thickBot="1" x14ac:dyDescent="0.25">
      <c r="A44" s="41"/>
      <c r="B44" s="43"/>
      <c r="C44" s="43"/>
      <c r="D44" s="43"/>
      <c r="E44" s="140"/>
    </row>
    <row r="45" spans="1:5" ht="13.5" thickTop="1" x14ac:dyDescent="0.2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topLeftCell="A46" zoomScale="130" zoomScaleNormal="130" workbookViewId="0">
      <selection activeCell="I39" sqref="I39"/>
    </sheetView>
  </sheetViews>
  <sheetFormatPr defaultRowHeight="12.75" x14ac:dyDescent="0.2"/>
  <cols>
    <col min="1" max="1" width="3" customWidth="1"/>
    <col min="2" max="2" width="2.85546875" customWidth="1"/>
    <col min="3" max="3" width="3.140625" customWidth="1"/>
    <col min="4" max="4" width="3" customWidth="1"/>
    <col min="5" max="5" width="2.7109375" customWidth="1"/>
    <col min="6" max="6" width="3.28515625" customWidth="1"/>
    <col min="9" max="9" width="69" customWidth="1"/>
    <col min="10" max="10" width="2.28515625" customWidth="1"/>
  </cols>
  <sheetData>
    <row r="1" spans="1:13" x14ac:dyDescent="0.2">
      <c r="A1" s="31"/>
      <c r="B1" s="31"/>
      <c r="C1" s="31"/>
      <c r="D1" s="31"/>
      <c r="E1" s="31"/>
      <c r="F1" s="31"/>
      <c r="G1" s="31"/>
      <c r="H1" s="31"/>
      <c r="I1" s="31"/>
      <c r="J1" s="184"/>
      <c r="K1" s="31"/>
      <c r="L1" s="31"/>
      <c r="M1" s="31"/>
    </row>
    <row r="2" spans="1:13" ht="15.75" x14ac:dyDescent="0.25">
      <c r="A2" s="31"/>
      <c r="B2" s="147" t="s">
        <v>59</v>
      </c>
      <c r="C2" s="31"/>
      <c r="D2" s="31"/>
      <c r="E2" s="31"/>
      <c r="F2" s="31"/>
      <c r="G2" s="31"/>
      <c r="H2" s="31"/>
      <c r="I2" s="31"/>
      <c r="J2" s="184"/>
      <c r="K2" s="31"/>
      <c r="L2" s="31"/>
      <c r="M2" s="31"/>
    </row>
    <row r="3" spans="1:13" x14ac:dyDescent="0.2">
      <c r="A3" s="31"/>
      <c r="B3" s="31"/>
      <c r="C3" s="31"/>
      <c r="D3" s="31"/>
      <c r="E3" s="31"/>
      <c r="F3" s="31"/>
      <c r="G3" s="31"/>
      <c r="H3" s="31"/>
      <c r="I3" s="31"/>
      <c r="J3" s="184"/>
      <c r="K3" s="31"/>
      <c r="L3" s="31"/>
      <c r="M3" s="31"/>
    </row>
    <row r="4" spans="1:13" ht="15.75" x14ac:dyDescent="0.25">
      <c r="A4" s="31"/>
      <c r="B4" s="147" t="s">
        <v>64</v>
      </c>
      <c r="C4" s="31"/>
      <c r="D4" s="31"/>
      <c r="E4" s="31"/>
      <c r="F4" s="31"/>
      <c r="G4" s="31"/>
      <c r="H4" s="31"/>
      <c r="I4" s="31"/>
      <c r="J4" s="184"/>
      <c r="K4" s="31"/>
      <c r="L4" s="31"/>
      <c r="M4" s="31"/>
    </row>
    <row r="5" spans="1:13" x14ac:dyDescent="0.2">
      <c r="A5" s="31"/>
      <c r="B5" s="31"/>
      <c r="C5" s="31"/>
      <c r="D5" s="31"/>
      <c r="E5" s="31"/>
      <c r="F5" s="31"/>
      <c r="G5" s="31"/>
      <c r="H5" s="31"/>
      <c r="I5" s="31"/>
      <c r="J5" s="184"/>
      <c r="K5" s="31"/>
      <c r="L5" s="31"/>
      <c r="M5" s="31"/>
    </row>
    <row r="6" spans="1:13" x14ac:dyDescent="0.2">
      <c r="A6" s="31"/>
      <c r="B6" s="31"/>
      <c r="C6" s="146" t="s">
        <v>61</v>
      </c>
      <c r="D6" s="31"/>
      <c r="E6" s="31"/>
      <c r="F6" s="31"/>
      <c r="G6" s="31"/>
      <c r="H6" s="31"/>
      <c r="I6" s="31"/>
      <c r="J6" s="184"/>
      <c r="K6" s="31"/>
      <c r="L6" s="31"/>
      <c r="M6" s="31"/>
    </row>
    <row r="7" spans="1:13" x14ac:dyDescent="0.2">
      <c r="A7" s="31"/>
      <c r="B7" s="31"/>
      <c r="C7" s="145" t="s">
        <v>107</v>
      </c>
      <c r="D7" s="31"/>
      <c r="E7" s="31"/>
      <c r="F7" s="31"/>
      <c r="G7" s="31"/>
      <c r="H7" s="31"/>
      <c r="I7" s="31"/>
      <c r="J7" s="184"/>
      <c r="K7" s="31"/>
      <c r="L7" s="31"/>
      <c r="M7" s="31"/>
    </row>
    <row r="8" spans="1:13" x14ac:dyDescent="0.2">
      <c r="A8" s="31"/>
      <c r="B8" s="145"/>
      <c r="C8" s="31"/>
      <c r="D8" s="31"/>
      <c r="E8" s="31"/>
      <c r="F8" s="31"/>
      <c r="G8" s="31"/>
      <c r="H8" s="31"/>
      <c r="I8" s="31"/>
      <c r="J8" s="184"/>
      <c r="K8" s="31"/>
      <c r="L8" s="31"/>
      <c r="M8" s="31"/>
    </row>
    <row r="9" spans="1:13" x14ac:dyDescent="0.2">
      <c r="A9" s="31"/>
      <c r="B9" s="31"/>
      <c r="C9" s="145" t="s">
        <v>60</v>
      </c>
      <c r="D9" s="31"/>
      <c r="E9" s="31"/>
      <c r="F9" s="31"/>
      <c r="G9" s="31"/>
      <c r="H9" s="31"/>
      <c r="I9" s="31"/>
      <c r="J9" s="184"/>
      <c r="K9" s="31"/>
      <c r="L9" s="31"/>
      <c r="M9" s="31"/>
    </row>
    <row r="10" spans="1:13" x14ac:dyDescent="0.2">
      <c r="A10" s="31"/>
      <c r="B10" s="31"/>
      <c r="C10" s="31"/>
      <c r="D10" s="145" t="s">
        <v>20</v>
      </c>
      <c r="E10" s="31"/>
      <c r="F10" s="31"/>
      <c r="G10" s="31"/>
      <c r="H10" s="31"/>
      <c r="I10" s="31"/>
      <c r="J10" s="184"/>
      <c r="K10" s="31"/>
      <c r="L10" s="31"/>
      <c r="M10" s="31"/>
    </row>
    <row r="11" spans="1:13" x14ac:dyDescent="0.2">
      <c r="A11" s="31"/>
      <c r="B11" s="31"/>
      <c r="C11" s="31"/>
      <c r="D11" s="145" t="s">
        <v>19</v>
      </c>
      <c r="E11" s="31"/>
      <c r="F11" s="31"/>
      <c r="G11" s="31"/>
      <c r="H11" s="31"/>
      <c r="I11" s="31"/>
      <c r="J11" s="184"/>
      <c r="K11" s="31"/>
      <c r="L11" s="31"/>
      <c r="M11" s="31"/>
    </row>
    <row r="12" spans="1:13" x14ac:dyDescent="0.2">
      <c r="A12" s="31"/>
      <c r="B12" s="31"/>
      <c r="C12" s="31"/>
      <c r="D12" s="31"/>
      <c r="E12" s="145" t="s">
        <v>108</v>
      </c>
      <c r="F12" s="31"/>
      <c r="G12" s="31"/>
      <c r="H12" s="31"/>
      <c r="I12" s="31"/>
      <c r="J12" s="184"/>
      <c r="K12" s="31"/>
      <c r="L12" s="31"/>
      <c r="M12" s="31"/>
    </row>
    <row r="13" spans="1:13" x14ac:dyDescent="0.2">
      <c r="A13" s="31"/>
      <c r="B13" s="31"/>
      <c r="C13" s="31"/>
      <c r="D13" s="31"/>
      <c r="E13" s="145"/>
      <c r="F13" s="145" t="s">
        <v>70</v>
      </c>
      <c r="G13" s="31"/>
      <c r="H13" s="31"/>
      <c r="I13" s="31"/>
      <c r="J13" s="184"/>
      <c r="K13" s="31"/>
      <c r="L13" s="31"/>
      <c r="M13" s="31"/>
    </row>
    <row r="14" spans="1:13" x14ac:dyDescent="0.2">
      <c r="A14" s="31"/>
      <c r="B14" s="31"/>
      <c r="C14" s="31"/>
      <c r="D14" s="31"/>
      <c r="E14" s="145" t="s">
        <v>62</v>
      </c>
      <c r="F14" s="31"/>
      <c r="G14" s="31"/>
      <c r="H14" s="31"/>
      <c r="I14" s="31"/>
      <c r="J14" s="184"/>
      <c r="K14" s="31"/>
      <c r="L14" s="31"/>
      <c r="M14" s="31"/>
    </row>
    <row r="15" spans="1:13" x14ac:dyDescent="0.2">
      <c r="A15" s="31"/>
      <c r="B15" s="31"/>
      <c r="C15" s="31"/>
      <c r="D15" s="31"/>
      <c r="E15" s="31"/>
      <c r="F15" s="145" t="s">
        <v>63</v>
      </c>
      <c r="G15" s="31"/>
      <c r="H15" s="31"/>
      <c r="I15" s="31"/>
      <c r="J15" s="184"/>
      <c r="K15" s="31"/>
      <c r="L15" s="31"/>
      <c r="M15" s="31"/>
    </row>
    <row r="16" spans="1:13" x14ac:dyDescent="0.2">
      <c r="A16" s="31"/>
      <c r="B16" s="31"/>
      <c r="C16" s="31"/>
      <c r="D16" s="31"/>
      <c r="E16" s="31"/>
      <c r="F16" s="145" t="s">
        <v>109</v>
      </c>
      <c r="G16" s="31"/>
      <c r="H16" s="31"/>
      <c r="I16" s="31"/>
      <c r="J16" s="184"/>
      <c r="K16" s="31"/>
      <c r="L16" s="31"/>
      <c r="M16" s="31"/>
    </row>
    <row r="17" spans="1:13" x14ac:dyDescent="0.2">
      <c r="A17" s="31"/>
      <c r="B17" s="31"/>
      <c r="C17" s="31"/>
      <c r="D17" s="31"/>
      <c r="E17" s="31"/>
      <c r="F17" s="145"/>
      <c r="G17" s="31"/>
      <c r="H17" s="31"/>
      <c r="I17" s="31"/>
      <c r="J17" s="184"/>
      <c r="K17" s="31"/>
      <c r="L17" s="31"/>
      <c r="M17" s="31"/>
    </row>
    <row r="18" spans="1:13" ht="15.75" x14ac:dyDescent="0.25">
      <c r="A18" s="31"/>
      <c r="B18" s="147" t="s">
        <v>65</v>
      </c>
      <c r="C18" s="31"/>
      <c r="D18" s="31"/>
      <c r="E18" s="31"/>
      <c r="F18" s="31"/>
      <c r="G18" s="31"/>
      <c r="H18" s="31"/>
      <c r="I18" s="31"/>
      <c r="J18" s="184"/>
      <c r="K18" s="31"/>
      <c r="L18" s="31"/>
      <c r="M18" s="31"/>
    </row>
    <row r="19" spans="1:13" ht="15.75" x14ac:dyDescent="0.25">
      <c r="A19" s="31"/>
      <c r="B19" s="147"/>
      <c r="C19" s="31"/>
      <c r="D19" s="31"/>
      <c r="E19" s="31"/>
      <c r="F19" s="31"/>
      <c r="G19" s="31"/>
      <c r="H19" s="31"/>
      <c r="I19" s="31"/>
      <c r="J19" s="184"/>
      <c r="K19" s="31"/>
      <c r="L19" s="31"/>
      <c r="M19" s="31"/>
    </row>
    <row r="20" spans="1:13" ht="15.75" x14ac:dyDescent="0.25">
      <c r="A20" s="31"/>
      <c r="B20" s="147"/>
      <c r="C20" s="145" t="s">
        <v>66</v>
      </c>
      <c r="D20" s="31"/>
      <c r="E20" s="31"/>
      <c r="F20" s="31"/>
      <c r="G20" s="31"/>
      <c r="H20" s="31"/>
      <c r="I20" s="31"/>
      <c r="J20" s="184"/>
      <c r="K20" s="31"/>
      <c r="L20" s="31"/>
      <c r="M20" s="31"/>
    </row>
    <row r="21" spans="1:13" ht="15.75" x14ac:dyDescent="0.25">
      <c r="A21" s="31"/>
      <c r="B21" s="147"/>
      <c r="C21" s="145" t="s">
        <v>67</v>
      </c>
      <c r="D21" s="31"/>
      <c r="E21" s="31"/>
      <c r="F21" s="31"/>
      <c r="G21" s="31"/>
      <c r="H21" s="31"/>
      <c r="I21" s="31"/>
      <c r="J21" s="184"/>
      <c r="K21" s="31"/>
      <c r="L21" s="31"/>
      <c r="M21" s="31"/>
    </row>
    <row r="22" spans="1:13" ht="15.75" x14ac:dyDescent="0.25">
      <c r="A22" s="31"/>
      <c r="B22" s="147"/>
      <c r="C22" s="31"/>
      <c r="D22" s="31"/>
      <c r="E22" s="31"/>
      <c r="F22" s="31"/>
      <c r="G22" s="31"/>
      <c r="H22" s="31"/>
      <c r="I22" s="31"/>
      <c r="J22" s="184"/>
      <c r="K22" s="31"/>
      <c r="L22" s="31"/>
      <c r="M22" s="31"/>
    </row>
    <row r="23" spans="1:13" ht="15.75" x14ac:dyDescent="0.25">
      <c r="A23" s="31"/>
      <c r="B23" s="147" t="s">
        <v>110</v>
      </c>
      <c r="C23" s="31"/>
      <c r="D23" s="31"/>
      <c r="E23" s="31"/>
      <c r="F23" s="31"/>
      <c r="G23" s="31"/>
      <c r="H23" s="31"/>
      <c r="I23" s="31"/>
      <c r="J23" s="184"/>
      <c r="K23" s="31"/>
      <c r="L23" s="31"/>
      <c r="M23" s="31"/>
    </row>
    <row r="24" spans="1:13" x14ac:dyDescent="0.2">
      <c r="A24" s="31"/>
      <c r="B24" s="31"/>
      <c r="C24" s="31"/>
      <c r="D24" s="31"/>
      <c r="E24" s="31"/>
      <c r="F24" s="31"/>
      <c r="G24" s="31"/>
      <c r="H24" s="31"/>
      <c r="I24" s="31"/>
      <c r="J24" s="184"/>
      <c r="K24" s="31"/>
      <c r="L24" s="31"/>
      <c r="M24" s="31"/>
    </row>
    <row r="25" spans="1:13" x14ac:dyDescent="0.2">
      <c r="A25" s="31"/>
      <c r="B25" s="31"/>
      <c r="C25" s="145" t="s">
        <v>94</v>
      </c>
      <c r="D25" s="31"/>
      <c r="E25" s="31"/>
      <c r="F25" s="31"/>
      <c r="G25" s="31"/>
      <c r="H25" s="31"/>
      <c r="I25" s="31"/>
      <c r="J25" s="184"/>
      <c r="K25" s="31"/>
      <c r="L25" s="31"/>
      <c r="M25" s="31"/>
    </row>
    <row r="26" spans="1:13" x14ac:dyDescent="0.2">
      <c r="A26" s="31"/>
      <c r="B26" s="31"/>
      <c r="C26" s="145"/>
      <c r="D26" s="145" t="s">
        <v>71</v>
      </c>
      <c r="E26" s="31"/>
      <c r="F26" s="31"/>
      <c r="G26" s="31"/>
      <c r="H26" s="31"/>
      <c r="I26" s="31"/>
      <c r="J26" s="184"/>
      <c r="K26" s="31"/>
      <c r="L26" s="31"/>
      <c r="M26" s="31"/>
    </row>
    <row r="27" spans="1:13" x14ac:dyDescent="0.2">
      <c r="A27" s="31"/>
      <c r="B27" s="145"/>
      <c r="C27" s="31"/>
      <c r="D27" s="145" t="s">
        <v>21</v>
      </c>
      <c r="E27" s="31"/>
      <c r="F27" s="31"/>
      <c r="G27" s="31"/>
      <c r="H27" s="31"/>
      <c r="I27" s="31"/>
      <c r="J27" s="184"/>
      <c r="K27" s="31"/>
      <c r="L27" s="31"/>
      <c r="M27" s="31"/>
    </row>
    <row r="28" spans="1:13" x14ac:dyDescent="0.2">
      <c r="A28" s="31"/>
      <c r="B28" s="145"/>
      <c r="C28" s="145"/>
      <c r="D28" s="31"/>
      <c r="E28" s="31"/>
      <c r="F28" s="31"/>
      <c r="G28" s="31"/>
      <c r="H28" s="31"/>
      <c r="I28" s="31"/>
      <c r="J28" s="184"/>
      <c r="K28" s="31"/>
      <c r="L28" s="31"/>
      <c r="M28" s="31"/>
    </row>
    <row r="29" spans="1:13" ht="15.75" x14ac:dyDescent="0.25">
      <c r="A29" s="31"/>
      <c r="B29" s="147" t="s">
        <v>95</v>
      </c>
      <c r="C29" s="145"/>
      <c r="D29" s="31"/>
      <c r="E29" s="31"/>
      <c r="F29" s="31"/>
      <c r="G29" s="31"/>
      <c r="H29" s="31"/>
      <c r="I29" s="31"/>
      <c r="J29" s="184"/>
      <c r="K29" s="31"/>
      <c r="L29" s="31"/>
      <c r="M29" s="31"/>
    </row>
    <row r="30" spans="1:13" x14ac:dyDescent="0.2">
      <c r="A30" s="31"/>
      <c r="B30" s="145"/>
      <c r="C30" s="31"/>
      <c r="D30" s="31"/>
      <c r="E30" s="31"/>
      <c r="F30" s="31"/>
      <c r="G30" s="31"/>
      <c r="H30" s="31"/>
      <c r="I30" s="31"/>
      <c r="J30" s="184"/>
      <c r="K30" s="31"/>
      <c r="L30" s="31"/>
      <c r="M30" s="31"/>
    </row>
    <row r="31" spans="1:13" x14ac:dyDescent="0.2">
      <c r="A31" s="31"/>
      <c r="B31" s="145"/>
      <c r="C31" s="145" t="s">
        <v>23</v>
      </c>
      <c r="D31" s="31"/>
      <c r="E31" s="31"/>
      <c r="F31" s="31"/>
      <c r="G31" s="31"/>
      <c r="H31" s="31"/>
      <c r="I31" s="31"/>
      <c r="J31" s="184"/>
      <c r="K31" s="31"/>
      <c r="L31" s="31"/>
      <c r="M31" s="31"/>
    </row>
    <row r="32" spans="1:13" x14ac:dyDescent="0.2">
      <c r="A32" s="31"/>
      <c r="B32" s="145"/>
      <c r="C32" s="145" t="s">
        <v>22</v>
      </c>
      <c r="D32" s="31"/>
      <c r="E32" s="31"/>
      <c r="F32" s="31"/>
      <c r="G32" s="31"/>
      <c r="H32" s="31"/>
      <c r="I32" s="31"/>
      <c r="J32" s="184"/>
      <c r="K32" s="31"/>
      <c r="L32" s="31"/>
      <c r="M32" s="31"/>
    </row>
    <row r="33" spans="1:13" x14ac:dyDescent="0.2">
      <c r="A33" s="31"/>
      <c r="B33" s="31"/>
      <c r="C33" s="31"/>
      <c r="D33" s="145" t="s">
        <v>111</v>
      </c>
      <c r="E33" s="31"/>
      <c r="F33" s="31"/>
      <c r="G33" s="31"/>
      <c r="H33" s="31"/>
      <c r="I33" s="31"/>
      <c r="J33" s="184"/>
      <c r="K33" s="31"/>
      <c r="L33" s="31"/>
      <c r="M33" s="31"/>
    </row>
    <row r="34" spans="1:13" x14ac:dyDescent="0.2">
      <c r="A34" s="31"/>
      <c r="B34" s="31"/>
      <c r="D34" s="145" t="s">
        <v>24</v>
      </c>
      <c r="E34" s="31"/>
      <c r="F34" s="31"/>
      <c r="G34" s="31"/>
      <c r="H34" s="31"/>
      <c r="I34" s="31"/>
      <c r="J34" s="184"/>
      <c r="K34" s="31"/>
      <c r="L34" s="31"/>
      <c r="M34" s="31"/>
    </row>
    <row r="35" spans="1:13" x14ac:dyDescent="0.2">
      <c r="A35" s="31"/>
      <c r="B35" s="31"/>
      <c r="C35" s="31"/>
      <c r="D35" s="145"/>
      <c r="E35" s="31"/>
      <c r="F35" s="31"/>
      <c r="G35" s="31"/>
      <c r="H35" s="31"/>
      <c r="I35" s="31"/>
      <c r="J35" s="184"/>
      <c r="K35" s="31"/>
      <c r="L35" s="31"/>
      <c r="M35" s="31"/>
    </row>
    <row r="36" spans="1:13" ht="13.5" thickBot="1" x14ac:dyDescent="0.25">
      <c r="A36" s="183"/>
      <c r="B36" s="183"/>
      <c r="C36" s="183"/>
      <c r="D36" s="183"/>
      <c r="E36" s="183"/>
      <c r="F36" s="183"/>
      <c r="G36" s="183"/>
      <c r="H36" s="183"/>
      <c r="I36" s="183"/>
      <c r="J36" s="185"/>
    </row>
    <row r="37" spans="1:13" ht="13.5" thickTop="1" x14ac:dyDescent="0.2">
      <c r="A37" s="31"/>
      <c r="B37" s="31"/>
      <c r="C37" s="31"/>
      <c r="D37" s="31"/>
      <c r="E37" s="31"/>
      <c r="F37" s="31"/>
      <c r="G37" s="31"/>
      <c r="H37" s="31"/>
      <c r="I37" s="31"/>
      <c r="J37" s="31"/>
    </row>
    <row r="38" spans="1:13" x14ac:dyDescent="0.2">
      <c r="A38" s="31"/>
      <c r="B38" s="31"/>
      <c r="C38" s="31"/>
      <c r="D38" s="31"/>
      <c r="E38" s="31"/>
      <c r="F38" s="31"/>
      <c r="G38" s="31"/>
      <c r="H38" s="31"/>
      <c r="I38" s="31"/>
      <c r="J38" s="31"/>
    </row>
    <row r="39" spans="1:13" x14ac:dyDescent="0.2">
      <c r="A39" s="31"/>
      <c r="B39" s="31"/>
      <c r="C39" s="31"/>
      <c r="D39" s="31"/>
      <c r="E39" s="31"/>
      <c r="F39" s="31"/>
      <c r="G39" s="31"/>
      <c r="H39" s="31"/>
      <c r="I39" s="31"/>
      <c r="J39" s="31"/>
    </row>
    <row r="40" spans="1:13" x14ac:dyDescent="0.2">
      <c r="A40" s="31"/>
      <c r="B40" s="31"/>
      <c r="C40" s="31"/>
      <c r="D40" s="31"/>
      <c r="E40" s="31"/>
      <c r="F40" s="31"/>
      <c r="G40" s="31"/>
      <c r="H40" s="31"/>
      <c r="I40" s="31"/>
      <c r="J40" s="31"/>
    </row>
    <row r="41" spans="1:13" x14ac:dyDescent="0.2">
      <c r="A41" s="31"/>
      <c r="B41" s="31"/>
      <c r="C41" s="31"/>
      <c r="D41" s="31"/>
      <c r="E41" s="31"/>
      <c r="F41" s="31"/>
      <c r="G41" s="31"/>
      <c r="H41" s="31"/>
      <c r="I41" s="31"/>
      <c r="J41" s="31"/>
    </row>
  </sheetData>
  <pageMargins left="0.7" right="0.7" top="0.75" bottom="0.75" header="0.3" footer="0.3"/>
  <pageSetup scale="8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X181"/>
  <sheetViews>
    <sheetView tabSelected="1" zoomScale="80" zoomScaleNormal="80" workbookViewId="0">
      <pane xSplit="20" ySplit="7" topLeftCell="U65" activePane="bottomRight" state="frozen"/>
      <selection pane="topRight" activeCell="O1" sqref="O1"/>
      <selection pane="bottomLeft" activeCell="A7" sqref="A7"/>
      <selection pane="bottomRight" activeCell="S76" sqref="S76"/>
    </sheetView>
  </sheetViews>
  <sheetFormatPr defaultRowHeight="12.75" x14ac:dyDescent="0.2"/>
  <cols>
    <col min="1" max="1" width="2.28515625" style="31" customWidth="1"/>
    <col min="2" max="2" width="2" customWidth="1"/>
    <col min="3" max="3" width="10" style="17" customWidth="1"/>
    <col min="4" max="4" width="0.85546875" style="17" customWidth="1"/>
    <col min="5" max="5" width="10" customWidth="1"/>
    <col min="6" max="6" width="9.5703125" customWidth="1"/>
    <col min="7" max="7" width="11.42578125" hidden="1" customWidth="1"/>
    <col min="8" max="8" width="0.7109375" customWidth="1"/>
    <col min="9" max="9" width="9.5703125" customWidth="1"/>
    <col min="10" max="10" width="10.5703125" hidden="1" customWidth="1"/>
    <col min="11" max="11" width="0.85546875" customWidth="1"/>
    <col min="12" max="12" width="6.85546875" customWidth="1"/>
    <col min="13" max="18" width="1.5703125" customWidth="1"/>
    <col min="19" max="19" width="47.140625" customWidth="1"/>
    <col min="20" max="20" width="0.7109375" style="65" customWidth="1"/>
    <col min="21" max="21" width="5.5703125" style="65" customWidth="1"/>
    <col min="22" max="37" width="5.5703125" customWidth="1"/>
    <col min="39" max="39" width="0.85546875" style="17" customWidth="1"/>
    <col min="40" max="40" width="2.140625" customWidth="1"/>
  </cols>
  <sheetData>
    <row r="1" spans="1:41" ht="14.25" thickTop="1" thickBot="1" x14ac:dyDescent="0.25">
      <c r="B1" s="43"/>
      <c r="C1" s="42"/>
      <c r="D1" s="42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66"/>
      <c r="U1" s="66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2"/>
      <c r="AN1" s="144"/>
      <c r="AO1" s="39"/>
    </row>
    <row r="2" spans="1:41" ht="14.25" thickTop="1" thickBot="1" x14ac:dyDescent="0.25">
      <c r="B2" s="156"/>
      <c r="C2" s="157"/>
      <c r="D2" s="157"/>
      <c r="E2" s="144"/>
      <c r="F2" s="144"/>
      <c r="G2" s="144"/>
      <c r="H2" s="144"/>
      <c r="I2" s="144"/>
      <c r="J2" s="144"/>
      <c r="K2" s="144"/>
      <c r="L2" s="158"/>
      <c r="M2" s="158"/>
      <c r="N2" s="158"/>
      <c r="O2" s="158"/>
      <c r="P2" s="158"/>
      <c r="Q2" s="158"/>
      <c r="R2" s="158"/>
      <c r="S2" s="158"/>
      <c r="T2" s="159"/>
      <c r="U2" s="159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8"/>
      <c r="AM2" s="160"/>
      <c r="AN2" s="141"/>
      <c r="AO2" s="39"/>
    </row>
    <row r="3" spans="1:41" ht="15.75" thickBot="1" x14ac:dyDescent="0.3">
      <c r="B3" s="33"/>
      <c r="C3" s="196"/>
      <c r="D3" s="197"/>
      <c r="E3" s="198"/>
      <c r="F3" s="202" t="s">
        <v>82</v>
      </c>
      <c r="G3" s="198"/>
      <c r="H3" s="198"/>
      <c r="I3" s="198"/>
      <c r="J3" s="198"/>
      <c r="K3" s="199"/>
      <c r="L3" s="188"/>
      <c r="M3" s="189"/>
      <c r="N3" s="189"/>
      <c r="O3" s="189"/>
      <c r="P3" s="189"/>
      <c r="Q3" s="189"/>
      <c r="R3" s="189"/>
      <c r="S3" s="243" t="s">
        <v>14</v>
      </c>
      <c r="T3" s="244"/>
      <c r="U3" s="191">
        <f>$I103/16</f>
        <v>3.3687500000000004</v>
      </c>
      <c r="V3" s="191">
        <f t="shared" ref="V3:AJ3" si="0">$I103/16</f>
        <v>3.3687500000000004</v>
      </c>
      <c r="W3" s="191">
        <f t="shared" si="0"/>
        <v>3.3687500000000004</v>
      </c>
      <c r="X3" s="191">
        <f t="shared" si="0"/>
        <v>3.3687500000000004</v>
      </c>
      <c r="Y3" s="191">
        <f t="shared" si="0"/>
        <v>3.3687500000000004</v>
      </c>
      <c r="Z3" s="191">
        <f t="shared" si="0"/>
        <v>3.3687500000000004</v>
      </c>
      <c r="AA3" s="191">
        <f t="shared" si="0"/>
        <v>3.3687500000000004</v>
      </c>
      <c r="AB3" s="191">
        <f t="shared" si="0"/>
        <v>3.3687500000000004</v>
      </c>
      <c r="AC3" s="191">
        <f t="shared" si="0"/>
        <v>3.3687500000000004</v>
      </c>
      <c r="AD3" s="191">
        <f t="shared" si="0"/>
        <v>3.3687500000000004</v>
      </c>
      <c r="AE3" s="191">
        <f t="shared" si="0"/>
        <v>3.3687500000000004</v>
      </c>
      <c r="AF3" s="191">
        <f t="shared" si="0"/>
        <v>3.3687500000000004</v>
      </c>
      <c r="AG3" s="191">
        <f t="shared" si="0"/>
        <v>3.3687500000000004</v>
      </c>
      <c r="AH3" s="191">
        <f t="shared" si="0"/>
        <v>3.3687500000000004</v>
      </c>
      <c r="AI3" s="191">
        <f t="shared" si="0"/>
        <v>3.3687500000000004</v>
      </c>
      <c r="AJ3" s="191">
        <f t="shared" si="0"/>
        <v>3.3687500000000004</v>
      </c>
      <c r="AK3" s="190"/>
      <c r="AL3" s="76">
        <f>SUM(U3:AK3)</f>
        <v>53.899999999999984</v>
      </c>
      <c r="AM3" s="77"/>
      <c r="AN3" s="142"/>
    </row>
    <row r="4" spans="1:41" ht="15.75" thickBot="1" x14ac:dyDescent="0.3">
      <c r="B4" s="33"/>
      <c r="C4" s="92" t="s">
        <v>5</v>
      </c>
      <c r="D4" s="21"/>
      <c r="E4" s="200" t="s">
        <v>112</v>
      </c>
      <c r="F4" s="201" t="s">
        <v>25</v>
      </c>
      <c r="G4" s="194" t="s">
        <v>17</v>
      </c>
      <c r="H4" s="194"/>
      <c r="I4" s="194"/>
      <c r="J4" s="194"/>
      <c r="K4" s="195"/>
      <c r="L4" s="67"/>
      <c r="M4" s="115"/>
      <c r="N4" s="115"/>
      <c r="O4" s="115"/>
      <c r="P4" s="115"/>
      <c r="Q4" s="115"/>
      <c r="R4" s="115"/>
      <c r="S4" s="245" t="s">
        <v>12</v>
      </c>
      <c r="T4" s="246"/>
      <c r="U4" s="5">
        <f>U3</f>
        <v>3.3687500000000004</v>
      </c>
      <c r="V4" s="5">
        <f>SUM(U4,V3)</f>
        <v>6.7375000000000007</v>
      </c>
      <c r="W4" s="5">
        <f>SUM(V4,W3)</f>
        <v>10.106250000000001</v>
      </c>
      <c r="X4" s="5">
        <f t="shared" ref="X4:AJ4" si="1">SUM(W4,X3)</f>
        <v>13.475000000000001</v>
      </c>
      <c r="Y4" s="5">
        <f t="shared" si="1"/>
        <v>16.84375</v>
      </c>
      <c r="Z4" s="5">
        <f t="shared" si="1"/>
        <v>20.212499999999999</v>
      </c>
      <c r="AA4" s="5">
        <f t="shared" si="1"/>
        <v>23.581249999999997</v>
      </c>
      <c r="AB4" s="5">
        <f t="shared" si="1"/>
        <v>26.949999999999996</v>
      </c>
      <c r="AC4" s="5">
        <f t="shared" si="1"/>
        <v>30.318749999999994</v>
      </c>
      <c r="AD4" s="5">
        <f t="shared" si="1"/>
        <v>33.687499999999993</v>
      </c>
      <c r="AE4" s="5">
        <f t="shared" si="1"/>
        <v>37.056249999999991</v>
      </c>
      <c r="AF4" s="5">
        <f t="shared" si="1"/>
        <v>40.42499999999999</v>
      </c>
      <c r="AG4" s="5">
        <f t="shared" si="1"/>
        <v>43.793749999999989</v>
      </c>
      <c r="AH4" s="5">
        <f t="shared" si="1"/>
        <v>47.162499999999987</v>
      </c>
      <c r="AI4" s="5">
        <f t="shared" si="1"/>
        <v>50.531249999999986</v>
      </c>
      <c r="AJ4" s="5">
        <f t="shared" si="1"/>
        <v>53.899999999999984</v>
      </c>
      <c r="AK4" s="4"/>
      <c r="AL4" s="6"/>
      <c r="AM4" s="21"/>
      <c r="AN4" s="142"/>
    </row>
    <row r="5" spans="1:41" ht="15.75" thickBot="1" x14ac:dyDescent="0.25">
      <c r="B5" s="33"/>
      <c r="C5" s="16" t="s">
        <v>6</v>
      </c>
      <c r="D5" s="77"/>
      <c r="E5" s="249" t="s">
        <v>150</v>
      </c>
      <c r="F5" s="250"/>
      <c r="G5" s="250"/>
      <c r="H5" s="250"/>
      <c r="I5" s="250"/>
      <c r="J5" s="250"/>
      <c r="K5" s="251"/>
      <c r="L5" s="68"/>
      <c r="M5" s="116"/>
      <c r="N5" s="116"/>
      <c r="O5" s="116"/>
      <c r="P5" s="116"/>
      <c r="Q5" s="116"/>
      <c r="R5" s="116"/>
      <c r="S5" s="247" t="s">
        <v>15</v>
      </c>
      <c r="T5" s="248"/>
      <c r="U5" s="14">
        <f>I103</f>
        <v>53.900000000000006</v>
      </c>
      <c r="V5" s="14">
        <f t="shared" ref="V5:AJ5" si="2">$AL3-U4</f>
        <v>50.531249999999986</v>
      </c>
      <c r="W5" s="14">
        <f t="shared" si="2"/>
        <v>47.16249999999998</v>
      </c>
      <c r="X5" s="14">
        <f t="shared" si="2"/>
        <v>43.793749999999982</v>
      </c>
      <c r="Y5" s="14">
        <f t="shared" si="2"/>
        <v>40.424999999999983</v>
      </c>
      <c r="Z5" s="14">
        <f t="shared" si="2"/>
        <v>37.056249999999984</v>
      </c>
      <c r="AA5" s="14">
        <f t="shared" si="2"/>
        <v>33.687499999999986</v>
      </c>
      <c r="AB5" s="14">
        <f t="shared" si="2"/>
        <v>30.318749999999987</v>
      </c>
      <c r="AC5" s="14">
        <f t="shared" si="2"/>
        <v>26.949999999999989</v>
      </c>
      <c r="AD5" s="14">
        <f t="shared" si="2"/>
        <v>23.58124999999999</v>
      </c>
      <c r="AE5" s="14">
        <f t="shared" si="2"/>
        <v>20.212499999999991</v>
      </c>
      <c r="AF5" s="14">
        <f t="shared" si="2"/>
        <v>16.843749999999993</v>
      </c>
      <c r="AG5" s="14">
        <f t="shared" si="2"/>
        <v>13.474999999999994</v>
      </c>
      <c r="AH5" s="14">
        <f t="shared" si="2"/>
        <v>10.106249999999996</v>
      </c>
      <c r="AI5" s="14">
        <f t="shared" si="2"/>
        <v>6.7374999999999972</v>
      </c>
      <c r="AJ5" s="14">
        <f t="shared" si="2"/>
        <v>3.3687499999999986</v>
      </c>
      <c r="AK5" s="14"/>
      <c r="AL5" s="13"/>
      <c r="AM5" s="21"/>
      <c r="AN5" s="142"/>
    </row>
    <row r="6" spans="1:41" ht="13.5" customHeight="1" thickBot="1" x14ac:dyDescent="0.25">
      <c r="B6" s="33"/>
      <c r="C6" s="16" t="s">
        <v>7</v>
      </c>
      <c r="D6" s="22"/>
      <c r="E6" s="238" t="s">
        <v>8</v>
      </c>
      <c r="F6" s="239"/>
      <c r="G6" s="239"/>
      <c r="H6" s="21"/>
      <c r="I6" s="236" t="s">
        <v>18</v>
      </c>
      <c r="J6" s="237"/>
      <c r="K6" s="21"/>
      <c r="L6" s="240" t="s">
        <v>13</v>
      </c>
      <c r="M6" s="241"/>
      <c r="N6" s="241"/>
      <c r="O6" s="241"/>
      <c r="P6" s="241"/>
      <c r="Q6" s="241"/>
      <c r="R6" s="241"/>
      <c r="S6" s="242"/>
      <c r="T6" s="21"/>
      <c r="U6" s="252" t="s">
        <v>93</v>
      </c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54"/>
      <c r="AM6" s="22"/>
      <c r="AN6" s="142"/>
    </row>
    <row r="7" spans="1:41" s="3" customFormat="1" ht="39" thickBot="1" x14ac:dyDescent="0.25">
      <c r="A7" s="75"/>
      <c r="B7" s="35"/>
      <c r="C7" s="162" t="s">
        <v>4</v>
      </c>
      <c r="D7" s="23"/>
      <c r="E7" s="171" t="s">
        <v>33</v>
      </c>
      <c r="F7" s="172" t="s">
        <v>32</v>
      </c>
      <c r="G7" s="173" t="s">
        <v>2</v>
      </c>
      <c r="H7" s="174"/>
      <c r="I7" s="175" t="s">
        <v>28</v>
      </c>
      <c r="J7" s="25" t="s">
        <v>3</v>
      </c>
      <c r="K7" s="22"/>
      <c r="L7" s="90" t="s">
        <v>0</v>
      </c>
      <c r="M7" s="114"/>
      <c r="N7" s="163"/>
      <c r="O7" s="163"/>
      <c r="P7" s="163"/>
      <c r="Q7" s="163"/>
      <c r="R7" s="163"/>
      <c r="S7" s="192" t="s">
        <v>92</v>
      </c>
      <c r="T7" s="22"/>
      <c r="U7" s="120">
        <v>42391</v>
      </c>
      <c r="V7" s="120">
        <f t="shared" ref="V7:AJ7" si="3">U7+7</f>
        <v>42398</v>
      </c>
      <c r="W7" s="120">
        <f t="shared" si="3"/>
        <v>42405</v>
      </c>
      <c r="X7" s="120">
        <f t="shared" si="3"/>
        <v>42412</v>
      </c>
      <c r="Y7" s="120">
        <f t="shared" si="3"/>
        <v>42419</v>
      </c>
      <c r="Z7" s="120">
        <f t="shared" si="3"/>
        <v>42426</v>
      </c>
      <c r="AA7" s="120">
        <f t="shared" si="3"/>
        <v>42433</v>
      </c>
      <c r="AB7" s="120">
        <f t="shared" si="3"/>
        <v>42440</v>
      </c>
      <c r="AC7" s="120">
        <f t="shared" si="3"/>
        <v>42447</v>
      </c>
      <c r="AD7" s="120">
        <f t="shared" si="3"/>
        <v>42454</v>
      </c>
      <c r="AE7" s="120">
        <f t="shared" si="3"/>
        <v>42461</v>
      </c>
      <c r="AF7" s="120">
        <f t="shared" si="3"/>
        <v>42468</v>
      </c>
      <c r="AG7" s="120">
        <f t="shared" si="3"/>
        <v>42475</v>
      </c>
      <c r="AH7" s="120">
        <f t="shared" si="3"/>
        <v>42482</v>
      </c>
      <c r="AI7" s="120">
        <f t="shared" si="3"/>
        <v>42489</v>
      </c>
      <c r="AJ7" s="120">
        <f t="shared" si="3"/>
        <v>42496</v>
      </c>
      <c r="AK7" s="89" t="s">
        <v>84</v>
      </c>
      <c r="AL7" s="9" t="s">
        <v>75</v>
      </c>
      <c r="AM7" s="23"/>
      <c r="AN7" s="143"/>
    </row>
    <row r="8" spans="1:41" s="3" customFormat="1" ht="6" customHeight="1" thickBot="1" x14ac:dyDescent="0.25">
      <c r="A8" s="75"/>
      <c r="B8" s="35"/>
      <c r="C8" s="81"/>
      <c r="D8" s="23"/>
      <c r="E8" s="80"/>
      <c r="F8" s="80"/>
      <c r="G8" s="78"/>
      <c r="H8" s="22"/>
      <c r="I8" s="82"/>
      <c r="J8" s="79"/>
      <c r="K8" s="22"/>
      <c r="L8" s="83"/>
      <c r="M8" s="84"/>
      <c r="N8" s="84"/>
      <c r="O8" s="84"/>
      <c r="P8" s="84"/>
      <c r="Q8" s="84"/>
      <c r="R8" s="84"/>
      <c r="S8" s="84"/>
      <c r="T8" s="22"/>
      <c r="U8" s="85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7"/>
      <c r="AL8" s="88"/>
      <c r="AM8" s="23"/>
      <c r="AN8" s="143"/>
    </row>
    <row r="9" spans="1:41" x14ac:dyDescent="0.2">
      <c r="B9" s="33"/>
      <c r="C9" s="161"/>
      <c r="D9" s="23"/>
      <c r="E9" s="119"/>
      <c r="F9" s="119"/>
      <c r="G9" s="20"/>
      <c r="H9" s="23"/>
      <c r="I9" s="119"/>
      <c r="J9" s="64"/>
      <c r="K9" s="23"/>
      <c r="L9" s="118">
        <v>10000</v>
      </c>
      <c r="M9" s="203" t="s">
        <v>83</v>
      </c>
      <c r="N9" s="119"/>
      <c r="O9" s="119"/>
      <c r="P9" s="119"/>
      <c r="Q9" s="119"/>
      <c r="R9" s="119"/>
      <c r="S9" s="119"/>
      <c r="T9" s="23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70"/>
      <c r="AL9" s="71"/>
      <c r="AM9" s="23"/>
      <c r="AN9" s="142"/>
    </row>
    <row r="10" spans="1:41" x14ac:dyDescent="0.2">
      <c r="B10" s="33"/>
      <c r="C10" s="161"/>
      <c r="D10" s="23"/>
      <c r="E10" s="119"/>
      <c r="F10" s="119"/>
      <c r="G10" s="20"/>
      <c r="H10" s="23"/>
      <c r="I10" s="119"/>
      <c r="J10" s="152"/>
      <c r="K10" s="23"/>
      <c r="L10" s="118">
        <v>11000</v>
      </c>
      <c r="M10" s="179"/>
      <c r="N10" s="165" t="s">
        <v>34</v>
      </c>
      <c r="O10" s="155"/>
      <c r="P10" s="155"/>
      <c r="Q10" s="155"/>
      <c r="R10" s="165"/>
      <c r="S10" s="166"/>
      <c r="T10" s="23"/>
      <c r="U10" s="19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7"/>
      <c r="AL10" s="169">
        <f t="shared" ref="AL10:AL33" si="4">SUM(T10:AK10)</f>
        <v>0</v>
      </c>
      <c r="AM10" s="23"/>
      <c r="AN10" s="142"/>
    </row>
    <row r="11" spans="1:41" x14ac:dyDescent="0.2">
      <c r="B11" s="33"/>
      <c r="C11" s="16" t="str">
        <f t="shared" ref="C11:C55" si="5">IF(F11=0,"Open",IF(E11=0,"Complete", "In Progress"))</f>
        <v>Complete</v>
      </c>
      <c r="D11" s="23"/>
      <c r="E11" s="18">
        <f>I11-F11</f>
        <v>0</v>
      </c>
      <c r="F11" s="19">
        <v>0.5</v>
      </c>
      <c r="G11" s="19">
        <v>0.5</v>
      </c>
      <c r="H11" s="19">
        <v>0.5</v>
      </c>
      <c r="I11" s="19">
        <v>0.5</v>
      </c>
      <c r="J11" s="152"/>
      <c r="K11" s="23"/>
      <c r="L11" s="118">
        <v>11100</v>
      </c>
      <c r="M11" s="179"/>
      <c r="N11" s="154"/>
      <c r="O11" s="153" t="s">
        <v>26</v>
      </c>
      <c r="P11" s="153"/>
      <c r="Q11" s="153"/>
      <c r="R11" s="153"/>
      <c r="S11" s="166"/>
      <c r="T11" s="23"/>
      <c r="U11" s="19">
        <v>0.5</v>
      </c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5"/>
      <c r="AL11" s="11">
        <f t="shared" si="4"/>
        <v>0.5</v>
      </c>
      <c r="AM11" s="23"/>
      <c r="AN11" s="142"/>
    </row>
    <row r="12" spans="1:41" x14ac:dyDescent="0.2">
      <c r="B12" s="33"/>
      <c r="C12" s="16" t="str">
        <f t="shared" si="5"/>
        <v>Complete</v>
      </c>
      <c r="D12" s="23"/>
      <c r="E12" s="18">
        <f>I12-F12</f>
        <v>0</v>
      </c>
      <c r="F12" s="19">
        <v>0.4</v>
      </c>
      <c r="G12" s="19">
        <v>0.4</v>
      </c>
      <c r="H12" s="19">
        <v>0.4</v>
      </c>
      <c r="I12" s="19">
        <v>0.4</v>
      </c>
      <c r="J12" s="152"/>
      <c r="K12" s="23"/>
      <c r="L12" s="118">
        <v>11200</v>
      </c>
      <c r="M12" s="179"/>
      <c r="N12" s="154"/>
      <c r="O12" s="153" t="s">
        <v>27</v>
      </c>
      <c r="P12" s="153"/>
      <c r="Q12" s="153"/>
      <c r="R12" s="153"/>
      <c r="S12" s="164"/>
      <c r="T12" s="23"/>
      <c r="U12" s="19">
        <v>0.4</v>
      </c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5"/>
      <c r="AL12" s="11">
        <f t="shared" si="4"/>
        <v>0.4</v>
      </c>
      <c r="AM12" s="23"/>
      <c r="AN12" s="142"/>
    </row>
    <row r="13" spans="1:41" x14ac:dyDescent="0.2">
      <c r="B13" s="33"/>
      <c r="C13" s="16" t="s">
        <v>7</v>
      </c>
      <c r="D13" s="23"/>
      <c r="E13" s="18">
        <v>0</v>
      </c>
      <c r="F13" s="19">
        <v>1</v>
      </c>
      <c r="G13" s="19">
        <v>0.4</v>
      </c>
      <c r="H13" s="19">
        <v>0.4</v>
      </c>
      <c r="I13" s="19">
        <v>0.4</v>
      </c>
      <c r="J13" s="152"/>
      <c r="K13" s="23"/>
      <c r="L13" s="118">
        <v>11300</v>
      </c>
      <c r="M13" s="179"/>
      <c r="N13" s="154"/>
      <c r="O13" s="153" t="s">
        <v>30</v>
      </c>
      <c r="P13" s="153"/>
      <c r="Q13" s="153"/>
      <c r="R13" s="153"/>
      <c r="S13" s="164"/>
      <c r="T13" s="23"/>
      <c r="U13" s="19">
        <v>0.4</v>
      </c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5"/>
      <c r="AL13" s="11">
        <f t="shared" si="4"/>
        <v>0.4</v>
      </c>
      <c r="AM13" s="23"/>
      <c r="AN13" s="142"/>
    </row>
    <row r="14" spans="1:41" x14ac:dyDescent="0.2">
      <c r="B14" s="33"/>
      <c r="C14" s="16" t="s">
        <v>7</v>
      </c>
      <c r="D14" s="23"/>
      <c r="E14" s="18">
        <v>0</v>
      </c>
      <c r="F14" s="19">
        <v>0.8</v>
      </c>
      <c r="G14" s="19">
        <v>1.3</v>
      </c>
      <c r="H14" s="19">
        <v>1.3</v>
      </c>
      <c r="I14" s="19">
        <v>1.3</v>
      </c>
      <c r="J14" s="8"/>
      <c r="K14" s="23"/>
      <c r="L14" s="118">
        <v>11400</v>
      </c>
      <c r="M14" s="179"/>
      <c r="N14" s="154"/>
      <c r="O14" s="153" t="s">
        <v>31</v>
      </c>
      <c r="P14" s="153"/>
      <c r="Q14" s="153"/>
      <c r="R14" s="153"/>
      <c r="S14" s="166"/>
      <c r="T14" s="23"/>
      <c r="U14" s="19">
        <v>1.3</v>
      </c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5"/>
      <c r="AL14" s="11">
        <f t="shared" si="4"/>
        <v>1.3</v>
      </c>
      <c r="AM14" s="23"/>
      <c r="AN14" s="142"/>
    </row>
    <row r="15" spans="1:41" x14ac:dyDescent="0.2">
      <c r="B15" s="33"/>
      <c r="C15" s="16" t="str">
        <f t="shared" si="5"/>
        <v>Complete</v>
      </c>
      <c r="D15" s="23"/>
      <c r="E15" s="18">
        <f>I15-F15</f>
        <v>0</v>
      </c>
      <c r="F15" s="19">
        <v>0.4</v>
      </c>
      <c r="G15" s="19">
        <v>0.4</v>
      </c>
      <c r="H15" s="19">
        <v>0.4</v>
      </c>
      <c r="I15" s="19">
        <v>0.4</v>
      </c>
      <c r="J15" s="7"/>
      <c r="K15" s="23"/>
      <c r="L15" s="118">
        <v>11500</v>
      </c>
      <c r="M15" s="179"/>
      <c r="N15" s="154"/>
      <c r="O15" s="153" t="s">
        <v>29</v>
      </c>
      <c r="P15" s="153"/>
      <c r="Q15" s="153"/>
      <c r="R15" s="153"/>
      <c r="S15" s="166"/>
      <c r="T15" s="23"/>
      <c r="U15" s="19">
        <v>0.4</v>
      </c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5"/>
      <c r="AL15" s="11">
        <f t="shared" si="4"/>
        <v>0.4</v>
      </c>
      <c r="AM15" s="23"/>
      <c r="AN15" s="142"/>
    </row>
    <row r="16" spans="1:41" x14ac:dyDescent="0.2">
      <c r="B16" s="33"/>
      <c r="C16" s="161"/>
      <c r="D16" s="23"/>
      <c r="E16" s="119"/>
      <c r="F16" s="119"/>
      <c r="G16" s="119"/>
      <c r="H16" s="119"/>
      <c r="I16" s="119"/>
      <c r="J16" s="7"/>
      <c r="K16" s="23"/>
      <c r="L16" s="118">
        <v>12000</v>
      </c>
      <c r="M16" s="179"/>
      <c r="N16" s="165" t="s">
        <v>35</v>
      </c>
      <c r="O16" s="155"/>
      <c r="P16" s="155"/>
      <c r="Q16" s="155"/>
      <c r="R16" s="165"/>
      <c r="S16" s="166"/>
      <c r="T16" s="23"/>
      <c r="U16" s="119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2"/>
      <c r="AL16" s="11">
        <f t="shared" si="4"/>
        <v>0</v>
      </c>
      <c r="AM16" s="23"/>
      <c r="AN16" s="142"/>
    </row>
    <row r="17" spans="2:40" x14ac:dyDescent="0.2">
      <c r="B17" s="33"/>
      <c r="C17" s="16" t="str">
        <f t="shared" si="5"/>
        <v>Complete</v>
      </c>
      <c r="D17" s="23"/>
      <c r="E17" s="18">
        <f>I17-F17</f>
        <v>0</v>
      </c>
      <c r="F17" s="19">
        <v>0.5</v>
      </c>
      <c r="G17" s="19">
        <v>0.5</v>
      </c>
      <c r="H17" s="19">
        <v>0.5</v>
      </c>
      <c r="I17" s="19">
        <v>0.5</v>
      </c>
      <c r="J17" s="7"/>
      <c r="K17" s="23"/>
      <c r="L17" s="118">
        <v>12100</v>
      </c>
      <c r="M17" s="179"/>
      <c r="N17" s="154"/>
      <c r="O17" s="153" t="s">
        <v>26</v>
      </c>
      <c r="P17" s="153"/>
      <c r="Q17" s="153"/>
      <c r="R17" s="153"/>
      <c r="S17" s="166"/>
      <c r="T17" s="23"/>
      <c r="U17" s="19">
        <v>0.5</v>
      </c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5"/>
      <c r="AL17" s="11">
        <f t="shared" si="4"/>
        <v>0.5</v>
      </c>
      <c r="AM17" s="23"/>
      <c r="AN17" s="142"/>
    </row>
    <row r="18" spans="2:40" x14ac:dyDescent="0.2">
      <c r="B18" s="33"/>
      <c r="C18" s="16" t="str">
        <f t="shared" si="5"/>
        <v>Complete</v>
      </c>
      <c r="D18" s="23"/>
      <c r="E18" s="18">
        <f>I18-F18</f>
        <v>0</v>
      </c>
      <c r="F18" s="19">
        <v>0.5</v>
      </c>
      <c r="G18" s="19">
        <v>0.5</v>
      </c>
      <c r="H18" s="19">
        <v>0.5</v>
      </c>
      <c r="I18" s="19">
        <v>0.5</v>
      </c>
      <c r="J18" s="7"/>
      <c r="K18" s="23"/>
      <c r="L18" s="118">
        <v>12200</v>
      </c>
      <c r="M18" s="179"/>
      <c r="N18" s="154"/>
      <c r="O18" s="153" t="s">
        <v>27</v>
      </c>
      <c r="P18" s="153"/>
      <c r="Q18" s="153"/>
      <c r="R18" s="153"/>
      <c r="S18" s="164"/>
      <c r="T18" s="23"/>
      <c r="U18" s="19">
        <v>0.5</v>
      </c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5"/>
      <c r="AL18" s="11">
        <f t="shared" si="4"/>
        <v>0.5</v>
      </c>
      <c r="AM18" s="23"/>
      <c r="AN18" s="142"/>
    </row>
    <row r="19" spans="2:40" x14ac:dyDescent="0.2">
      <c r="B19" s="33"/>
      <c r="C19" s="16" t="str">
        <f t="shared" si="5"/>
        <v>Complete</v>
      </c>
      <c r="D19" s="23"/>
      <c r="E19" s="18">
        <f>I19-F19</f>
        <v>0</v>
      </c>
      <c r="F19" s="19">
        <v>1</v>
      </c>
      <c r="G19" s="19">
        <v>1</v>
      </c>
      <c r="H19" s="19">
        <v>1</v>
      </c>
      <c r="I19" s="19">
        <v>1</v>
      </c>
      <c r="J19" s="7"/>
      <c r="K19" s="23"/>
      <c r="L19" s="118">
        <v>12300</v>
      </c>
      <c r="M19" s="179"/>
      <c r="N19" s="154"/>
      <c r="O19" s="153" t="s">
        <v>30</v>
      </c>
      <c r="P19" s="153"/>
      <c r="Q19" s="153"/>
      <c r="R19" s="153"/>
      <c r="S19" s="164"/>
      <c r="T19" s="23"/>
      <c r="U19" s="19">
        <v>1</v>
      </c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5"/>
      <c r="AL19" s="11">
        <f t="shared" si="4"/>
        <v>1</v>
      </c>
      <c r="AM19" s="23"/>
      <c r="AN19" s="142"/>
    </row>
    <row r="20" spans="2:40" x14ac:dyDescent="0.2">
      <c r="B20" s="33"/>
      <c r="C20" s="16" t="s">
        <v>7</v>
      </c>
      <c r="D20" s="23"/>
      <c r="E20" s="18">
        <v>0</v>
      </c>
      <c r="F20" s="19">
        <v>0.8</v>
      </c>
      <c r="G20" s="19">
        <v>0.5</v>
      </c>
      <c r="H20" s="19">
        <v>0.5</v>
      </c>
      <c r="I20" s="19">
        <v>0.5</v>
      </c>
      <c r="J20" s="7"/>
      <c r="K20" s="23"/>
      <c r="L20" s="118">
        <v>12400</v>
      </c>
      <c r="M20" s="179"/>
      <c r="N20" s="154"/>
      <c r="O20" s="153" t="s">
        <v>31</v>
      </c>
      <c r="P20" s="153"/>
      <c r="Q20" s="153"/>
      <c r="R20" s="153"/>
      <c r="S20" s="166"/>
      <c r="T20" s="23"/>
      <c r="U20" s="19">
        <v>0.5</v>
      </c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5"/>
      <c r="AL20" s="11">
        <f t="shared" si="4"/>
        <v>0.5</v>
      </c>
      <c r="AM20" s="23"/>
      <c r="AN20" s="142"/>
    </row>
    <row r="21" spans="2:40" x14ac:dyDescent="0.2">
      <c r="B21" s="33"/>
      <c r="C21" s="16" t="str">
        <f t="shared" si="5"/>
        <v>Complete</v>
      </c>
      <c r="D21" s="23"/>
      <c r="E21" s="18">
        <f>I21-F21</f>
        <v>0</v>
      </c>
      <c r="F21" s="19">
        <v>0.5</v>
      </c>
      <c r="G21" s="19">
        <v>0.5</v>
      </c>
      <c r="H21" s="19">
        <v>0.5</v>
      </c>
      <c r="I21" s="19">
        <v>0.5</v>
      </c>
      <c r="J21" s="7"/>
      <c r="K21" s="23"/>
      <c r="L21" s="118">
        <v>12500</v>
      </c>
      <c r="M21" s="179"/>
      <c r="N21" s="154"/>
      <c r="O21" s="153" t="s">
        <v>29</v>
      </c>
      <c r="P21" s="153"/>
      <c r="Q21" s="153"/>
      <c r="R21" s="153"/>
      <c r="S21" s="166"/>
      <c r="T21" s="23"/>
      <c r="U21" s="19">
        <v>0.5</v>
      </c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5"/>
      <c r="AL21" s="11">
        <f t="shared" si="4"/>
        <v>0.5</v>
      </c>
      <c r="AM21" s="23"/>
      <c r="AN21" s="142"/>
    </row>
    <row r="22" spans="2:40" x14ac:dyDescent="0.2">
      <c r="B22" s="33"/>
      <c r="C22" s="161"/>
      <c r="D22" s="23"/>
      <c r="E22" s="119"/>
      <c r="F22" s="119"/>
      <c r="G22" s="119"/>
      <c r="H22" s="119"/>
      <c r="I22" s="119"/>
      <c r="J22" s="7"/>
      <c r="K22" s="23"/>
      <c r="L22" s="118">
        <v>13000</v>
      </c>
      <c r="M22" s="179"/>
      <c r="N22" s="165" t="s">
        <v>36</v>
      </c>
      <c r="O22" s="155"/>
      <c r="P22" s="155"/>
      <c r="Q22" s="155"/>
      <c r="R22" s="165"/>
      <c r="S22" s="166"/>
      <c r="T22" s="23"/>
      <c r="U22" s="119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2"/>
      <c r="AL22" s="11">
        <f t="shared" si="4"/>
        <v>0</v>
      </c>
      <c r="AM22" s="23"/>
      <c r="AN22" s="142"/>
    </row>
    <row r="23" spans="2:40" x14ac:dyDescent="0.2">
      <c r="B23" s="33"/>
      <c r="C23" s="16" t="s">
        <v>7</v>
      </c>
      <c r="D23" s="23"/>
      <c r="E23" s="18">
        <v>0</v>
      </c>
      <c r="F23" s="19">
        <v>0.8</v>
      </c>
      <c r="G23" s="19">
        <v>1</v>
      </c>
      <c r="H23" s="19">
        <v>1</v>
      </c>
      <c r="I23" s="19">
        <v>1</v>
      </c>
      <c r="J23" s="7"/>
      <c r="K23" s="23"/>
      <c r="L23" s="118">
        <v>13100</v>
      </c>
      <c r="M23" s="179"/>
      <c r="N23" s="154"/>
      <c r="O23" s="153" t="s">
        <v>26</v>
      </c>
      <c r="P23" s="153"/>
      <c r="Q23" s="153"/>
      <c r="R23" s="153"/>
      <c r="S23" s="166"/>
      <c r="T23" s="23"/>
      <c r="U23" s="19">
        <v>1</v>
      </c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5"/>
      <c r="AL23" s="11">
        <f t="shared" si="4"/>
        <v>1</v>
      </c>
      <c r="AM23" s="23"/>
      <c r="AN23" s="142"/>
    </row>
    <row r="24" spans="2:40" x14ac:dyDescent="0.2">
      <c r="B24" s="33"/>
      <c r="C24" s="16" t="str">
        <f t="shared" si="5"/>
        <v>Complete</v>
      </c>
      <c r="D24" s="23"/>
      <c r="E24" s="18">
        <f>I24-F24</f>
        <v>0</v>
      </c>
      <c r="F24" s="19">
        <v>0.5</v>
      </c>
      <c r="G24" s="19">
        <v>0.5</v>
      </c>
      <c r="H24" s="19">
        <v>0.5</v>
      </c>
      <c r="I24" s="19">
        <v>0.5</v>
      </c>
      <c r="J24" s="7"/>
      <c r="K24" s="23"/>
      <c r="L24" s="118">
        <v>13200</v>
      </c>
      <c r="M24" s="179"/>
      <c r="N24" s="154"/>
      <c r="O24" s="153" t="s">
        <v>27</v>
      </c>
      <c r="P24" s="153"/>
      <c r="Q24" s="153"/>
      <c r="R24" s="153"/>
      <c r="S24" s="164"/>
      <c r="T24" s="23"/>
      <c r="U24" s="19">
        <v>0.5</v>
      </c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5"/>
      <c r="AL24" s="11">
        <f t="shared" si="4"/>
        <v>0.5</v>
      </c>
      <c r="AM24" s="23"/>
      <c r="AN24" s="142"/>
    </row>
    <row r="25" spans="2:40" x14ac:dyDescent="0.2">
      <c r="B25" s="33"/>
      <c r="C25" s="16" t="s">
        <v>7</v>
      </c>
      <c r="D25" s="23"/>
      <c r="E25" s="18">
        <v>0</v>
      </c>
      <c r="F25" s="19">
        <v>0.8</v>
      </c>
      <c r="G25" s="19">
        <v>1</v>
      </c>
      <c r="H25" s="19">
        <v>1</v>
      </c>
      <c r="I25" s="19">
        <v>1</v>
      </c>
      <c r="J25" s="7"/>
      <c r="K25" s="23"/>
      <c r="L25" s="118">
        <v>13300</v>
      </c>
      <c r="M25" s="179"/>
      <c r="N25" s="154"/>
      <c r="O25" s="153" t="s">
        <v>30</v>
      </c>
      <c r="P25" s="153"/>
      <c r="Q25" s="153"/>
      <c r="R25" s="153"/>
      <c r="S25" s="164"/>
      <c r="T25" s="23"/>
      <c r="U25" s="19">
        <v>1</v>
      </c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5"/>
      <c r="AL25" s="11">
        <f t="shared" si="4"/>
        <v>1</v>
      </c>
      <c r="AM25" s="23"/>
      <c r="AN25" s="142"/>
    </row>
    <row r="26" spans="2:40" x14ac:dyDescent="0.2">
      <c r="B26" s="33"/>
      <c r="C26" s="16" t="s">
        <v>7</v>
      </c>
      <c r="D26" s="23"/>
      <c r="E26" s="18">
        <v>0</v>
      </c>
      <c r="F26" s="19">
        <v>0.5</v>
      </c>
      <c r="G26" s="19">
        <v>0.5</v>
      </c>
      <c r="H26" s="19">
        <v>0.5</v>
      </c>
      <c r="I26" s="19">
        <v>0.5</v>
      </c>
      <c r="J26" s="7"/>
      <c r="K26" s="23"/>
      <c r="L26" s="118">
        <v>13400</v>
      </c>
      <c r="M26" s="179"/>
      <c r="N26" s="154"/>
      <c r="O26" s="153" t="s">
        <v>31</v>
      </c>
      <c r="P26" s="153"/>
      <c r="Q26" s="153"/>
      <c r="R26" s="153"/>
      <c r="S26" s="166"/>
      <c r="T26" s="23"/>
      <c r="U26" s="19">
        <v>0.5</v>
      </c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5"/>
      <c r="AL26" s="11">
        <f t="shared" si="4"/>
        <v>0.5</v>
      </c>
      <c r="AM26" s="23"/>
      <c r="AN26" s="142"/>
    </row>
    <row r="27" spans="2:40" x14ac:dyDescent="0.2">
      <c r="B27" s="33"/>
      <c r="C27" s="16" t="str">
        <f t="shared" si="5"/>
        <v>Complete</v>
      </c>
      <c r="D27" s="23"/>
      <c r="E27" s="18">
        <f>I27-F27</f>
        <v>0</v>
      </c>
      <c r="F27" s="19">
        <v>0.5</v>
      </c>
      <c r="G27" s="19">
        <v>0.5</v>
      </c>
      <c r="H27" s="19">
        <v>0.5</v>
      </c>
      <c r="I27" s="19">
        <v>0.5</v>
      </c>
      <c r="J27" s="7"/>
      <c r="K27" s="23"/>
      <c r="L27" s="118">
        <v>13500</v>
      </c>
      <c r="M27" s="179"/>
      <c r="N27" s="154"/>
      <c r="O27" s="153" t="s">
        <v>29</v>
      </c>
      <c r="P27" s="153"/>
      <c r="Q27" s="153"/>
      <c r="R27" s="153"/>
      <c r="S27" s="166"/>
      <c r="T27" s="23"/>
      <c r="U27" s="19">
        <v>0.5</v>
      </c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5"/>
      <c r="AL27" s="11">
        <f t="shared" si="4"/>
        <v>0.5</v>
      </c>
      <c r="AM27" s="23"/>
      <c r="AN27" s="142"/>
    </row>
    <row r="28" spans="2:40" x14ac:dyDescent="0.2">
      <c r="B28" s="33"/>
      <c r="C28" s="161"/>
      <c r="D28" s="23"/>
      <c r="E28" s="119"/>
      <c r="F28" s="119"/>
      <c r="G28" s="119"/>
      <c r="H28" s="119"/>
      <c r="I28" s="119"/>
      <c r="J28" s="7"/>
      <c r="K28" s="23"/>
      <c r="L28" s="118">
        <v>14000</v>
      </c>
      <c r="M28" s="179"/>
      <c r="N28" s="165" t="s">
        <v>37</v>
      </c>
      <c r="O28" s="155"/>
      <c r="P28" s="155"/>
      <c r="Q28" s="155"/>
      <c r="R28" s="165"/>
      <c r="S28" s="166"/>
      <c r="T28" s="23"/>
      <c r="U28" s="119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2"/>
      <c r="AL28" s="11">
        <f t="shared" si="4"/>
        <v>0</v>
      </c>
      <c r="AM28" s="23"/>
      <c r="AN28" s="142"/>
    </row>
    <row r="29" spans="2:40" x14ac:dyDescent="0.2">
      <c r="B29" s="33"/>
      <c r="C29" s="16" t="str">
        <f t="shared" si="5"/>
        <v>Complete</v>
      </c>
      <c r="D29" s="23"/>
      <c r="E29" s="18">
        <f>I29-F29</f>
        <v>0</v>
      </c>
      <c r="F29" s="19">
        <v>1</v>
      </c>
      <c r="G29" s="19">
        <v>1</v>
      </c>
      <c r="H29" s="19">
        <v>1</v>
      </c>
      <c r="I29" s="19">
        <v>1</v>
      </c>
      <c r="J29" s="7"/>
      <c r="K29" s="23"/>
      <c r="L29" s="118">
        <v>14100</v>
      </c>
      <c r="M29" s="179"/>
      <c r="N29" s="154"/>
      <c r="O29" s="153" t="s">
        <v>26</v>
      </c>
      <c r="P29" s="153"/>
      <c r="Q29" s="153"/>
      <c r="R29" s="153"/>
      <c r="S29" s="166"/>
      <c r="T29" s="23"/>
      <c r="U29" s="19">
        <v>1</v>
      </c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5"/>
      <c r="AL29" s="11">
        <f t="shared" si="4"/>
        <v>1</v>
      </c>
      <c r="AM29" s="23"/>
      <c r="AN29" s="142"/>
    </row>
    <row r="30" spans="2:40" x14ac:dyDescent="0.2">
      <c r="B30" s="33"/>
      <c r="C30" s="16" t="str">
        <f t="shared" si="5"/>
        <v>Complete</v>
      </c>
      <c r="D30" s="23"/>
      <c r="E30" s="18">
        <f>I30-F30</f>
        <v>0</v>
      </c>
      <c r="F30" s="19">
        <v>0.5</v>
      </c>
      <c r="G30" s="19">
        <v>0.5</v>
      </c>
      <c r="H30" s="19">
        <v>0.5</v>
      </c>
      <c r="I30" s="19">
        <v>0.5</v>
      </c>
      <c r="J30" s="7"/>
      <c r="K30" s="23"/>
      <c r="L30" s="118">
        <v>14200</v>
      </c>
      <c r="M30" s="179"/>
      <c r="N30" s="154"/>
      <c r="O30" s="153" t="s">
        <v>27</v>
      </c>
      <c r="P30" s="153"/>
      <c r="Q30" s="153"/>
      <c r="R30" s="153"/>
      <c r="S30" s="164"/>
      <c r="T30" s="23"/>
      <c r="U30" s="19">
        <v>0.5</v>
      </c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5"/>
      <c r="AL30" s="11">
        <f t="shared" si="4"/>
        <v>0.5</v>
      </c>
      <c r="AM30" s="23"/>
      <c r="AN30" s="142"/>
    </row>
    <row r="31" spans="2:40" x14ac:dyDescent="0.2">
      <c r="B31" s="33"/>
      <c r="C31" s="16" t="str">
        <f t="shared" si="5"/>
        <v>Complete</v>
      </c>
      <c r="D31" s="23"/>
      <c r="E31" s="18">
        <f>I31-F31</f>
        <v>0</v>
      </c>
      <c r="F31" s="19">
        <v>1</v>
      </c>
      <c r="G31" s="19">
        <v>1</v>
      </c>
      <c r="H31" s="19">
        <v>1</v>
      </c>
      <c r="I31" s="19">
        <v>1</v>
      </c>
      <c r="J31" s="7"/>
      <c r="K31" s="23"/>
      <c r="L31" s="118">
        <v>14300</v>
      </c>
      <c r="M31" s="179"/>
      <c r="N31" s="154"/>
      <c r="O31" s="153" t="s">
        <v>30</v>
      </c>
      <c r="P31" s="153"/>
      <c r="Q31" s="153"/>
      <c r="R31" s="153"/>
      <c r="S31" s="164"/>
      <c r="T31" s="23"/>
      <c r="U31" s="19">
        <v>1</v>
      </c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5"/>
      <c r="AL31" s="11">
        <f t="shared" si="4"/>
        <v>1</v>
      </c>
      <c r="AM31" s="23"/>
      <c r="AN31" s="142"/>
    </row>
    <row r="32" spans="2:40" x14ac:dyDescent="0.2">
      <c r="B32" s="33"/>
      <c r="C32" s="16" t="str">
        <f t="shared" si="5"/>
        <v>Complete</v>
      </c>
      <c r="D32" s="23"/>
      <c r="E32" s="18">
        <f t="shared" ref="E32" si="6">I32-F32</f>
        <v>0</v>
      </c>
      <c r="F32" s="19">
        <v>0.5</v>
      </c>
      <c r="G32" s="19">
        <v>0.5</v>
      </c>
      <c r="H32" s="19">
        <v>0.5</v>
      </c>
      <c r="I32" s="19">
        <v>0.5</v>
      </c>
      <c r="J32" s="7"/>
      <c r="K32" s="23"/>
      <c r="L32" s="118">
        <v>14400</v>
      </c>
      <c r="M32" s="179"/>
      <c r="N32" s="154"/>
      <c r="O32" s="153" t="s">
        <v>31</v>
      </c>
      <c r="P32" s="153"/>
      <c r="Q32" s="153"/>
      <c r="R32" s="153"/>
      <c r="S32" s="166"/>
      <c r="T32" s="23"/>
      <c r="U32" s="19">
        <v>0.5</v>
      </c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5"/>
      <c r="AL32" s="11">
        <f t="shared" si="4"/>
        <v>0.5</v>
      </c>
      <c r="AM32" s="23"/>
      <c r="AN32" s="142"/>
    </row>
    <row r="33" spans="2:40" x14ac:dyDescent="0.2">
      <c r="B33" s="33"/>
      <c r="C33" s="16" t="str">
        <f t="shared" si="5"/>
        <v>Complete</v>
      </c>
      <c r="D33" s="23"/>
      <c r="E33" s="18">
        <f t="shared" ref="E33:E55" si="7">I33-F33</f>
        <v>0</v>
      </c>
      <c r="F33" s="19">
        <v>0.5</v>
      </c>
      <c r="G33" s="19">
        <v>0.5</v>
      </c>
      <c r="H33" s="19">
        <v>0.5</v>
      </c>
      <c r="I33" s="19">
        <v>0.5</v>
      </c>
      <c r="J33" s="7"/>
      <c r="K33" s="23"/>
      <c r="L33" s="118">
        <v>14500</v>
      </c>
      <c r="M33" s="179"/>
      <c r="N33" s="154"/>
      <c r="O33" s="153" t="s">
        <v>29</v>
      </c>
      <c r="P33" s="153"/>
      <c r="Q33" s="153"/>
      <c r="R33" s="153"/>
      <c r="S33" s="166"/>
      <c r="T33" s="23"/>
      <c r="U33" s="19">
        <v>0.5</v>
      </c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5"/>
      <c r="AL33" s="11">
        <f t="shared" si="4"/>
        <v>0.5</v>
      </c>
      <c r="AM33" s="23"/>
      <c r="AN33" s="142"/>
    </row>
    <row r="34" spans="2:40" x14ac:dyDescent="0.2">
      <c r="B34" s="33"/>
      <c r="C34" s="16" t="str">
        <f t="shared" ref="C34:C35" si="8">IF(F34=0,"Open",IF(E34=0,"Complete", "In Progress"))</f>
        <v>Complete</v>
      </c>
      <c r="D34" s="23"/>
      <c r="E34" s="18">
        <f t="shared" ref="E34:E35" si="9">I34-F34</f>
        <v>0</v>
      </c>
      <c r="F34" s="19">
        <v>0.5</v>
      </c>
      <c r="G34" s="19">
        <v>0.5</v>
      </c>
      <c r="H34" s="19">
        <v>0.5</v>
      </c>
      <c r="I34" s="19">
        <v>0.5</v>
      </c>
      <c r="J34" s="7"/>
      <c r="K34" s="23"/>
      <c r="L34" s="118">
        <v>15000</v>
      </c>
      <c r="M34" s="179"/>
      <c r="N34" s="165" t="s">
        <v>39</v>
      </c>
      <c r="O34" s="155"/>
      <c r="P34" s="155"/>
      <c r="Q34" s="155"/>
      <c r="R34" s="165"/>
      <c r="S34" s="166"/>
      <c r="T34" s="23"/>
      <c r="U34" s="19">
        <v>0.5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5"/>
      <c r="AL34" s="11">
        <f t="shared" ref="AL34:AL50" si="10">SUM(T34:AK34)</f>
        <v>0.5</v>
      </c>
      <c r="AM34" s="23"/>
      <c r="AN34" s="142"/>
    </row>
    <row r="35" spans="2:40" x14ac:dyDescent="0.2">
      <c r="B35" s="33"/>
      <c r="C35" s="16" t="str">
        <f t="shared" si="8"/>
        <v>Open</v>
      </c>
      <c r="D35" s="23"/>
      <c r="E35" s="18">
        <f t="shared" si="9"/>
        <v>1</v>
      </c>
      <c r="F35" s="63">
        <f t="shared" ref="F35" si="11">AL35</f>
        <v>0</v>
      </c>
      <c r="G35" s="20"/>
      <c r="H35" s="23"/>
      <c r="I35" s="19">
        <v>1</v>
      </c>
      <c r="J35" s="7"/>
      <c r="K35" s="23"/>
      <c r="L35" s="118">
        <v>16000</v>
      </c>
      <c r="M35" s="179"/>
      <c r="N35" s="165" t="s">
        <v>40</v>
      </c>
      <c r="O35" s="153"/>
      <c r="P35" s="153"/>
      <c r="Q35" s="153"/>
      <c r="R35" s="153"/>
      <c r="S35" s="166"/>
      <c r="T35" s="23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5"/>
      <c r="AL35" s="11">
        <f t="shared" si="10"/>
        <v>0</v>
      </c>
      <c r="AM35" s="23"/>
      <c r="AN35" s="142"/>
    </row>
    <row r="36" spans="2:40" x14ac:dyDescent="0.2">
      <c r="B36" s="33"/>
      <c r="C36" s="161"/>
      <c r="D36" s="23"/>
      <c r="E36" s="119"/>
      <c r="F36" s="119"/>
      <c r="G36" s="20"/>
      <c r="H36" s="23"/>
      <c r="I36" s="119"/>
      <c r="J36" s="7"/>
      <c r="K36" s="23"/>
      <c r="L36" s="118">
        <v>17000</v>
      </c>
      <c r="M36" s="154"/>
      <c r="N36" s="153" t="s">
        <v>41</v>
      </c>
      <c r="P36" s="153"/>
      <c r="Q36" s="153"/>
      <c r="R36" s="153"/>
      <c r="S36" s="166"/>
      <c r="T36" s="23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2"/>
      <c r="AL36" s="11">
        <f t="shared" si="10"/>
        <v>0</v>
      </c>
      <c r="AM36" s="23"/>
      <c r="AN36" s="142"/>
    </row>
    <row r="37" spans="2:40" x14ac:dyDescent="0.2">
      <c r="B37" s="33"/>
      <c r="C37" s="16" t="str">
        <f t="shared" ref="C37:C49" si="12">IF(F37=0,"Open",IF(E37=0,"Complete", "In Progress"))</f>
        <v>Open</v>
      </c>
      <c r="D37" s="23"/>
      <c r="E37" s="18">
        <f t="shared" ref="E37:E49" si="13">I37-F37</f>
        <v>0.5</v>
      </c>
      <c r="F37" s="63">
        <f t="shared" ref="F37:F49" si="14">AL37</f>
        <v>0</v>
      </c>
      <c r="G37" s="20"/>
      <c r="H37" s="23"/>
      <c r="I37" s="19">
        <v>0.5</v>
      </c>
      <c r="J37" s="7"/>
      <c r="K37" s="23"/>
      <c r="L37" s="118">
        <v>17100</v>
      </c>
      <c r="M37" s="154"/>
      <c r="N37" s="154"/>
      <c r="O37" s="153" t="s">
        <v>42</v>
      </c>
      <c r="P37" s="153"/>
      <c r="Q37" s="153"/>
      <c r="R37" s="153"/>
      <c r="S37" s="166"/>
      <c r="T37" s="23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5"/>
      <c r="AL37" s="11">
        <f t="shared" si="10"/>
        <v>0</v>
      </c>
      <c r="AM37" s="23"/>
      <c r="AN37" s="142"/>
    </row>
    <row r="38" spans="2:40" x14ac:dyDescent="0.2">
      <c r="B38" s="33"/>
      <c r="C38" s="16" t="str">
        <f t="shared" si="12"/>
        <v>Open</v>
      </c>
      <c r="D38" s="23"/>
      <c r="E38" s="18">
        <f t="shared" si="13"/>
        <v>0.5</v>
      </c>
      <c r="F38" s="63">
        <f t="shared" si="14"/>
        <v>0</v>
      </c>
      <c r="G38" s="20"/>
      <c r="H38" s="23"/>
      <c r="I38" s="19">
        <v>0.5</v>
      </c>
      <c r="J38" s="7"/>
      <c r="K38" s="23"/>
      <c r="L38" s="118">
        <v>17200</v>
      </c>
      <c r="M38" s="154"/>
      <c r="N38" s="154"/>
      <c r="O38" s="153" t="s">
        <v>43</v>
      </c>
      <c r="P38" s="153"/>
      <c r="Q38" s="153"/>
      <c r="R38" s="153"/>
      <c r="S38" s="166"/>
      <c r="T38" s="23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5"/>
      <c r="AL38" s="11">
        <f t="shared" si="10"/>
        <v>0</v>
      </c>
      <c r="AM38" s="23"/>
      <c r="AN38" s="142"/>
    </row>
    <row r="39" spans="2:40" x14ac:dyDescent="0.2">
      <c r="B39" s="33"/>
      <c r="C39" s="16" t="str">
        <f t="shared" si="12"/>
        <v>Open</v>
      </c>
      <c r="D39" s="23"/>
      <c r="E39" s="18">
        <f t="shared" si="13"/>
        <v>0.5</v>
      </c>
      <c r="F39" s="63">
        <f t="shared" si="14"/>
        <v>0</v>
      </c>
      <c r="G39" s="20"/>
      <c r="H39" s="23"/>
      <c r="I39" s="19">
        <v>0.5</v>
      </c>
      <c r="J39" s="7"/>
      <c r="K39" s="23"/>
      <c r="L39" s="118">
        <v>17300</v>
      </c>
      <c r="M39" s="154"/>
      <c r="N39" s="154"/>
      <c r="O39" s="153" t="s">
        <v>44</v>
      </c>
      <c r="P39" s="153"/>
      <c r="Q39" s="153"/>
      <c r="R39" s="153"/>
      <c r="S39" s="166"/>
      <c r="T39" s="23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5"/>
      <c r="AL39" s="11">
        <f t="shared" si="10"/>
        <v>0</v>
      </c>
      <c r="AM39" s="23"/>
      <c r="AN39" s="142"/>
    </row>
    <row r="40" spans="2:40" x14ac:dyDescent="0.2">
      <c r="B40" s="33"/>
      <c r="C40" s="16" t="str">
        <f t="shared" si="12"/>
        <v>Open</v>
      </c>
      <c r="D40" s="23"/>
      <c r="E40" s="18">
        <f t="shared" si="13"/>
        <v>0.5</v>
      </c>
      <c r="F40" s="63">
        <f t="shared" si="14"/>
        <v>0</v>
      </c>
      <c r="G40" s="20"/>
      <c r="H40" s="23"/>
      <c r="I40" s="19">
        <v>0.5</v>
      </c>
      <c r="J40" s="7"/>
      <c r="K40" s="23"/>
      <c r="L40" s="118">
        <v>17400</v>
      </c>
      <c r="M40" s="154"/>
      <c r="N40" s="154"/>
      <c r="O40" s="153" t="s">
        <v>45</v>
      </c>
      <c r="P40" s="153"/>
      <c r="Q40" s="153"/>
      <c r="R40" s="153"/>
      <c r="S40" s="166"/>
      <c r="T40" s="23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5"/>
      <c r="AL40" s="11">
        <f t="shared" si="10"/>
        <v>0</v>
      </c>
      <c r="AM40" s="23"/>
      <c r="AN40" s="142"/>
    </row>
    <row r="41" spans="2:40" x14ac:dyDescent="0.2">
      <c r="B41" s="33"/>
      <c r="C41" s="16" t="str">
        <f t="shared" si="12"/>
        <v>Open</v>
      </c>
      <c r="D41" s="23"/>
      <c r="E41" s="18">
        <f t="shared" si="13"/>
        <v>0.5</v>
      </c>
      <c r="F41" s="63">
        <f t="shared" si="14"/>
        <v>0</v>
      </c>
      <c r="G41" s="20"/>
      <c r="H41" s="23"/>
      <c r="I41" s="19">
        <v>0.5</v>
      </c>
      <c r="J41" s="7"/>
      <c r="K41" s="23"/>
      <c r="L41" s="118">
        <v>17500</v>
      </c>
      <c r="M41" s="154"/>
      <c r="N41" s="154"/>
      <c r="O41" s="153" t="s">
        <v>46</v>
      </c>
      <c r="P41" s="153"/>
      <c r="Q41" s="153"/>
      <c r="R41" s="153"/>
      <c r="S41" s="166"/>
      <c r="T41" s="23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5"/>
      <c r="AL41" s="11">
        <f t="shared" si="10"/>
        <v>0</v>
      </c>
      <c r="AM41" s="23"/>
      <c r="AN41" s="142"/>
    </row>
    <row r="42" spans="2:40" x14ac:dyDescent="0.2">
      <c r="B42" s="33"/>
      <c r="C42" s="16" t="str">
        <f t="shared" si="12"/>
        <v>Open</v>
      </c>
      <c r="D42" s="23"/>
      <c r="E42" s="18">
        <f t="shared" si="13"/>
        <v>0.5</v>
      </c>
      <c r="F42" s="63">
        <f t="shared" si="14"/>
        <v>0</v>
      </c>
      <c r="G42" s="20"/>
      <c r="H42" s="23"/>
      <c r="I42" s="19">
        <v>0.5</v>
      </c>
      <c r="J42" s="7"/>
      <c r="K42" s="23"/>
      <c r="L42" s="118">
        <v>17600</v>
      </c>
      <c r="M42" s="154"/>
      <c r="N42" s="154"/>
      <c r="O42" s="153" t="s">
        <v>47</v>
      </c>
      <c r="P42" s="153"/>
      <c r="Q42" s="153"/>
      <c r="R42" s="153"/>
      <c r="S42" s="166"/>
      <c r="T42" s="23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5"/>
      <c r="AL42" s="11">
        <f t="shared" si="10"/>
        <v>0</v>
      </c>
      <c r="AM42" s="23"/>
      <c r="AN42" s="142"/>
    </row>
    <row r="43" spans="2:40" x14ac:dyDescent="0.2">
      <c r="B43" s="33"/>
      <c r="C43" s="16" t="str">
        <f t="shared" si="12"/>
        <v>Open</v>
      </c>
      <c r="D43" s="23"/>
      <c r="E43" s="18">
        <f t="shared" si="13"/>
        <v>0.5</v>
      </c>
      <c r="F43" s="63">
        <f t="shared" si="14"/>
        <v>0</v>
      </c>
      <c r="G43" s="20"/>
      <c r="H43" s="23"/>
      <c r="I43" s="19">
        <v>0.5</v>
      </c>
      <c r="J43" s="7"/>
      <c r="K43" s="23"/>
      <c r="L43" s="118">
        <v>17700</v>
      </c>
      <c r="M43" s="154"/>
      <c r="N43" s="154"/>
      <c r="O43" s="153" t="s">
        <v>48</v>
      </c>
      <c r="P43" s="153"/>
      <c r="Q43" s="153"/>
      <c r="R43" s="153"/>
      <c r="S43" s="166"/>
      <c r="T43" s="23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5"/>
      <c r="AL43" s="11">
        <f t="shared" si="10"/>
        <v>0</v>
      </c>
      <c r="AM43" s="23"/>
      <c r="AN43" s="142"/>
    </row>
    <row r="44" spans="2:40" x14ac:dyDescent="0.2">
      <c r="B44" s="33"/>
      <c r="C44" s="16" t="str">
        <f t="shared" si="12"/>
        <v>Open</v>
      </c>
      <c r="D44" s="23"/>
      <c r="E44" s="18">
        <f t="shared" si="13"/>
        <v>0.5</v>
      </c>
      <c r="F44" s="63">
        <f t="shared" si="14"/>
        <v>0</v>
      </c>
      <c r="G44" s="20"/>
      <c r="H44" s="23"/>
      <c r="I44" s="19">
        <v>0.5</v>
      </c>
      <c r="J44" s="7"/>
      <c r="K44" s="23"/>
      <c r="L44" s="118">
        <v>17800</v>
      </c>
      <c r="M44" s="154"/>
      <c r="N44" s="154"/>
      <c r="O44" s="153" t="s">
        <v>49</v>
      </c>
      <c r="P44" s="153"/>
      <c r="Q44" s="153"/>
      <c r="R44" s="153"/>
      <c r="S44" s="166"/>
      <c r="T44" s="23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5"/>
      <c r="AL44" s="11">
        <f t="shared" si="10"/>
        <v>0</v>
      </c>
      <c r="AM44" s="23"/>
      <c r="AN44" s="142"/>
    </row>
    <row r="45" spans="2:40" x14ac:dyDescent="0.2">
      <c r="B45" s="33"/>
      <c r="C45" s="16" t="str">
        <f t="shared" si="12"/>
        <v>Open</v>
      </c>
      <c r="D45" s="23"/>
      <c r="E45" s="18">
        <f t="shared" si="13"/>
        <v>0.5</v>
      </c>
      <c r="F45" s="63">
        <f t="shared" si="14"/>
        <v>0</v>
      </c>
      <c r="G45" s="20"/>
      <c r="H45" s="23"/>
      <c r="I45" s="19">
        <v>0.5</v>
      </c>
      <c r="J45" s="7"/>
      <c r="K45" s="23"/>
      <c r="L45" s="118">
        <v>17900</v>
      </c>
      <c r="M45" s="154"/>
      <c r="N45" s="154"/>
      <c r="O45" s="153" t="s">
        <v>50</v>
      </c>
      <c r="P45" s="153"/>
      <c r="Q45" s="153"/>
      <c r="R45" s="153"/>
      <c r="S45" s="166"/>
      <c r="T45" s="23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5"/>
      <c r="AL45" s="11">
        <f t="shared" si="10"/>
        <v>0</v>
      </c>
      <c r="AM45" s="23"/>
      <c r="AN45" s="142"/>
    </row>
    <row r="46" spans="2:40" x14ac:dyDescent="0.2">
      <c r="B46" s="33"/>
      <c r="C46" s="16" t="str">
        <f t="shared" si="12"/>
        <v>Open</v>
      </c>
      <c r="D46" s="23"/>
      <c r="E46" s="18">
        <f t="shared" si="13"/>
        <v>0.5</v>
      </c>
      <c r="F46" s="63">
        <f t="shared" si="14"/>
        <v>0</v>
      </c>
      <c r="G46" s="20"/>
      <c r="H46" s="23"/>
      <c r="I46" s="19">
        <v>0.5</v>
      </c>
      <c r="J46" s="7"/>
      <c r="K46" s="23"/>
      <c r="L46" s="118">
        <v>17910</v>
      </c>
      <c r="M46" s="154"/>
      <c r="N46" s="154"/>
      <c r="O46" s="153" t="s">
        <v>51</v>
      </c>
      <c r="P46" s="153"/>
      <c r="Q46" s="153"/>
      <c r="R46" s="153"/>
      <c r="S46" s="166"/>
      <c r="T46" s="23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5"/>
      <c r="AL46" s="11">
        <f t="shared" si="10"/>
        <v>0</v>
      </c>
      <c r="AM46" s="23"/>
      <c r="AN46" s="142"/>
    </row>
    <row r="47" spans="2:40" x14ac:dyDescent="0.2">
      <c r="B47" s="33"/>
      <c r="C47" s="16" t="str">
        <f t="shared" si="12"/>
        <v>Open</v>
      </c>
      <c r="D47" s="23"/>
      <c r="E47" s="18">
        <f t="shared" si="13"/>
        <v>0.5</v>
      </c>
      <c r="F47" s="63">
        <f t="shared" si="14"/>
        <v>0</v>
      </c>
      <c r="G47" s="20"/>
      <c r="H47" s="23"/>
      <c r="I47" s="19">
        <v>0.5</v>
      </c>
      <c r="J47" s="7"/>
      <c r="K47" s="23"/>
      <c r="L47" s="118">
        <v>17920</v>
      </c>
      <c r="M47" s="154"/>
      <c r="N47" s="154"/>
      <c r="O47" s="153" t="s">
        <v>52</v>
      </c>
      <c r="P47" s="153"/>
      <c r="Q47" s="153"/>
      <c r="R47" s="153"/>
      <c r="S47" s="166"/>
      <c r="T47" s="23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5"/>
      <c r="AL47" s="11">
        <f t="shared" si="10"/>
        <v>0</v>
      </c>
      <c r="AM47" s="23"/>
      <c r="AN47" s="142"/>
    </row>
    <row r="48" spans="2:40" x14ac:dyDescent="0.2">
      <c r="B48" s="33"/>
      <c r="C48" s="16" t="str">
        <f t="shared" si="12"/>
        <v>Open</v>
      </c>
      <c r="D48" s="23"/>
      <c r="E48" s="18">
        <f t="shared" si="13"/>
        <v>0.5</v>
      </c>
      <c r="F48" s="63">
        <f t="shared" si="14"/>
        <v>0</v>
      </c>
      <c r="G48" s="20"/>
      <c r="H48" s="23"/>
      <c r="I48" s="19">
        <v>0.5</v>
      </c>
      <c r="J48" s="7"/>
      <c r="K48" s="23"/>
      <c r="L48" s="118">
        <v>17930</v>
      </c>
      <c r="M48" s="154"/>
      <c r="N48" s="154"/>
      <c r="O48" s="153" t="s">
        <v>53</v>
      </c>
      <c r="P48" s="153"/>
      <c r="Q48" s="153"/>
      <c r="R48" s="153"/>
      <c r="S48" s="166"/>
      <c r="T48" s="23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5"/>
      <c r="AL48" s="11">
        <f t="shared" si="10"/>
        <v>0</v>
      </c>
      <c r="AM48" s="23"/>
      <c r="AN48" s="142"/>
    </row>
    <row r="49" spans="2:40" x14ac:dyDescent="0.2">
      <c r="B49" s="33"/>
      <c r="C49" s="16" t="str">
        <f t="shared" si="12"/>
        <v>Open</v>
      </c>
      <c r="D49" s="23"/>
      <c r="E49" s="18">
        <f t="shared" si="13"/>
        <v>0.5</v>
      </c>
      <c r="F49" s="63">
        <f t="shared" si="14"/>
        <v>0</v>
      </c>
      <c r="G49" s="20"/>
      <c r="H49" s="23"/>
      <c r="I49" s="19">
        <v>0.5</v>
      </c>
      <c r="J49" s="7"/>
      <c r="K49" s="23"/>
      <c r="L49" s="118">
        <v>17940</v>
      </c>
      <c r="M49" s="154"/>
      <c r="N49" s="154"/>
      <c r="O49" s="153" t="s">
        <v>54</v>
      </c>
      <c r="P49" s="153"/>
      <c r="Q49" s="153"/>
      <c r="R49" s="153"/>
      <c r="S49" s="166"/>
      <c r="T49" s="23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5"/>
      <c r="AL49" s="11">
        <f t="shared" si="10"/>
        <v>0</v>
      </c>
      <c r="AM49" s="23"/>
      <c r="AN49" s="142"/>
    </row>
    <row r="50" spans="2:40" x14ac:dyDescent="0.2">
      <c r="B50" s="33"/>
      <c r="C50" s="16" t="str">
        <f t="shared" ref="C50" si="15">IF(F50=0,"Open",IF(E50=0,"Complete", "In Progress"))</f>
        <v>Open</v>
      </c>
      <c r="D50" s="23"/>
      <c r="E50" s="18">
        <f t="shared" ref="E50" si="16">I50-F50</f>
        <v>0.5</v>
      </c>
      <c r="F50" s="63">
        <f t="shared" ref="F50" si="17">AL50</f>
        <v>0</v>
      </c>
      <c r="G50" s="20"/>
      <c r="H50" s="23"/>
      <c r="I50" s="19">
        <v>0.5</v>
      </c>
      <c r="J50" s="7"/>
      <c r="K50" s="23"/>
      <c r="L50" s="118">
        <v>18000</v>
      </c>
      <c r="M50" s="154"/>
      <c r="N50" s="153" t="s">
        <v>55</v>
      </c>
      <c r="O50" s="153"/>
      <c r="P50" s="153"/>
      <c r="Q50" s="153"/>
      <c r="R50" s="153"/>
      <c r="S50" s="166"/>
      <c r="T50" s="23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5"/>
      <c r="AL50" s="11">
        <f t="shared" si="10"/>
        <v>0</v>
      </c>
      <c r="AM50" s="23"/>
      <c r="AN50" s="142"/>
    </row>
    <row r="51" spans="2:40" x14ac:dyDescent="0.2">
      <c r="B51" s="33"/>
      <c r="C51" s="161"/>
      <c r="D51" s="23"/>
      <c r="E51" s="119"/>
      <c r="F51" s="119"/>
      <c r="G51" s="20"/>
      <c r="H51" s="23"/>
      <c r="I51" s="119"/>
      <c r="J51" s="7"/>
      <c r="K51" s="23"/>
      <c r="L51" s="118">
        <v>20000</v>
      </c>
      <c r="M51" s="170" t="s">
        <v>38</v>
      </c>
      <c r="N51" s="176"/>
      <c r="O51" s="176"/>
      <c r="P51" s="177"/>
      <c r="Q51" s="176"/>
      <c r="R51" s="176"/>
      <c r="S51" s="178"/>
      <c r="T51" s="23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2"/>
      <c r="AL51" s="11">
        <f t="shared" ref="AL51:AL72" si="18">SUM(T51:AK51)</f>
        <v>0</v>
      </c>
      <c r="AM51" s="23"/>
      <c r="AN51" s="142"/>
    </row>
    <row r="52" spans="2:40" x14ac:dyDescent="0.2">
      <c r="B52" s="33"/>
      <c r="C52" s="16"/>
      <c r="D52" s="23"/>
      <c r="E52" s="18"/>
      <c r="F52" s="63"/>
      <c r="G52" s="20"/>
      <c r="H52" s="23"/>
      <c r="I52" s="19"/>
      <c r="J52" s="204"/>
      <c r="K52" s="23"/>
      <c r="L52" s="118">
        <v>21000</v>
      </c>
      <c r="M52" s="179"/>
      <c r="N52" s="153" t="s">
        <v>149</v>
      </c>
      <c r="O52" s="153"/>
      <c r="P52" s="167"/>
      <c r="Q52" s="153"/>
      <c r="R52" s="153"/>
      <c r="S52" s="164"/>
      <c r="T52" s="23"/>
      <c r="U52" s="182"/>
      <c r="V52" s="182"/>
      <c r="W52" s="182"/>
      <c r="X52" s="182"/>
      <c r="Y52" s="182"/>
      <c r="Z52" s="182"/>
      <c r="AA52" s="182"/>
      <c r="AB52" s="182"/>
      <c r="AC52" s="182"/>
      <c r="AD52" s="182"/>
      <c r="AE52" s="182"/>
      <c r="AF52" s="182"/>
      <c r="AG52" s="182"/>
      <c r="AH52" s="182"/>
      <c r="AI52" s="182"/>
      <c r="AJ52" s="182"/>
      <c r="AK52" s="123"/>
      <c r="AL52" s="11">
        <f t="shared" si="18"/>
        <v>0</v>
      </c>
      <c r="AM52" s="23"/>
      <c r="AN52" s="142"/>
    </row>
    <row r="53" spans="2:40" x14ac:dyDescent="0.2">
      <c r="B53" s="33"/>
      <c r="C53" s="16" t="str">
        <f t="shared" si="5"/>
        <v>Open</v>
      </c>
      <c r="D53" s="19">
        <v>1</v>
      </c>
      <c r="E53" s="19">
        <v>1</v>
      </c>
      <c r="F53" s="19">
        <v>0</v>
      </c>
      <c r="G53" s="19">
        <v>1</v>
      </c>
      <c r="H53" s="19">
        <v>1</v>
      </c>
      <c r="I53" s="19">
        <v>1</v>
      </c>
      <c r="J53" s="7"/>
      <c r="K53" s="23"/>
      <c r="L53" s="118">
        <v>21100</v>
      </c>
      <c r="M53" s="179"/>
      <c r="N53" s="154"/>
      <c r="O53" s="153" t="s">
        <v>115</v>
      </c>
      <c r="P53" s="153"/>
      <c r="Q53" s="153"/>
      <c r="R53" s="153"/>
      <c r="S53" s="166"/>
      <c r="T53" s="23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5"/>
      <c r="AL53" s="11">
        <f t="shared" si="18"/>
        <v>0</v>
      </c>
      <c r="AM53" s="23"/>
      <c r="AN53" s="142"/>
    </row>
    <row r="54" spans="2:40" ht="14.25" x14ac:dyDescent="0.2">
      <c r="B54" s="33"/>
      <c r="C54" s="16" t="str">
        <f t="shared" si="5"/>
        <v>Open</v>
      </c>
      <c r="D54" s="23"/>
      <c r="E54" s="18">
        <f t="shared" si="7"/>
        <v>0.7</v>
      </c>
      <c r="F54" s="63">
        <f>AL54</f>
        <v>0</v>
      </c>
      <c r="G54" s="20"/>
      <c r="H54" s="23"/>
      <c r="I54" s="19">
        <v>0.7</v>
      </c>
      <c r="J54" s="7"/>
      <c r="K54" s="23"/>
      <c r="L54" s="118">
        <v>21200</v>
      </c>
      <c r="M54" s="179"/>
      <c r="N54" s="154"/>
      <c r="O54" s="153" t="s">
        <v>116</v>
      </c>
      <c r="P54" s="167"/>
      <c r="Q54" s="180"/>
      <c r="R54" s="153"/>
      <c r="S54" s="164"/>
      <c r="T54" s="23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5"/>
      <c r="AL54" s="11">
        <f t="shared" si="18"/>
        <v>0</v>
      </c>
      <c r="AM54" s="23"/>
      <c r="AN54" s="142"/>
    </row>
    <row r="55" spans="2:40" x14ac:dyDescent="0.2">
      <c r="B55" s="33"/>
      <c r="C55" s="16" t="str">
        <f t="shared" si="5"/>
        <v>Open</v>
      </c>
      <c r="D55" s="23"/>
      <c r="E55" s="18">
        <f t="shared" si="7"/>
        <v>1</v>
      </c>
      <c r="F55" s="63">
        <f t="shared" ref="F55" si="19">AL55</f>
        <v>0</v>
      </c>
      <c r="G55" s="20"/>
      <c r="H55" s="23"/>
      <c r="I55" s="19">
        <v>1</v>
      </c>
      <c r="J55" s="204"/>
      <c r="K55" s="23"/>
      <c r="L55" s="118">
        <v>21300</v>
      </c>
      <c r="M55" s="179"/>
      <c r="N55" s="154"/>
      <c r="O55" s="153" t="s">
        <v>117</v>
      </c>
      <c r="P55" s="167"/>
      <c r="Q55" s="153"/>
      <c r="R55" s="153"/>
      <c r="S55" s="164"/>
      <c r="T55" s="23"/>
      <c r="U55" s="182"/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23"/>
      <c r="AL55" s="11">
        <f t="shared" si="18"/>
        <v>0</v>
      </c>
      <c r="AM55" s="23"/>
      <c r="AN55" s="142"/>
    </row>
    <row r="56" spans="2:40" x14ac:dyDescent="0.2">
      <c r="B56" s="33"/>
      <c r="C56" s="16" t="str">
        <f t="shared" ref="C56" si="20">IF(F56=0,"Open",IF(E56=0,"Complete", "In Progress"))</f>
        <v>Open</v>
      </c>
      <c r="D56" s="23"/>
      <c r="E56" s="18">
        <f t="shared" ref="E56" si="21">I56-F56</f>
        <v>0.3</v>
      </c>
      <c r="F56" s="63">
        <f t="shared" ref="F56" si="22">AL56</f>
        <v>0</v>
      </c>
      <c r="G56" s="20"/>
      <c r="H56" s="23"/>
      <c r="I56" s="19">
        <v>0.3</v>
      </c>
      <c r="J56" s="204"/>
      <c r="K56" s="23"/>
      <c r="L56" s="118">
        <v>21400</v>
      </c>
      <c r="M56" s="179"/>
      <c r="N56" s="154"/>
      <c r="O56" s="153" t="s">
        <v>118</v>
      </c>
      <c r="P56" s="167"/>
      <c r="Q56" s="153"/>
      <c r="R56" s="153"/>
      <c r="S56" s="164"/>
      <c r="T56" s="23"/>
      <c r="U56" s="182"/>
      <c r="V56" s="182"/>
      <c r="W56" s="182"/>
      <c r="X56" s="182"/>
      <c r="Y56" s="182"/>
      <c r="Z56" s="182"/>
      <c r="AA56" s="182"/>
      <c r="AB56" s="182"/>
      <c r="AC56" s="182"/>
      <c r="AD56" s="182"/>
      <c r="AE56" s="182"/>
      <c r="AF56" s="182"/>
      <c r="AG56" s="182"/>
      <c r="AH56" s="182"/>
      <c r="AI56" s="182"/>
      <c r="AJ56" s="182"/>
      <c r="AK56" s="123"/>
      <c r="AL56" s="11">
        <f t="shared" ref="AL56:AL59" si="23">SUM(T56:AK56)</f>
        <v>0</v>
      </c>
      <c r="AM56" s="23"/>
      <c r="AN56" s="142"/>
    </row>
    <row r="57" spans="2:40" x14ac:dyDescent="0.2">
      <c r="B57" s="33"/>
      <c r="C57" s="205"/>
      <c r="D57" s="23"/>
      <c r="E57" s="206"/>
      <c r="F57" s="206"/>
      <c r="G57" s="20"/>
      <c r="H57" s="23"/>
      <c r="I57" s="119"/>
      <c r="J57" s="204"/>
      <c r="K57" s="23"/>
      <c r="L57" s="118">
        <v>22000</v>
      </c>
      <c r="M57" s="179"/>
      <c r="N57" s="153" t="s">
        <v>119</v>
      </c>
      <c r="O57" s="153"/>
      <c r="P57" s="167"/>
      <c r="Q57" s="153"/>
      <c r="R57" s="153"/>
      <c r="S57" s="164"/>
      <c r="T57" s="23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31"/>
      <c r="AK57" s="132"/>
      <c r="AL57" s="11">
        <f t="shared" si="23"/>
        <v>0</v>
      </c>
      <c r="AM57" s="23"/>
      <c r="AN57" s="142"/>
    </row>
    <row r="58" spans="2:40" x14ac:dyDescent="0.2">
      <c r="B58" s="33"/>
      <c r="C58" s="16" t="str">
        <f>IF(F58=0,"Open",IF(E58=0,"Complete", "In Progress"))</f>
        <v>Open</v>
      </c>
      <c r="D58" s="23"/>
      <c r="E58" s="18">
        <f t="shared" ref="E58" si="24">I58-F58</f>
        <v>0.5</v>
      </c>
      <c r="F58" s="63">
        <f t="shared" ref="F58" si="25">AL58</f>
        <v>0</v>
      </c>
      <c r="G58" s="20"/>
      <c r="H58" s="23"/>
      <c r="I58" s="19">
        <v>0.5</v>
      </c>
      <c r="J58" s="204"/>
      <c r="K58" s="23"/>
      <c r="L58" s="118">
        <v>22100</v>
      </c>
      <c r="M58" s="179"/>
      <c r="N58" s="154"/>
      <c r="O58" s="153" t="s">
        <v>124</v>
      </c>
      <c r="P58" s="167"/>
      <c r="Q58" s="153"/>
      <c r="R58" s="153"/>
      <c r="S58" s="164"/>
      <c r="T58" s="23"/>
      <c r="U58" s="182"/>
      <c r="V58" s="182"/>
      <c r="W58" s="182"/>
      <c r="X58" s="182"/>
      <c r="Y58" s="182"/>
      <c r="Z58" s="182"/>
      <c r="AA58" s="182"/>
      <c r="AB58" s="182"/>
      <c r="AC58" s="182"/>
      <c r="AD58" s="182"/>
      <c r="AE58" s="182"/>
      <c r="AF58" s="182"/>
      <c r="AG58" s="182"/>
      <c r="AH58" s="182"/>
      <c r="AI58" s="182"/>
      <c r="AJ58" s="182"/>
      <c r="AK58" s="123"/>
      <c r="AL58" s="11">
        <f t="shared" si="23"/>
        <v>0</v>
      </c>
      <c r="AM58" s="23"/>
      <c r="AN58" s="142"/>
    </row>
    <row r="59" spans="2:40" x14ac:dyDescent="0.2">
      <c r="B59" s="33"/>
      <c r="C59" s="205"/>
      <c r="D59" s="23"/>
      <c r="E59" s="206"/>
      <c r="F59" s="206"/>
      <c r="G59" s="20"/>
      <c r="H59" s="23"/>
      <c r="I59" s="19"/>
      <c r="J59" s="204"/>
      <c r="K59" s="23"/>
      <c r="L59" s="118">
        <v>23000</v>
      </c>
      <c r="M59" s="179"/>
      <c r="N59" s="153" t="s">
        <v>120</v>
      </c>
      <c r="O59" s="153"/>
      <c r="P59" s="167"/>
      <c r="Q59" s="153"/>
      <c r="R59" s="153"/>
      <c r="S59" s="164"/>
      <c r="T59" s="23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2"/>
      <c r="AL59" s="11">
        <f t="shared" si="23"/>
        <v>0</v>
      </c>
      <c r="AM59" s="23"/>
      <c r="AN59" s="142"/>
    </row>
    <row r="60" spans="2:40" x14ac:dyDescent="0.2">
      <c r="B60" s="33"/>
      <c r="C60" s="16" t="str">
        <f>IF(F60=0,"Open",IF(E60=0,"Complete", "In Progress"))</f>
        <v>Open</v>
      </c>
      <c r="D60" s="23"/>
      <c r="E60" s="18">
        <f t="shared" ref="E60" si="26">I60-F60</f>
        <v>0.5</v>
      </c>
      <c r="F60" s="63">
        <f t="shared" ref="F60" si="27">AL60</f>
        <v>0</v>
      </c>
      <c r="G60" s="20"/>
      <c r="H60" s="23"/>
      <c r="I60" s="19">
        <v>0.5</v>
      </c>
      <c r="J60" s="204"/>
      <c r="K60" s="23"/>
      <c r="L60" s="118">
        <v>23100</v>
      </c>
      <c r="M60" s="179"/>
      <c r="N60" s="154"/>
      <c r="O60" s="153" t="s">
        <v>121</v>
      </c>
      <c r="P60" s="167"/>
      <c r="Q60" s="153"/>
      <c r="R60" s="153"/>
      <c r="S60" s="164"/>
      <c r="T60" s="23"/>
      <c r="U60" s="182"/>
      <c r="V60" s="182"/>
      <c r="W60" s="182"/>
      <c r="X60" s="182"/>
      <c r="Y60" s="182"/>
      <c r="Z60" s="182"/>
      <c r="AA60" s="182"/>
      <c r="AB60" s="182"/>
      <c r="AC60" s="182"/>
      <c r="AD60" s="182"/>
      <c r="AE60" s="182"/>
      <c r="AF60" s="182"/>
      <c r="AG60" s="182"/>
      <c r="AH60" s="182"/>
      <c r="AI60" s="182"/>
      <c r="AJ60" s="182"/>
      <c r="AK60" s="123"/>
      <c r="AL60" s="11">
        <f t="shared" ref="AL60:AL61" si="28">SUM(T60:AK60)</f>
        <v>0</v>
      </c>
      <c r="AM60" s="23"/>
      <c r="AN60" s="142"/>
    </row>
    <row r="61" spans="2:40" x14ac:dyDescent="0.2">
      <c r="B61" s="33"/>
      <c r="C61" s="205"/>
      <c r="D61" s="23"/>
      <c r="E61" s="206"/>
      <c r="F61" s="206"/>
      <c r="G61" s="20"/>
      <c r="H61" s="23"/>
      <c r="I61" s="19"/>
      <c r="J61" s="204"/>
      <c r="K61" s="23"/>
      <c r="L61" s="118">
        <v>24000</v>
      </c>
      <c r="M61" s="179"/>
      <c r="N61" s="153" t="s">
        <v>122</v>
      </c>
      <c r="O61" s="153"/>
      <c r="P61" s="167"/>
      <c r="Q61" s="153"/>
      <c r="R61" s="153"/>
      <c r="S61" s="164"/>
      <c r="T61" s="23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2"/>
      <c r="AL61" s="11">
        <f t="shared" si="28"/>
        <v>0</v>
      </c>
      <c r="AM61" s="23"/>
      <c r="AN61" s="142"/>
    </row>
    <row r="62" spans="2:40" x14ac:dyDescent="0.2">
      <c r="B62" s="33"/>
      <c r="C62" s="16" t="str">
        <f>IF(F62=0,"Open",IF(E62=0,"Complete", "In Progress"))</f>
        <v>Open</v>
      </c>
      <c r="D62" s="23"/>
      <c r="E62" s="18">
        <f t="shared" ref="E62" si="29">I62-F62</f>
        <v>0.5</v>
      </c>
      <c r="F62" s="63">
        <f t="shared" ref="F62" si="30">AL62</f>
        <v>0</v>
      </c>
      <c r="G62" s="20"/>
      <c r="H62" s="23"/>
      <c r="I62" s="19">
        <v>0.5</v>
      </c>
      <c r="J62" s="204"/>
      <c r="K62" s="23"/>
      <c r="L62" s="118">
        <v>24100</v>
      </c>
      <c r="M62" s="179"/>
      <c r="N62" s="154"/>
      <c r="O62" s="153" t="s">
        <v>123</v>
      </c>
      <c r="P62" s="167"/>
      <c r="Q62" s="153"/>
      <c r="R62" s="153"/>
      <c r="S62" s="164"/>
      <c r="T62" s="23"/>
      <c r="U62" s="182"/>
      <c r="V62" s="182"/>
      <c r="W62" s="182"/>
      <c r="X62" s="182"/>
      <c r="Y62" s="182"/>
      <c r="Z62" s="182"/>
      <c r="AA62" s="182"/>
      <c r="AB62" s="182"/>
      <c r="AC62" s="182"/>
      <c r="AD62" s="182"/>
      <c r="AE62" s="182"/>
      <c r="AF62" s="182"/>
      <c r="AG62" s="182"/>
      <c r="AH62" s="182"/>
      <c r="AI62" s="182"/>
      <c r="AJ62" s="182"/>
      <c r="AK62" s="123"/>
      <c r="AL62" s="11">
        <f t="shared" ref="AL62" si="31">SUM(T62:AK62)</f>
        <v>0</v>
      </c>
      <c r="AM62" s="23"/>
      <c r="AN62" s="142"/>
    </row>
    <row r="63" spans="2:40" x14ac:dyDescent="0.2">
      <c r="B63" s="33"/>
      <c r="C63" s="16" t="str">
        <f>IF(F63=0,"Open",IF(E63=0,"Complete", "In Progress"))</f>
        <v>Open</v>
      </c>
      <c r="D63" s="23"/>
      <c r="E63" s="18">
        <f t="shared" ref="E63:E66" si="32">I63-F63</f>
        <v>0.5</v>
      </c>
      <c r="F63" s="63">
        <f t="shared" ref="F63:F66" si="33">AL63</f>
        <v>0</v>
      </c>
      <c r="G63" s="20"/>
      <c r="H63" s="23"/>
      <c r="I63" s="19">
        <v>0.5</v>
      </c>
      <c r="J63" s="204"/>
      <c r="K63" s="23"/>
      <c r="L63" s="118">
        <v>24200</v>
      </c>
      <c r="M63" s="179"/>
      <c r="N63" s="154"/>
      <c r="O63" s="153" t="s">
        <v>124</v>
      </c>
      <c r="P63" s="167"/>
      <c r="Q63" s="153"/>
      <c r="R63" s="153"/>
      <c r="S63" s="164"/>
      <c r="T63" s="23"/>
      <c r="U63" s="182"/>
      <c r="V63" s="182"/>
      <c r="W63" s="182"/>
      <c r="X63" s="182"/>
      <c r="Y63" s="182"/>
      <c r="Z63" s="182"/>
      <c r="AA63" s="182"/>
      <c r="AB63" s="182"/>
      <c r="AC63" s="182"/>
      <c r="AD63" s="182"/>
      <c r="AE63" s="182"/>
      <c r="AF63" s="182"/>
      <c r="AG63" s="182"/>
      <c r="AH63" s="182"/>
      <c r="AI63" s="182"/>
      <c r="AJ63" s="182"/>
      <c r="AK63" s="123"/>
      <c r="AL63" s="11">
        <f t="shared" ref="AL63:AL66" si="34">SUM(T63:AK63)</f>
        <v>0</v>
      </c>
      <c r="AM63" s="23"/>
      <c r="AN63" s="142"/>
    </row>
    <row r="64" spans="2:40" x14ac:dyDescent="0.2">
      <c r="B64" s="33"/>
      <c r="C64" s="16" t="str">
        <f t="shared" ref="C64:C66" si="35">IF(F64=0,"Open",IF(E64=0,"Complete", "In Progress"))</f>
        <v>Open</v>
      </c>
      <c r="D64" s="23"/>
      <c r="E64" s="18">
        <f t="shared" si="32"/>
        <v>1.2</v>
      </c>
      <c r="F64" s="63">
        <f t="shared" si="33"/>
        <v>0</v>
      </c>
      <c r="G64" s="20"/>
      <c r="H64" s="23"/>
      <c r="I64" s="19">
        <v>1.2</v>
      </c>
      <c r="J64" s="204"/>
      <c r="K64" s="23"/>
      <c r="L64" s="118">
        <v>25000</v>
      </c>
      <c r="M64" s="179"/>
      <c r="N64" s="153" t="s">
        <v>125</v>
      </c>
      <c r="O64" s="153"/>
      <c r="P64" s="167"/>
      <c r="Q64" s="153"/>
      <c r="R64" s="153"/>
      <c r="S64" s="164"/>
      <c r="T64" s="23"/>
      <c r="U64" s="182"/>
      <c r="V64" s="182"/>
      <c r="W64" s="182"/>
      <c r="X64" s="182"/>
      <c r="Y64" s="182"/>
      <c r="Z64" s="182"/>
      <c r="AA64" s="182"/>
      <c r="AB64" s="182"/>
      <c r="AC64" s="182"/>
      <c r="AD64" s="182"/>
      <c r="AE64" s="182"/>
      <c r="AF64" s="182"/>
      <c r="AG64" s="182"/>
      <c r="AH64" s="182"/>
      <c r="AI64" s="182"/>
      <c r="AJ64" s="182"/>
      <c r="AK64" s="123"/>
      <c r="AL64" s="11">
        <f t="shared" si="34"/>
        <v>0</v>
      </c>
      <c r="AM64" s="23"/>
      <c r="AN64" s="142"/>
    </row>
    <row r="65" spans="2:40" x14ac:dyDescent="0.2">
      <c r="B65" s="33"/>
      <c r="C65" s="16" t="str">
        <f t="shared" si="35"/>
        <v>Open</v>
      </c>
      <c r="D65" s="23"/>
      <c r="E65" s="18">
        <f t="shared" si="32"/>
        <v>1.2</v>
      </c>
      <c r="F65" s="63">
        <f t="shared" si="33"/>
        <v>0</v>
      </c>
      <c r="G65" s="20"/>
      <c r="H65" s="23"/>
      <c r="I65" s="19">
        <v>1.2</v>
      </c>
      <c r="J65" s="204"/>
      <c r="K65" s="23"/>
      <c r="L65" s="118">
        <v>27000</v>
      </c>
      <c r="M65" s="179"/>
      <c r="N65" s="153" t="s">
        <v>126</v>
      </c>
      <c r="O65" s="153"/>
      <c r="P65" s="167"/>
      <c r="Q65" s="153"/>
      <c r="R65" s="153"/>
      <c r="S65" s="164"/>
      <c r="T65" s="23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E65" s="182"/>
      <c r="AF65" s="182"/>
      <c r="AG65" s="182"/>
      <c r="AH65" s="182"/>
      <c r="AI65" s="182"/>
      <c r="AJ65" s="182"/>
      <c r="AK65" s="123"/>
      <c r="AL65" s="11">
        <f t="shared" si="34"/>
        <v>0</v>
      </c>
      <c r="AM65" s="23"/>
      <c r="AN65" s="142"/>
    </row>
    <row r="66" spans="2:40" x14ac:dyDescent="0.2">
      <c r="B66" s="33"/>
      <c r="C66" s="16" t="str">
        <f t="shared" si="35"/>
        <v>Open</v>
      </c>
      <c r="D66" s="23"/>
      <c r="E66" s="18">
        <f t="shared" si="32"/>
        <v>0.5</v>
      </c>
      <c r="F66" s="63">
        <f t="shared" si="33"/>
        <v>0</v>
      </c>
      <c r="G66" s="20"/>
      <c r="H66" s="23"/>
      <c r="I66" s="19">
        <v>0.5</v>
      </c>
      <c r="J66" s="204"/>
      <c r="K66" s="23"/>
      <c r="L66" s="118">
        <v>28000</v>
      </c>
      <c r="M66" s="179"/>
      <c r="N66" s="153" t="s">
        <v>127</v>
      </c>
      <c r="O66" s="153"/>
      <c r="P66" s="167"/>
      <c r="Q66" s="153"/>
      <c r="R66" s="153"/>
      <c r="S66" s="164"/>
      <c r="T66" s="23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E66" s="182"/>
      <c r="AF66" s="182"/>
      <c r="AG66" s="182"/>
      <c r="AH66" s="182"/>
      <c r="AI66" s="182"/>
      <c r="AJ66" s="182"/>
      <c r="AK66" s="123"/>
      <c r="AL66" s="11">
        <f t="shared" si="34"/>
        <v>0</v>
      </c>
      <c r="AM66" s="23"/>
      <c r="AN66" s="142"/>
    </row>
    <row r="67" spans="2:40" x14ac:dyDescent="0.2">
      <c r="B67" s="33"/>
      <c r="C67" s="161"/>
      <c r="D67" s="23"/>
      <c r="E67" s="119"/>
      <c r="F67" s="119"/>
      <c r="G67" s="20"/>
      <c r="H67" s="23"/>
      <c r="I67" s="119"/>
      <c r="J67" s="7"/>
      <c r="K67" s="23"/>
      <c r="L67" s="118">
        <v>30000</v>
      </c>
      <c r="M67" s="170" t="s">
        <v>56</v>
      </c>
      <c r="N67" s="176"/>
      <c r="O67" s="176"/>
      <c r="P67" s="177"/>
      <c r="Q67" s="176"/>
      <c r="R67" s="176"/>
      <c r="S67" s="178"/>
      <c r="T67" s="23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2"/>
      <c r="AL67" s="11">
        <f t="shared" si="18"/>
        <v>0</v>
      </c>
      <c r="AM67" s="23"/>
      <c r="AN67" s="142"/>
    </row>
    <row r="68" spans="2:40" x14ac:dyDescent="0.2">
      <c r="B68" s="33"/>
      <c r="C68" s="16" t="str">
        <f t="shared" ref="C68:C72" si="36">IF(F68=0,"Open",IF(E68=0,"Complete", "In Progress"))</f>
        <v>Open</v>
      </c>
      <c r="D68" s="23"/>
      <c r="E68" s="18">
        <f t="shared" ref="E68:E72" si="37">I68-F68</f>
        <v>1</v>
      </c>
      <c r="F68" s="63">
        <f t="shared" ref="F68:F72" si="38">AL68</f>
        <v>0</v>
      </c>
      <c r="G68" s="20"/>
      <c r="H68" s="23"/>
      <c r="I68" s="19">
        <v>1</v>
      </c>
      <c r="J68" s="204"/>
      <c r="K68" s="23"/>
      <c r="L68" s="118">
        <v>31000</v>
      </c>
      <c r="M68" s="179"/>
      <c r="N68" s="153" t="s">
        <v>128</v>
      </c>
      <c r="O68" s="153"/>
      <c r="P68" s="167"/>
      <c r="Q68" s="153"/>
      <c r="R68" s="153"/>
      <c r="S68" s="164"/>
      <c r="T68" s="23"/>
      <c r="U68" s="182"/>
      <c r="V68" s="182"/>
      <c r="W68" s="182"/>
      <c r="X68" s="182"/>
      <c r="Y68" s="182"/>
      <c r="Z68" s="182"/>
      <c r="AA68" s="182"/>
      <c r="AB68" s="182"/>
      <c r="AC68" s="182"/>
      <c r="AD68" s="182"/>
      <c r="AE68" s="182"/>
      <c r="AF68" s="182"/>
      <c r="AG68" s="182"/>
      <c r="AH68" s="182"/>
      <c r="AI68" s="182"/>
      <c r="AJ68" s="182"/>
      <c r="AK68" s="123"/>
      <c r="AL68" s="11">
        <f t="shared" si="18"/>
        <v>0</v>
      </c>
      <c r="AM68" s="181"/>
      <c r="AN68" s="142"/>
    </row>
    <row r="69" spans="2:40" x14ac:dyDescent="0.2">
      <c r="B69" s="33"/>
      <c r="C69" s="16"/>
      <c r="D69" s="23"/>
      <c r="E69" s="18"/>
      <c r="F69" s="63"/>
      <c r="G69" s="20"/>
      <c r="H69" s="23"/>
      <c r="I69" s="19"/>
      <c r="J69" s="204"/>
      <c r="K69" s="23"/>
      <c r="L69" s="118">
        <v>32000</v>
      </c>
      <c r="M69" s="179"/>
      <c r="N69" s="153" t="s">
        <v>129</v>
      </c>
      <c r="O69" s="153"/>
      <c r="P69" s="167"/>
      <c r="Q69" s="153"/>
      <c r="R69" s="153"/>
      <c r="S69" s="164"/>
      <c r="T69" s="23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182"/>
      <c r="AF69" s="182"/>
      <c r="AG69" s="182"/>
      <c r="AH69" s="182"/>
      <c r="AI69" s="182"/>
      <c r="AJ69" s="182"/>
      <c r="AK69" s="123"/>
      <c r="AL69" s="11">
        <f t="shared" si="18"/>
        <v>0</v>
      </c>
      <c r="AM69" s="181"/>
      <c r="AN69" s="142"/>
    </row>
    <row r="70" spans="2:40" x14ac:dyDescent="0.2">
      <c r="B70" s="33"/>
      <c r="C70" s="16" t="str">
        <f t="shared" si="36"/>
        <v>Open</v>
      </c>
      <c r="D70" s="23"/>
      <c r="E70" s="18">
        <f t="shared" si="37"/>
        <v>1</v>
      </c>
      <c r="F70" s="63">
        <f t="shared" si="38"/>
        <v>0</v>
      </c>
      <c r="G70" s="20"/>
      <c r="H70" s="23"/>
      <c r="I70" s="19">
        <v>1</v>
      </c>
      <c r="J70" s="204"/>
      <c r="K70" s="23"/>
      <c r="L70" s="118">
        <v>32100</v>
      </c>
      <c r="M70" s="179"/>
      <c r="N70" s="154"/>
      <c r="O70" s="153" t="s">
        <v>130</v>
      </c>
      <c r="P70" s="167"/>
      <c r="Q70" s="153"/>
      <c r="R70" s="153"/>
      <c r="S70" s="164"/>
      <c r="T70" s="23"/>
      <c r="U70" s="182"/>
      <c r="V70" s="182"/>
      <c r="W70" s="182"/>
      <c r="X70" s="182"/>
      <c r="Y70" s="182"/>
      <c r="Z70" s="182"/>
      <c r="AA70" s="182"/>
      <c r="AB70" s="182"/>
      <c r="AC70" s="182"/>
      <c r="AD70" s="182"/>
      <c r="AE70" s="182"/>
      <c r="AF70" s="182"/>
      <c r="AG70" s="182"/>
      <c r="AH70" s="182"/>
      <c r="AI70" s="182"/>
      <c r="AJ70" s="182"/>
      <c r="AK70" s="123"/>
      <c r="AL70" s="11">
        <f t="shared" si="18"/>
        <v>0</v>
      </c>
      <c r="AM70" s="181"/>
      <c r="AN70" s="142"/>
    </row>
    <row r="71" spans="2:40" x14ac:dyDescent="0.2">
      <c r="B71" s="33"/>
      <c r="C71" s="16" t="str">
        <f t="shared" si="36"/>
        <v>Open</v>
      </c>
      <c r="D71" s="23"/>
      <c r="E71" s="18">
        <f t="shared" si="37"/>
        <v>0.5</v>
      </c>
      <c r="F71" s="63">
        <f t="shared" si="38"/>
        <v>0</v>
      </c>
      <c r="G71" s="20"/>
      <c r="H71" s="23"/>
      <c r="I71" s="19">
        <v>0.5</v>
      </c>
      <c r="J71" s="204"/>
      <c r="K71" s="23"/>
      <c r="L71" s="118">
        <v>32200</v>
      </c>
      <c r="M71" s="179"/>
      <c r="N71" s="154"/>
      <c r="O71" s="153" t="s">
        <v>131</v>
      </c>
      <c r="P71" s="167"/>
      <c r="Q71" s="153"/>
      <c r="R71" s="153"/>
      <c r="S71" s="164"/>
      <c r="T71" s="23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  <c r="AE71" s="182"/>
      <c r="AF71" s="182"/>
      <c r="AG71" s="182"/>
      <c r="AH71" s="182"/>
      <c r="AI71" s="182"/>
      <c r="AJ71" s="182"/>
      <c r="AK71" s="123"/>
      <c r="AL71" s="11">
        <f t="shared" si="18"/>
        <v>0</v>
      </c>
      <c r="AM71" s="181"/>
      <c r="AN71" s="142"/>
    </row>
    <row r="72" spans="2:40" x14ac:dyDescent="0.2">
      <c r="B72" s="33"/>
      <c r="C72" s="16" t="str">
        <f t="shared" si="36"/>
        <v>Open</v>
      </c>
      <c r="D72" s="23"/>
      <c r="E72" s="18">
        <f t="shared" si="37"/>
        <v>0.5</v>
      </c>
      <c r="F72" s="63">
        <f t="shared" si="38"/>
        <v>0</v>
      </c>
      <c r="G72" s="20"/>
      <c r="H72" s="23"/>
      <c r="I72" s="19">
        <v>0.5</v>
      </c>
      <c r="J72" s="204"/>
      <c r="K72" s="23"/>
      <c r="L72" s="118">
        <v>33300</v>
      </c>
      <c r="M72" s="179"/>
      <c r="N72" s="154"/>
      <c r="O72" s="153" t="s">
        <v>132</v>
      </c>
      <c r="P72" s="167"/>
      <c r="Q72" s="153"/>
      <c r="R72" s="153"/>
      <c r="S72" s="164"/>
      <c r="T72" s="23"/>
      <c r="U72" s="182"/>
      <c r="V72" s="182"/>
      <c r="W72" s="182"/>
      <c r="X72" s="182"/>
      <c r="Y72" s="182"/>
      <c r="Z72" s="182"/>
      <c r="AA72" s="182"/>
      <c r="AB72" s="182"/>
      <c r="AC72" s="182"/>
      <c r="AD72" s="182"/>
      <c r="AE72" s="182"/>
      <c r="AF72" s="182"/>
      <c r="AG72" s="182"/>
      <c r="AH72" s="182"/>
      <c r="AI72" s="182"/>
      <c r="AJ72" s="182"/>
      <c r="AK72" s="123"/>
      <c r="AL72" s="11">
        <f t="shared" si="18"/>
        <v>0</v>
      </c>
      <c r="AM72" s="181"/>
      <c r="AN72" s="142"/>
    </row>
    <row r="73" spans="2:40" x14ac:dyDescent="0.2">
      <c r="B73" s="33"/>
      <c r="C73" s="16"/>
      <c r="D73" s="23"/>
      <c r="E73" s="18"/>
      <c r="F73" s="63"/>
      <c r="G73" s="20"/>
      <c r="H73" s="23"/>
      <c r="I73" s="19"/>
      <c r="J73" s="204"/>
      <c r="K73" s="23"/>
      <c r="L73" s="118">
        <v>33000</v>
      </c>
      <c r="M73" s="179"/>
      <c r="N73" s="153" t="s">
        <v>133</v>
      </c>
      <c r="O73" s="153"/>
      <c r="P73" s="167"/>
      <c r="Q73" s="153"/>
      <c r="R73" s="153"/>
      <c r="S73" s="164"/>
      <c r="T73" s="23"/>
      <c r="U73" s="182"/>
      <c r="V73" s="182"/>
      <c r="W73" s="182"/>
      <c r="X73" s="182"/>
      <c r="Y73" s="182"/>
      <c r="Z73" s="182"/>
      <c r="AA73" s="182"/>
      <c r="AB73" s="182"/>
      <c r="AC73" s="182"/>
      <c r="AD73" s="182"/>
      <c r="AE73" s="182"/>
      <c r="AF73" s="182"/>
      <c r="AG73" s="182"/>
      <c r="AH73" s="182"/>
      <c r="AI73" s="182"/>
      <c r="AJ73" s="182"/>
      <c r="AK73" s="123"/>
      <c r="AL73" s="11">
        <f t="shared" ref="AL73:AL76" si="39">SUM(T73:AK73)</f>
        <v>0</v>
      </c>
      <c r="AM73" s="181"/>
      <c r="AN73" s="142"/>
    </row>
    <row r="74" spans="2:40" x14ac:dyDescent="0.2">
      <c r="B74" s="33"/>
      <c r="C74" s="16" t="str">
        <f t="shared" ref="C74:C76" si="40">IF(F74=0,"Open",IF(E74=0,"Complete", "In Progress"))</f>
        <v>Open</v>
      </c>
      <c r="D74" s="23"/>
      <c r="E74" s="18">
        <f t="shared" ref="E74:E76" si="41">I74-F74</f>
        <v>1</v>
      </c>
      <c r="F74" s="63">
        <f t="shared" ref="F74:F76" si="42">AL74</f>
        <v>0</v>
      </c>
      <c r="G74" s="20"/>
      <c r="H74" s="23"/>
      <c r="I74" s="19">
        <v>1</v>
      </c>
      <c r="J74" s="204"/>
      <c r="K74" s="23"/>
      <c r="L74" s="118">
        <v>33100</v>
      </c>
      <c r="M74" s="179"/>
      <c r="N74" s="154"/>
      <c r="O74" s="153" t="s">
        <v>134</v>
      </c>
      <c r="P74" s="167"/>
      <c r="Q74" s="153"/>
      <c r="R74" s="153"/>
      <c r="S74" s="164"/>
      <c r="T74" s="23"/>
      <c r="U74" s="182"/>
      <c r="V74" s="182"/>
      <c r="W74" s="182"/>
      <c r="X74" s="182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23"/>
      <c r="AL74" s="11">
        <f t="shared" si="39"/>
        <v>0</v>
      </c>
      <c r="AM74" s="181"/>
      <c r="AN74" s="142"/>
    </row>
    <row r="75" spans="2:40" x14ac:dyDescent="0.2">
      <c r="B75" s="33"/>
      <c r="C75" s="16" t="str">
        <f t="shared" si="40"/>
        <v>Open</v>
      </c>
      <c r="D75" s="23"/>
      <c r="E75" s="18">
        <f t="shared" si="41"/>
        <v>0.9</v>
      </c>
      <c r="F75" s="63">
        <f t="shared" si="42"/>
        <v>0</v>
      </c>
      <c r="G75" s="20"/>
      <c r="H75" s="23"/>
      <c r="I75" s="19">
        <v>0.9</v>
      </c>
      <c r="J75" s="204"/>
      <c r="K75" s="23"/>
      <c r="L75" s="118">
        <v>33200</v>
      </c>
      <c r="M75" s="179"/>
      <c r="N75" s="154"/>
      <c r="O75" s="153" t="s">
        <v>135</v>
      </c>
      <c r="P75" s="167"/>
      <c r="Q75" s="153"/>
      <c r="R75" s="153"/>
      <c r="S75" s="164"/>
      <c r="T75" s="23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23"/>
      <c r="AL75" s="11">
        <f t="shared" si="39"/>
        <v>0</v>
      </c>
      <c r="AM75" s="181"/>
      <c r="AN75" s="142"/>
    </row>
    <row r="76" spans="2:40" x14ac:dyDescent="0.2">
      <c r="B76" s="33"/>
      <c r="C76" s="16" t="str">
        <f t="shared" si="40"/>
        <v>Open</v>
      </c>
      <c r="D76" s="23"/>
      <c r="E76" s="18">
        <f t="shared" si="41"/>
        <v>1.2</v>
      </c>
      <c r="F76" s="63">
        <f t="shared" si="42"/>
        <v>0</v>
      </c>
      <c r="G76" s="20"/>
      <c r="H76" s="23"/>
      <c r="I76" s="19">
        <v>1.2</v>
      </c>
      <c r="J76" s="204"/>
      <c r="K76" s="23"/>
      <c r="L76" s="118">
        <v>33300</v>
      </c>
      <c r="M76" s="179"/>
      <c r="N76" s="154"/>
      <c r="O76" s="153" t="s">
        <v>136</v>
      </c>
      <c r="P76" s="167"/>
      <c r="Q76" s="153"/>
      <c r="R76" s="153"/>
      <c r="S76" s="164"/>
      <c r="T76" s="23"/>
      <c r="U76" s="182"/>
      <c r="V76" s="182"/>
      <c r="W76" s="182"/>
      <c r="X76" s="182"/>
      <c r="Y76" s="182"/>
      <c r="Z76" s="182"/>
      <c r="AA76" s="182"/>
      <c r="AB76" s="182"/>
      <c r="AC76" s="182"/>
      <c r="AD76" s="182"/>
      <c r="AE76" s="182"/>
      <c r="AF76" s="182"/>
      <c r="AG76" s="182"/>
      <c r="AH76" s="182"/>
      <c r="AI76" s="182"/>
      <c r="AJ76" s="182"/>
      <c r="AK76" s="123"/>
      <c r="AL76" s="11">
        <f t="shared" si="39"/>
        <v>0</v>
      </c>
      <c r="AM76" s="181"/>
      <c r="AN76" s="142"/>
    </row>
    <row r="77" spans="2:40" x14ac:dyDescent="0.2">
      <c r="B77" s="33"/>
      <c r="C77" s="16" t="str">
        <f t="shared" ref="C77:C79" si="43">IF(F77=0,"Open",IF(E77=0,"Complete", "In Progress"))</f>
        <v>Open</v>
      </c>
      <c r="D77" s="23"/>
      <c r="E77" s="18">
        <f t="shared" ref="E77:E79" si="44">I77-F77</f>
        <v>0.7</v>
      </c>
      <c r="F77" s="63">
        <f t="shared" ref="F77:F79" si="45">AL77</f>
        <v>0</v>
      </c>
      <c r="G77" s="20"/>
      <c r="H77" s="23"/>
      <c r="I77" s="19">
        <v>0.7</v>
      </c>
      <c r="J77" s="204"/>
      <c r="K77" s="23"/>
      <c r="L77" s="118">
        <v>34000</v>
      </c>
      <c r="M77" s="179"/>
      <c r="N77" s="153" t="s">
        <v>151</v>
      </c>
      <c r="O77" s="153"/>
      <c r="P77" s="167"/>
      <c r="Q77" s="153"/>
      <c r="R77" s="153"/>
      <c r="S77" s="164"/>
      <c r="T77" s="23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23"/>
      <c r="AL77" s="11">
        <f t="shared" ref="AL77:AL79" si="46">SUM(T77:AK77)</f>
        <v>0</v>
      </c>
      <c r="AM77" s="181"/>
      <c r="AN77" s="142"/>
    </row>
    <row r="78" spans="2:40" x14ac:dyDescent="0.2">
      <c r="B78" s="33"/>
      <c r="C78" s="16" t="str">
        <f t="shared" si="43"/>
        <v>Open</v>
      </c>
      <c r="D78" s="23"/>
      <c r="E78" s="18">
        <f t="shared" si="44"/>
        <v>0.7</v>
      </c>
      <c r="F78" s="63">
        <f t="shared" si="45"/>
        <v>0</v>
      </c>
      <c r="G78" s="20"/>
      <c r="H78" s="23"/>
      <c r="I78" s="19">
        <v>0.7</v>
      </c>
      <c r="J78" s="204"/>
      <c r="K78" s="23"/>
      <c r="L78" s="118">
        <v>35000</v>
      </c>
      <c r="M78" s="179"/>
      <c r="N78" s="153" t="s">
        <v>152</v>
      </c>
      <c r="O78" s="153"/>
      <c r="P78" s="167"/>
      <c r="Q78" s="153"/>
      <c r="R78" s="153"/>
      <c r="S78" s="164"/>
      <c r="T78" s="23"/>
      <c r="U78" s="182"/>
      <c r="V78" s="182"/>
      <c r="W78" s="182"/>
      <c r="X78" s="182"/>
      <c r="Y78" s="182"/>
      <c r="Z78" s="182"/>
      <c r="AA78" s="182"/>
      <c r="AB78" s="182"/>
      <c r="AC78" s="182"/>
      <c r="AD78" s="182"/>
      <c r="AE78" s="182"/>
      <c r="AF78" s="182"/>
      <c r="AG78" s="182"/>
      <c r="AH78" s="182"/>
      <c r="AI78" s="182"/>
      <c r="AJ78" s="182"/>
      <c r="AK78" s="123"/>
      <c r="AL78" s="11">
        <f t="shared" si="46"/>
        <v>0</v>
      </c>
      <c r="AM78" s="181"/>
      <c r="AN78" s="142"/>
    </row>
    <row r="79" spans="2:40" x14ac:dyDescent="0.2">
      <c r="B79" s="33"/>
      <c r="C79" s="16" t="str">
        <f t="shared" si="43"/>
        <v>Open</v>
      </c>
      <c r="D79" s="23"/>
      <c r="E79" s="18">
        <f t="shared" si="44"/>
        <v>0.5</v>
      </c>
      <c r="F79" s="63">
        <f t="shared" si="45"/>
        <v>0</v>
      </c>
      <c r="G79" s="20"/>
      <c r="H79" s="23"/>
      <c r="I79" s="19">
        <v>0.5</v>
      </c>
      <c r="J79" s="204"/>
      <c r="K79" s="23"/>
      <c r="L79" s="118">
        <v>36000</v>
      </c>
      <c r="M79" s="179"/>
      <c r="N79" s="153" t="s">
        <v>137</v>
      </c>
      <c r="O79" s="153"/>
      <c r="P79" s="167"/>
      <c r="Q79" s="153"/>
      <c r="R79" s="153"/>
      <c r="S79" s="164"/>
      <c r="T79" s="23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2"/>
      <c r="AG79" s="182"/>
      <c r="AH79" s="182"/>
      <c r="AI79" s="182"/>
      <c r="AJ79" s="182"/>
      <c r="AK79" s="123"/>
      <c r="AL79" s="11">
        <f t="shared" si="46"/>
        <v>0</v>
      </c>
      <c r="AM79" s="181"/>
      <c r="AN79" s="142"/>
    </row>
    <row r="80" spans="2:40" x14ac:dyDescent="0.2">
      <c r="B80" s="33"/>
      <c r="C80" s="161"/>
      <c r="D80" s="23"/>
      <c r="E80" s="119"/>
      <c r="F80" s="119"/>
      <c r="G80" s="20"/>
      <c r="H80" s="23"/>
      <c r="I80" s="119"/>
      <c r="J80" s="7"/>
      <c r="K80" s="23"/>
      <c r="L80" s="118">
        <v>40000</v>
      </c>
      <c r="M80" s="170" t="s">
        <v>57</v>
      </c>
      <c r="N80" s="176"/>
      <c r="O80" s="176"/>
      <c r="P80" s="177"/>
      <c r="Q80" s="176"/>
      <c r="R80" s="176"/>
      <c r="S80" s="178"/>
      <c r="T80" s="23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2"/>
      <c r="AL80" s="11">
        <f t="shared" ref="AL80:AL96" si="47">SUM(T80:AK80)</f>
        <v>0</v>
      </c>
      <c r="AM80" s="181"/>
      <c r="AN80" s="142"/>
    </row>
    <row r="81" spans="2:40" x14ac:dyDescent="0.2">
      <c r="B81" s="33"/>
      <c r="C81" s="16" t="str">
        <f t="shared" ref="C81" si="48">IF(F81=0,"Open",IF(E81=0,"Complete", "In Progress"))</f>
        <v>Open</v>
      </c>
      <c r="D81" s="23"/>
      <c r="E81" s="18">
        <f t="shared" ref="E81" si="49">I81-F81</f>
        <v>0.5</v>
      </c>
      <c r="F81" s="63">
        <f t="shared" ref="F81" si="50">AL81</f>
        <v>0</v>
      </c>
      <c r="G81" s="20"/>
      <c r="H81" s="23"/>
      <c r="I81" s="19">
        <v>0.5</v>
      </c>
      <c r="J81" s="204"/>
      <c r="K81" s="23"/>
      <c r="L81" s="118">
        <v>41000</v>
      </c>
      <c r="M81" s="179"/>
      <c r="N81" s="153" t="s">
        <v>138</v>
      </c>
      <c r="O81" s="153"/>
      <c r="P81" s="167"/>
      <c r="Q81" s="153"/>
      <c r="R81" s="153"/>
      <c r="S81" s="164"/>
      <c r="T81" s="23"/>
      <c r="U81" s="182"/>
      <c r="V81" s="182"/>
      <c r="W81" s="182"/>
      <c r="X81" s="182"/>
      <c r="Y81" s="182"/>
      <c r="Z81" s="182"/>
      <c r="AA81" s="182"/>
      <c r="AB81" s="182"/>
      <c r="AC81" s="182"/>
      <c r="AD81" s="182"/>
      <c r="AE81" s="182"/>
      <c r="AF81" s="182"/>
      <c r="AG81" s="182"/>
      <c r="AH81" s="182"/>
      <c r="AI81" s="182"/>
      <c r="AJ81" s="182"/>
      <c r="AK81" s="123"/>
      <c r="AL81" s="11">
        <f t="shared" si="47"/>
        <v>0</v>
      </c>
      <c r="AM81" s="181"/>
      <c r="AN81" s="142"/>
    </row>
    <row r="82" spans="2:40" x14ac:dyDescent="0.2">
      <c r="B82" s="33"/>
      <c r="C82" s="205"/>
      <c r="D82" s="23"/>
      <c r="E82" s="206"/>
      <c r="F82" s="206"/>
      <c r="G82" s="20"/>
      <c r="H82" s="23"/>
      <c r="I82" s="119"/>
      <c r="J82" s="204"/>
      <c r="K82" s="23"/>
      <c r="L82" s="118">
        <v>42000</v>
      </c>
      <c r="M82" s="179"/>
      <c r="N82" s="153" t="s">
        <v>139</v>
      </c>
      <c r="O82" s="153"/>
      <c r="P82" s="167"/>
      <c r="Q82" s="153"/>
      <c r="R82" s="153"/>
      <c r="S82" s="164"/>
      <c r="T82" s="23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2"/>
      <c r="AL82" s="11">
        <f t="shared" ref="AL82:AL86" si="51">SUM(T82:AK82)</f>
        <v>0</v>
      </c>
      <c r="AM82" s="181"/>
      <c r="AN82" s="142"/>
    </row>
    <row r="83" spans="2:40" x14ac:dyDescent="0.2">
      <c r="B83" s="33"/>
      <c r="C83" s="16" t="str">
        <f t="shared" ref="C83:C86" si="52">IF(F83=0,"Open",IF(E83=0,"Complete", "In Progress"))</f>
        <v>Open</v>
      </c>
      <c r="D83" s="23"/>
      <c r="E83" s="18">
        <f t="shared" ref="E83:E86" si="53">I83-F83</f>
        <v>1</v>
      </c>
      <c r="F83" s="63">
        <f t="shared" ref="F83:F86" si="54">AL83</f>
        <v>0</v>
      </c>
      <c r="G83" s="20"/>
      <c r="H83" s="23"/>
      <c r="I83" s="19">
        <v>1</v>
      </c>
      <c r="J83" s="204"/>
      <c r="K83" s="23"/>
      <c r="L83" s="118">
        <v>42100</v>
      </c>
      <c r="M83" s="179"/>
      <c r="N83" s="154"/>
      <c r="O83" s="153" t="s">
        <v>140</v>
      </c>
      <c r="P83" s="167"/>
      <c r="Q83" s="153"/>
      <c r="R83" s="153"/>
      <c r="S83" s="164"/>
      <c r="T83" s="23"/>
      <c r="U83" s="182"/>
      <c r="V83" s="182"/>
      <c r="W83" s="182"/>
      <c r="X83" s="182"/>
      <c r="Y83" s="182"/>
      <c r="Z83" s="182"/>
      <c r="AA83" s="182"/>
      <c r="AB83" s="182"/>
      <c r="AC83" s="182"/>
      <c r="AD83" s="182"/>
      <c r="AE83" s="182"/>
      <c r="AF83" s="182"/>
      <c r="AG83" s="182"/>
      <c r="AH83" s="182"/>
      <c r="AI83" s="182"/>
      <c r="AJ83" s="182"/>
      <c r="AK83" s="123"/>
      <c r="AL83" s="11">
        <f t="shared" si="51"/>
        <v>0</v>
      </c>
      <c r="AM83" s="181"/>
      <c r="AN83" s="142"/>
    </row>
    <row r="84" spans="2:40" x14ac:dyDescent="0.2">
      <c r="B84" s="33"/>
      <c r="C84" s="16" t="str">
        <f t="shared" si="52"/>
        <v>Open</v>
      </c>
      <c r="D84" s="23"/>
      <c r="E84" s="18">
        <f t="shared" si="53"/>
        <v>1</v>
      </c>
      <c r="F84" s="63">
        <f t="shared" si="54"/>
        <v>0</v>
      </c>
      <c r="G84" s="20"/>
      <c r="H84" s="23"/>
      <c r="I84" s="19">
        <v>1</v>
      </c>
      <c r="J84" s="204"/>
      <c r="K84" s="23"/>
      <c r="L84" s="118">
        <v>42200</v>
      </c>
      <c r="M84" s="179"/>
      <c r="N84" s="154"/>
      <c r="O84" s="153" t="s">
        <v>141</v>
      </c>
      <c r="P84" s="167"/>
      <c r="Q84" s="153"/>
      <c r="R84" s="153"/>
      <c r="S84" s="164"/>
      <c r="T84" s="23"/>
      <c r="U84" s="182"/>
      <c r="V84" s="182"/>
      <c r="W84" s="182"/>
      <c r="X84" s="182"/>
      <c r="Y84" s="182"/>
      <c r="Z84" s="182"/>
      <c r="AA84" s="182"/>
      <c r="AB84" s="182"/>
      <c r="AC84" s="182"/>
      <c r="AD84" s="182"/>
      <c r="AE84" s="182"/>
      <c r="AF84" s="182"/>
      <c r="AG84" s="182"/>
      <c r="AH84" s="182"/>
      <c r="AI84" s="182"/>
      <c r="AJ84" s="182"/>
      <c r="AK84" s="123"/>
      <c r="AL84" s="11">
        <f t="shared" si="51"/>
        <v>0</v>
      </c>
      <c r="AM84" s="181"/>
      <c r="AN84" s="142"/>
    </row>
    <row r="85" spans="2:40" x14ac:dyDescent="0.2">
      <c r="B85" s="33"/>
      <c r="C85" s="16" t="str">
        <f t="shared" si="52"/>
        <v>Open</v>
      </c>
      <c r="D85" s="23"/>
      <c r="E85" s="18">
        <f t="shared" si="53"/>
        <v>1</v>
      </c>
      <c r="F85" s="63">
        <f t="shared" si="54"/>
        <v>0</v>
      </c>
      <c r="G85" s="20"/>
      <c r="H85" s="23"/>
      <c r="I85" s="19">
        <v>1</v>
      </c>
      <c r="J85" s="204"/>
      <c r="K85" s="23"/>
      <c r="L85" s="118">
        <v>42300</v>
      </c>
      <c r="M85" s="179"/>
      <c r="N85" s="154"/>
      <c r="O85" s="153" t="s">
        <v>142</v>
      </c>
      <c r="P85" s="167"/>
      <c r="Q85" s="153"/>
      <c r="R85" s="153"/>
      <c r="S85" s="164"/>
      <c r="T85" s="23"/>
      <c r="U85" s="182"/>
      <c r="V85" s="182"/>
      <c r="W85" s="182"/>
      <c r="X85" s="182"/>
      <c r="Y85" s="182"/>
      <c r="Z85" s="182"/>
      <c r="AA85" s="182"/>
      <c r="AB85" s="182"/>
      <c r="AC85" s="182"/>
      <c r="AD85" s="182"/>
      <c r="AE85" s="182"/>
      <c r="AF85" s="182"/>
      <c r="AG85" s="182"/>
      <c r="AH85" s="182"/>
      <c r="AI85" s="182"/>
      <c r="AJ85" s="182"/>
      <c r="AK85" s="123"/>
      <c r="AL85" s="11">
        <f t="shared" si="51"/>
        <v>0</v>
      </c>
      <c r="AM85" s="181"/>
      <c r="AN85" s="142"/>
    </row>
    <row r="86" spans="2:40" x14ac:dyDescent="0.2">
      <c r="B86" s="33"/>
      <c r="C86" s="16" t="str">
        <f t="shared" si="52"/>
        <v>Open</v>
      </c>
      <c r="D86" s="23"/>
      <c r="E86" s="18">
        <f t="shared" si="53"/>
        <v>0.5</v>
      </c>
      <c r="F86" s="63">
        <f t="shared" si="54"/>
        <v>0</v>
      </c>
      <c r="G86" s="20"/>
      <c r="H86" s="23"/>
      <c r="I86" s="19">
        <v>0.5</v>
      </c>
      <c r="J86" s="204"/>
      <c r="K86" s="23"/>
      <c r="L86" s="118">
        <v>42400</v>
      </c>
      <c r="M86" s="179"/>
      <c r="N86" s="154"/>
      <c r="O86" s="153" t="s">
        <v>143</v>
      </c>
      <c r="P86" s="167"/>
      <c r="Q86" s="153"/>
      <c r="R86" s="153"/>
      <c r="S86" s="164"/>
      <c r="T86" s="23"/>
      <c r="U86" s="182"/>
      <c r="V86" s="182"/>
      <c r="W86" s="182"/>
      <c r="X86" s="182"/>
      <c r="Y86" s="182"/>
      <c r="Z86" s="182"/>
      <c r="AA86" s="182"/>
      <c r="AB86" s="182"/>
      <c r="AC86" s="182"/>
      <c r="AD86" s="182"/>
      <c r="AE86" s="182"/>
      <c r="AF86" s="182"/>
      <c r="AG86" s="182"/>
      <c r="AH86" s="182"/>
      <c r="AI86" s="182"/>
      <c r="AJ86" s="182"/>
      <c r="AK86" s="123"/>
      <c r="AL86" s="11">
        <f t="shared" si="51"/>
        <v>0</v>
      </c>
      <c r="AM86" s="181"/>
      <c r="AN86" s="142"/>
    </row>
    <row r="87" spans="2:40" x14ac:dyDescent="0.2">
      <c r="B87" s="33"/>
      <c r="C87" s="205"/>
      <c r="D87" s="23"/>
      <c r="E87" s="206"/>
      <c r="F87" s="206"/>
      <c r="G87" s="20"/>
      <c r="H87" s="23"/>
      <c r="I87" s="119"/>
      <c r="J87" s="204"/>
      <c r="K87" s="23"/>
      <c r="L87" s="118">
        <v>43000</v>
      </c>
      <c r="M87" s="179"/>
      <c r="N87" s="153" t="s">
        <v>144</v>
      </c>
      <c r="O87" s="153"/>
      <c r="P87" s="167"/>
      <c r="Q87" s="153"/>
      <c r="R87" s="153"/>
      <c r="S87" s="164"/>
      <c r="T87" s="23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  <c r="AJ87" s="131"/>
      <c r="AK87" s="132"/>
      <c r="AL87" s="11">
        <f t="shared" ref="AL87:AL88" si="55">SUM(T87:AK87)</f>
        <v>0</v>
      </c>
      <c r="AM87" s="181"/>
      <c r="AN87" s="142"/>
    </row>
    <row r="88" spans="2:40" x14ac:dyDescent="0.2">
      <c r="B88" s="33"/>
      <c r="C88" s="16" t="str">
        <f t="shared" ref="C88" si="56">IF(F88=0,"Open",IF(E88=0,"Complete", "In Progress"))</f>
        <v>Open</v>
      </c>
      <c r="D88" s="23"/>
      <c r="E88" s="18">
        <f t="shared" ref="E88" si="57">I88-F88</f>
        <v>1</v>
      </c>
      <c r="F88" s="63">
        <f t="shared" ref="F88" si="58">AL88</f>
        <v>0</v>
      </c>
      <c r="G88" s="20"/>
      <c r="H88" s="23"/>
      <c r="I88" s="19">
        <v>1</v>
      </c>
      <c r="J88" s="204"/>
      <c r="K88" s="23"/>
      <c r="L88" s="118">
        <v>43100</v>
      </c>
      <c r="M88" s="179"/>
      <c r="N88" s="154"/>
      <c r="O88" s="153" t="s">
        <v>145</v>
      </c>
      <c r="P88" s="167"/>
      <c r="Q88" s="153"/>
      <c r="R88" s="153"/>
      <c r="S88" s="164"/>
      <c r="T88" s="23"/>
      <c r="U88" s="182"/>
      <c r="V88" s="182"/>
      <c r="W88" s="182"/>
      <c r="X88" s="182"/>
      <c r="Y88" s="182"/>
      <c r="Z88" s="182"/>
      <c r="AA88" s="182"/>
      <c r="AB88" s="182"/>
      <c r="AC88" s="182"/>
      <c r="AD88" s="182"/>
      <c r="AE88" s="182"/>
      <c r="AF88" s="182"/>
      <c r="AG88" s="182"/>
      <c r="AH88" s="182"/>
      <c r="AI88" s="182"/>
      <c r="AJ88" s="182"/>
      <c r="AK88" s="123"/>
      <c r="AL88" s="11">
        <f t="shared" si="55"/>
        <v>0</v>
      </c>
      <c r="AM88" s="181"/>
      <c r="AN88" s="142"/>
    </row>
    <row r="89" spans="2:40" x14ac:dyDescent="0.2">
      <c r="B89" s="33"/>
      <c r="C89" s="16" t="str">
        <f t="shared" ref="C89:C92" si="59">IF(F89=0,"Open",IF(E89=0,"Complete", "In Progress"))</f>
        <v>Open</v>
      </c>
      <c r="D89" s="23"/>
      <c r="E89" s="18">
        <f t="shared" ref="E89:E92" si="60">I89-F89</f>
        <v>1</v>
      </c>
      <c r="F89" s="63">
        <f t="shared" ref="F89:F92" si="61">AL89</f>
        <v>0</v>
      </c>
      <c r="G89" s="20"/>
      <c r="H89" s="23"/>
      <c r="I89" s="19">
        <v>1</v>
      </c>
      <c r="J89" s="204"/>
      <c r="K89" s="23"/>
      <c r="L89" s="118">
        <v>44000</v>
      </c>
      <c r="M89" s="179"/>
      <c r="N89" s="153" t="s">
        <v>146</v>
      </c>
      <c r="O89" s="153"/>
      <c r="P89" s="167"/>
      <c r="Q89" s="153"/>
      <c r="R89" s="153"/>
      <c r="S89" s="164"/>
      <c r="T89" s="23"/>
      <c r="U89" s="182"/>
      <c r="V89" s="182"/>
      <c r="W89" s="182"/>
      <c r="X89" s="182"/>
      <c r="Y89" s="182"/>
      <c r="Z89" s="182"/>
      <c r="AA89" s="182"/>
      <c r="AB89" s="182"/>
      <c r="AC89" s="182"/>
      <c r="AD89" s="182"/>
      <c r="AE89" s="182"/>
      <c r="AF89" s="182"/>
      <c r="AG89" s="182"/>
      <c r="AH89" s="182"/>
      <c r="AI89" s="182"/>
      <c r="AJ89" s="182"/>
      <c r="AK89" s="123"/>
      <c r="AL89" s="11">
        <f t="shared" ref="AL89:AL92" si="62">SUM(T89:AK89)</f>
        <v>0</v>
      </c>
      <c r="AM89" s="181"/>
      <c r="AN89" s="142"/>
    </row>
    <row r="90" spans="2:40" x14ac:dyDescent="0.2">
      <c r="B90" s="33"/>
      <c r="C90" s="16" t="str">
        <f t="shared" si="59"/>
        <v>Open</v>
      </c>
      <c r="D90" s="23"/>
      <c r="E90" s="18">
        <f t="shared" si="60"/>
        <v>1.5</v>
      </c>
      <c r="F90" s="63">
        <f t="shared" si="61"/>
        <v>0</v>
      </c>
      <c r="G90" s="20"/>
      <c r="H90" s="23"/>
      <c r="I90" s="19">
        <v>1.5</v>
      </c>
      <c r="J90" s="204"/>
      <c r="K90" s="23"/>
      <c r="L90" s="118">
        <v>45000</v>
      </c>
      <c r="M90" s="179"/>
      <c r="N90" s="153" t="s">
        <v>147</v>
      </c>
      <c r="O90" s="153"/>
      <c r="P90" s="167"/>
      <c r="Q90" s="153"/>
      <c r="R90" s="153"/>
      <c r="S90" s="164"/>
      <c r="T90" s="23"/>
      <c r="U90" s="182"/>
      <c r="V90" s="182"/>
      <c r="W90" s="182"/>
      <c r="X90" s="182"/>
      <c r="Y90" s="182"/>
      <c r="Z90" s="182"/>
      <c r="AA90" s="182"/>
      <c r="AB90" s="182"/>
      <c r="AC90" s="182"/>
      <c r="AD90" s="182"/>
      <c r="AE90" s="182"/>
      <c r="AF90" s="182"/>
      <c r="AG90" s="182"/>
      <c r="AH90" s="182"/>
      <c r="AI90" s="182"/>
      <c r="AJ90" s="182"/>
      <c r="AK90" s="123"/>
      <c r="AL90" s="11">
        <f t="shared" si="62"/>
        <v>0</v>
      </c>
      <c r="AM90" s="181"/>
      <c r="AN90" s="142"/>
    </row>
    <row r="91" spans="2:40" x14ac:dyDescent="0.2">
      <c r="B91" s="33"/>
      <c r="C91" s="16" t="str">
        <f t="shared" si="59"/>
        <v>Open</v>
      </c>
      <c r="D91" s="23"/>
      <c r="E91" s="18">
        <f t="shared" si="60"/>
        <v>0.5</v>
      </c>
      <c r="F91" s="63">
        <f t="shared" si="61"/>
        <v>0</v>
      </c>
      <c r="G91" s="20"/>
      <c r="H91" s="23"/>
      <c r="I91" s="19">
        <v>0.5</v>
      </c>
      <c r="J91" s="204"/>
      <c r="K91" s="23"/>
      <c r="L91" s="118">
        <v>46000</v>
      </c>
      <c r="M91" s="179"/>
      <c r="N91" s="153" t="s">
        <v>148</v>
      </c>
      <c r="O91" s="153"/>
      <c r="P91" s="167"/>
      <c r="Q91" s="153"/>
      <c r="R91" s="153"/>
      <c r="S91" s="164"/>
      <c r="T91" s="23"/>
      <c r="U91" s="182"/>
      <c r="V91" s="182"/>
      <c r="W91" s="182"/>
      <c r="X91" s="182"/>
      <c r="Y91" s="182"/>
      <c r="Z91" s="182"/>
      <c r="AA91" s="182"/>
      <c r="AB91" s="182"/>
      <c r="AC91" s="182"/>
      <c r="AD91" s="182"/>
      <c r="AE91" s="182"/>
      <c r="AF91" s="182"/>
      <c r="AG91" s="182"/>
      <c r="AH91" s="182"/>
      <c r="AI91" s="182"/>
      <c r="AJ91" s="182"/>
      <c r="AK91" s="123"/>
      <c r="AL91" s="11">
        <f t="shared" si="62"/>
        <v>0</v>
      </c>
      <c r="AM91" s="181"/>
      <c r="AN91" s="142"/>
    </row>
    <row r="92" spans="2:40" x14ac:dyDescent="0.2">
      <c r="B92" s="33"/>
      <c r="C92" s="16" t="str">
        <f t="shared" si="59"/>
        <v>Open</v>
      </c>
      <c r="D92" s="23"/>
      <c r="E92" s="18">
        <f t="shared" si="60"/>
        <v>0.5</v>
      </c>
      <c r="F92" s="63">
        <f t="shared" si="61"/>
        <v>0</v>
      </c>
      <c r="G92" s="20"/>
      <c r="H92" s="23"/>
      <c r="I92" s="119">
        <v>0.5</v>
      </c>
      <c r="J92" s="204"/>
      <c r="K92" s="23"/>
      <c r="L92" s="118">
        <v>47000</v>
      </c>
      <c r="M92" s="179"/>
      <c r="N92" s="153" t="s">
        <v>137</v>
      </c>
      <c r="O92" s="153"/>
      <c r="P92" s="167"/>
      <c r="Q92" s="153"/>
      <c r="R92" s="153"/>
      <c r="S92" s="164"/>
      <c r="T92" s="23"/>
      <c r="U92" s="182"/>
      <c r="V92" s="182"/>
      <c r="W92" s="182"/>
      <c r="X92" s="182"/>
      <c r="Y92" s="182"/>
      <c r="Z92" s="182"/>
      <c r="AA92" s="182"/>
      <c r="AB92" s="182"/>
      <c r="AC92" s="182"/>
      <c r="AD92" s="182"/>
      <c r="AE92" s="182"/>
      <c r="AF92" s="182"/>
      <c r="AG92" s="182"/>
      <c r="AH92" s="182"/>
      <c r="AI92" s="182"/>
      <c r="AJ92" s="182"/>
      <c r="AK92" s="123"/>
      <c r="AL92" s="11">
        <f t="shared" si="62"/>
        <v>0</v>
      </c>
      <c r="AM92" s="181"/>
      <c r="AN92" s="142"/>
    </row>
    <row r="93" spans="2:40" x14ac:dyDescent="0.2">
      <c r="B93" s="33"/>
      <c r="C93" s="16" t="str">
        <f t="shared" ref="C93:C94" si="63">IF(F93=0,"Open",IF(E93=0,"Complete", "In Progress"))</f>
        <v>Open</v>
      </c>
      <c r="D93" s="23"/>
      <c r="E93" s="18">
        <f t="shared" ref="E93:E94" si="64">I93-F93</f>
        <v>4</v>
      </c>
      <c r="F93" s="63">
        <f t="shared" ref="F93:F94" si="65">AL93</f>
        <v>0</v>
      </c>
      <c r="G93" s="20"/>
      <c r="H93" s="23"/>
      <c r="I93" s="19">
        <v>4</v>
      </c>
      <c r="J93" s="7"/>
      <c r="K93" s="23"/>
      <c r="L93" s="118">
        <v>50000</v>
      </c>
      <c r="M93" s="168" t="s">
        <v>80</v>
      </c>
      <c r="N93" s="153"/>
      <c r="O93" s="153"/>
      <c r="P93" s="167"/>
      <c r="Q93" s="153"/>
      <c r="R93" s="153"/>
      <c r="S93" s="164"/>
      <c r="T93" s="23"/>
      <c r="U93" s="182"/>
      <c r="V93" s="182"/>
      <c r="W93" s="182"/>
      <c r="X93" s="182"/>
      <c r="Y93" s="182"/>
      <c r="Z93" s="182"/>
      <c r="AA93" s="182"/>
      <c r="AB93" s="182"/>
      <c r="AC93" s="182"/>
      <c r="AD93" s="182"/>
      <c r="AE93" s="182"/>
      <c r="AF93" s="182"/>
      <c r="AG93" s="182"/>
      <c r="AH93" s="182"/>
      <c r="AI93" s="182"/>
      <c r="AJ93" s="182"/>
      <c r="AK93" s="123"/>
      <c r="AL93" s="11">
        <f t="shared" si="47"/>
        <v>0</v>
      </c>
      <c r="AM93" s="181"/>
      <c r="AN93" s="142"/>
    </row>
    <row r="94" spans="2:40" x14ac:dyDescent="0.2">
      <c r="B94" s="33"/>
      <c r="C94" s="16" t="str">
        <f t="shared" si="63"/>
        <v>Open</v>
      </c>
      <c r="D94" s="23"/>
      <c r="E94" s="18">
        <f t="shared" si="64"/>
        <v>4</v>
      </c>
      <c r="F94" s="63">
        <f t="shared" si="65"/>
        <v>0</v>
      </c>
      <c r="G94" s="20"/>
      <c r="H94" s="23"/>
      <c r="I94" s="19">
        <v>4</v>
      </c>
      <c r="J94" s="7"/>
      <c r="K94" s="23"/>
      <c r="L94" s="118">
        <v>60000</v>
      </c>
      <c r="M94" s="168" t="s">
        <v>81</v>
      </c>
      <c r="N94" s="153"/>
      <c r="O94" s="153"/>
      <c r="P94" s="167"/>
      <c r="Q94" s="153"/>
      <c r="R94" s="153"/>
      <c r="S94" s="164"/>
      <c r="T94" s="23"/>
      <c r="U94" s="182"/>
      <c r="V94" s="182"/>
      <c r="W94" s="182"/>
      <c r="X94" s="182"/>
      <c r="Y94" s="182"/>
      <c r="Z94" s="182"/>
      <c r="AA94" s="182"/>
      <c r="AB94" s="182"/>
      <c r="AC94" s="182"/>
      <c r="AD94" s="182"/>
      <c r="AE94" s="182"/>
      <c r="AF94" s="182"/>
      <c r="AG94" s="182"/>
      <c r="AH94" s="182"/>
      <c r="AI94" s="182"/>
      <c r="AJ94" s="182"/>
      <c r="AK94" s="123"/>
      <c r="AL94" s="11">
        <f t="shared" si="47"/>
        <v>0</v>
      </c>
      <c r="AM94" s="181"/>
      <c r="AN94" s="142"/>
    </row>
    <row r="95" spans="2:40" x14ac:dyDescent="0.2">
      <c r="B95" s="33"/>
      <c r="C95" s="215"/>
      <c r="D95" s="23"/>
      <c r="E95" s="216"/>
      <c r="F95" s="216"/>
      <c r="G95" s="20"/>
      <c r="H95" s="23"/>
      <c r="I95" s="217"/>
      <c r="J95" s="204"/>
      <c r="K95" s="23"/>
      <c r="L95" s="207"/>
      <c r="M95" s="218" t="s">
        <v>91</v>
      </c>
      <c r="N95" s="219"/>
      <c r="O95" s="209"/>
      <c r="P95" s="208"/>
      <c r="Q95" s="209"/>
      <c r="R95" s="209"/>
      <c r="S95" s="210"/>
      <c r="T95" s="23"/>
      <c r="U95" s="211"/>
      <c r="V95" s="212"/>
      <c r="W95" s="212"/>
      <c r="X95" s="212"/>
      <c r="Y95" s="212"/>
      <c r="Z95" s="212"/>
      <c r="AA95" s="212"/>
      <c r="AB95" s="212"/>
      <c r="AC95" s="212"/>
      <c r="AD95" s="212"/>
      <c r="AE95" s="212"/>
      <c r="AF95" s="212"/>
      <c r="AG95" s="212"/>
      <c r="AH95" s="212"/>
      <c r="AI95" s="212"/>
      <c r="AJ95" s="212"/>
      <c r="AK95" s="213"/>
      <c r="AL95" s="214"/>
      <c r="AM95" s="181"/>
      <c r="AN95" s="142"/>
    </row>
    <row r="96" spans="2:40" x14ac:dyDescent="0.2">
      <c r="B96" s="33"/>
      <c r="C96" s="161"/>
      <c r="D96" s="23"/>
      <c r="E96" s="119"/>
      <c r="F96" s="119"/>
      <c r="G96" s="20"/>
      <c r="H96" s="23"/>
      <c r="I96" s="119"/>
      <c r="J96" s="204"/>
      <c r="K96" s="23"/>
      <c r="L96" s="118">
        <v>90000</v>
      </c>
      <c r="M96" s="168" t="s">
        <v>85</v>
      </c>
      <c r="N96" s="153"/>
      <c r="O96" s="153"/>
      <c r="P96" s="167"/>
      <c r="Q96" s="153"/>
      <c r="R96" s="153"/>
      <c r="S96" s="164"/>
      <c r="T96" s="23"/>
      <c r="U96" s="131"/>
      <c r="V96" s="131"/>
      <c r="W96" s="131"/>
      <c r="X96" s="131"/>
      <c r="Y96" s="131"/>
      <c r="Z96" s="131"/>
      <c r="AA96" s="131"/>
      <c r="AB96" s="131"/>
      <c r="AC96" s="131"/>
      <c r="AD96" s="131"/>
      <c r="AE96" s="131"/>
      <c r="AF96" s="131"/>
      <c r="AG96" s="131"/>
      <c r="AH96" s="131"/>
      <c r="AI96" s="131"/>
      <c r="AJ96" s="131"/>
      <c r="AK96" s="132"/>
      <c r="AL96" s="11">
        <f t="shared" si="47"/>
        <v>0</v>
      </c>
      <c r="AM96" s="181"/>
      <c r="AN96" s="142"/>
    </row>
    <row r="97" spans="2:76" x14ac:dyDescent="0.2">
      <c r="B97" s="33"/>
      <c r="C97" s="205"/>
      <c r="D97" s="23"/>
      <c r="E97" s="206"/>
      <c r="F97" s="206"/>
      <c r="G97" s="20"/>
      <c r="H97" s="23"/>
      <c r="I97" s="119"/>
      <c r="J97" s="204"/>
      <c r="K97" s="23"/>
      <c r="L97" s="118">
        <v>99000</v>
      </c>
      <c r="M97" s="179"/>
      <c r="N97" s="153" t="s">
        <v>86</v>
      </c>
      <c r="O97" s="153"/>
      <c r="P97" s="167"/>
      <c r="Q97" s="153"/>
      <c r="R97" s="153"/>
      <c r="S97" s="164"/>
      <c r="T97" s="23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  <c r="AF97" s="131"/>
      <c r="AG97" s="131"/>
      <c r="AH97" s="131"/>
      <c r="AI97" s="131"/>
      <c r="AJ97" s="131"/>
      <c r="AK97" s="132"/>
      <c r="AL97" s="11">
        <f t="shared" ref="AL97:AL101" si="66">SUM(T97:AK97)</f>
        <v>0</v>
      </c>
      <c r="AM97" s="181"/>
      <c r="AN97" s="142"/>
    </row>
    <row r="98" spans="2:76" x14ac:dyDescent="0.2">
      <c r="B98" s="33"/>
      <c r="C98" s="205"/>
      <c r="D98" s="23"/>
      <c r="E98" s="206"/>
      <c r="F98" s="206"/>
      <c r="G98" s="20"/>
      <c r="H98" s="23"/>
      <c r="I98" s="119"/>
      <c r="J98" s="204"/>
      <c r="K98" s="23"/>
      <c r="L98" s="118">
        <v>99900</v>
      </c>
      <c r="M98" s="179"/>
      <c r="N98" s="154"/>
      <c r="O98" s="153" t="s">
        <v>87</v>
      </c>
      <c r="P98" s="167"/>
      <c r="Q98" s="153"/>
      <c r="R98" s="153"/>
      <c r="S98" s="164"/>
      <c r="T98" s="23"/>
      <c r="U98" s="131"/>
      <c r="V98" s="131"/>
      <c r="W98" s="131"/>
      <c r="X98" s="131"/>
      <c r="Y98" s="131"/>
      <c r="Z98" s="131"/>
      <c r="AA98" s="131"/>
      <c r="AB98" s="131"/>
      <c r="AC98" s="131"/>
      <c r="AD98" s="131"/>
      <c r="AE98" s="131"/>
      <c r="AF98" s="131"/>
      <c r="AG98" s="131"/>
      <c r="AH98" s="131"/>
      <c r="AI98" s="131"/>
      <c r="AJ98" s="131"/>
      <c r="AK98" s="132"/>
      <c r="AL98" s="11">
        <f t="shared" si="66"/>
        <v>0</v>
      </c>
      <c r="AM98" s="181"/>
      <c r="AN98" s="142"/>
    </row>
    <row r="99" spans="2:76" x14ac:dyDescent="0.2">
      <c r="B99" s="33"/>
      <c r="C99" s="16" t="str">
        <f t="shared" ref="C99:C101" si="67">IF(F99=0,"Open",IF(E99=0,"Complete", "In Progress"))</f>
        <v>Open</v>
      </c>
      <c r="D99" s="23"/>
      <c r="E99" s="18">
        <f t="shared" ref="E99:E101" si="68">I99-F99</f>
        <v>0</v>
      </c>
      <c r="F99" s="63">
        <f t="shared" ref="F99:F101" si="69">AL99</f>
        <v>0</v>
      </c>
      <c r="G99" s="20"/>
      <c r="H99" s="23"/>
      <c r="I99" s="19"/>
      <c r="J99" s="204"/>
      <c r="K99" s="23"/>
      <c r="L99" s="118">
        <v>91000</v>
      </c>
      <c r="M99" s="179"/>
      <c r="N99" s="153" t="s">
        <v>88</v>
      </c>
      <c r="O99" s="153"/>
      <c r="P99" s="167"/>
      <c r="Q99" s="153"/>
      <c r="R99" s="153"/>
      <c r="S99" s="164"/>
      <c r="T99" s="23"/>
      <c r="U99" s="182"/>
      <c r="V99" s="182"/>
      <c r="W99" s="182"/>
      <c r="X99" s="182"/>
      <c r="Y99" s="182"/>
      <c r="Z99" s="182"/>
      <c r="AA99" s="182"/>
      <c r="AB99" s="182"/>
      <c r="AC99" s="182"/>
      <c r="AD99" s="182"/>
      <c r="AE99" s="182"/>
      <c r="AF99" s="182"/>
      <c r="AG99" s="182"/>
      <c r="AH99" s="182"/>
      <c r="AI99" s="182"/>
      <c r="AJ99" s="182"/>
      <c r="AK99" s="123"/>
      <c r="AL99" s="11">
        <f t="shared" si="66"/>
        <v>0</v>
      </c>
      <c r="AM99" s="181"/>
      <c r="AN99" s="142"/>
    </row>
    <row r="100" spans="2:76" x14ac:dyDescent="0.2">
      <c r="B100" s="33"/>
      <c r="C100" s="16" t="str">
        <f t="shared" si="67"/>
        <v>Open</v>
      </c>
      <c r="D100" s="23"/>
      <c r="E100" s="18">
        <f t="shared" si="68"/>
        <v>0</v>
      </c>
      <c r="F100" s="63">
        <f t="shared" si="69"/>
        <v>0</v>
      </c>
      <c r="G100" s="20"/>
      <c r="H100" s="23"/>
      <c r="I100" s="19"/>
      <c r="J100" s="204"/>
      <c r="K100" s="23"/>
      <c r="L100" s="118">
        <v>99100</v>
      </c>
      <c r="M100" s="179"/>
      <c r="N100" s="154"/>
      <c r="O100" s="153" t="s">
        <v>89</v>
      </c>
      <c r="P100" s="167"/>
      <c r="Q100" s="153"/>
      <c r="R100" s="153"/>
      <c r="S100" s="164"/>
      <c r="T100" s="23"/>
      <c r="U100" s="182"/>
      <c r="V100" s="182"/>
      <c r="W100" s="182"/>
      <c r="X100" s="182"/>
      <c r="Y100" s="182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23"/>
      <c r="AL100" s="11">
        <f t="shared" si="66"/>
        <v>0</v>
      </c>
      <c r="AM100" s="181"/>
      <c r="AN100" s="142"/>
    </row>
    <row r="101" spans="2:76" ht="13.5" thickBot="1" x14ac:dyDescent="0.25">
      <c r="B101" s="33"/>
      <c r="C101" s="16" t="str">
        <f t="shared" si="67"/>
        <v>Open</v>
      </c>
      <c r="D101" s="23"/>
      <c r="E101" s="18">
        <f t="shared" si="68"/>
        <v>0</v>
      </c>
      <c r="F101" s="63">
        <f t="shared" si="69"/>
        <v>0</v>
      </c>
      <c r="G101" s="20"/>
      <c r="H101" s="23"/>
      <c r="I101" s="19"/>
      <c r="J101" s="204"/>
      <c r="K101" s="23"/>
      <c r="L101" s="118">
        <v>99910</v>
      </c>
      <c r="M101" s="179"/>
      <c r="N101" s="154"/>
      <c r="O101" s="154"/>
      <c r="P101" s="167" t="s">
        <v>90</v>
      </c>
      <c r="Q101" s="153"/>
      <c r="R101" s="153"/>
      <c r="S101" s="164"/>
      <c r="T101" s="23"/>
      <c r="U101" s="182"/>
      <c r="V101" s="182"/>
      <c r="W101" s="182"/>
      <c r="X101" s="182"/>
      <c r="Y101" s="182"/>
      <c r="Z101" s="182"/>
      <c r="AA101" s="182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23"/>
      <c r="AL101" s="11">
        <f t="shared" si="66"/>
        <v>0</v>
      </c>
      <c r="AM101" s="181"/>
      <c r="AN101" s="142"/>
    </row>
    <row r="102" spans="2:76" ht="9.9499999999999993" customHeight="1" thickBot="1" x14ac:dyDescent="0.25">
      <c r="B102" s="33"/>
      <c r="C102" s="93"/>
      <c r="D102" s="24"/>
      <c r="E102" s="136"/>
      <c r="F102" s="137"/>
      <c r="G102" s="94"/>
      <c r="H102" s="24"/>
      <c r="I102" s="91"/>
      <c r="J102" s="94"/>
      <c r="K102" s="24"/>
      <c r="L102" s="95"/>
      <c r="M102" s="117"/>
      <c r="N102" s="117"/>
      <c r="O102" s="117"/>
      <c r="P102" s="117"/>
      <c r="Q102" s="117"/>
      <c r="R102" s="117"/>
      <c r="S102" s="96"/>
      <c r="T102" s="23"/>
      <c r="U102" s="128"/>
      <c r="V102" s="129"/>
      <c r="W102" s="129"/>
      <c r="X102" s="129"/>
      <c r="Y102" s="129"/>
      <c r="Z102" s="129"/>
      <c r="AA102" s="129"/>
      <c r="AB102" s="129"/>
      <c r="AC102" s="129"/>
      <c r="AD102" s="129"/>
      <c r="AE102" s="129"/>
      <c r="AF102" s="129"/>
      <c r="AG102" s="129"/>
      <c r="AH102" s="129"/>
      <c r="AI102" s="129"/>
      <c r="AJ102" s="129"/>
      <c r="AK102" s="129"/>
      <c r="AL102" s="130"/>
      <c r="AM102" s="97"/>
      <c r="AN102" s="142"/>
    </row>
    <row r="103" spans="2:76" ht="14.25" thickTop="1" thickBot="1" x14ac:dyDescent="0.25">
      <c r="B103" s="33"/>
      <c r="C103" s="36" t="s">
        <v>11</v>
      </c>
      <c r="D103" s="36"/>
      <c r="E103" s="26">
        <f>SUM(E8:E102)</f>
        <v>40.399999999999991</v>
      </c>
      <c r="F103" s="27">
        <f>SUM(F8:F102)</f>
        <v>13.5</v>
      </c>
      <c r="G103" s="72"/>
      <c r="H103" s="72"/>
      <c r="I103" s="27">
        <f>SUM(I8:I102)</f>
        <v>53.900000000000006</v>
      </c>
      <c r="J103" s="72"/>
      <c r="K103" s="34"/>
      <c r="L103" s="259" t="s">
        <v>76</v>
      </c>
      <c r="M103" s="260"/>
      <c r="N103" s="260"/>
      <c r="O103" s="260"/>
      <c r="P103" s="260"/>
      <c r="Q103" s="260"/>
      <c r="R103" s="260"/>
      <c r="S103" s="260"/>
      <c r="T103" s="23"/>
      <c r="U103" s="109">
        <f t="shared" ref="U103:AJ103" si="70">SUM(U8:U102)</f>
        <v>13.5</v>
      </c>
      <c r="V103" s="110">
        <f t="shared" si="70"/>
        <v>0</v>
      </c>
      <c r="W103" s="110">
        <f t="shared" si="70"/>
        <v>0</v>
      </c>
      <c r="X103" s="110">
        <f t="shared" si="70"/>
        <v>0</v>
      </c>
      <c r="Y103" s="110">
        <f t="shared" si="70"/>
        <v>0</v>
      </c>
      <c r="Z103" s="110">
        <f t="shared" si="70"/>
        <v>0</v>
      </c>
      <c r="AA103" s="110">
        <f t="shared" si="70"/>
        <v>0</v>
      </c>
      <c r="AB103" s="110">
        <f t="shared" si="70"/>
        <v>0</v>
      </c>
      <c r="AC103" s="110">
        <f t="shared" si="70"/>
        <v>0</v>
      </c>
      <c r="AD103" s="110">
        <f t="shared" si="70"/>
        <v>0</v>
      </c>
      <c r="AE103" s="110">
        <f t="shared" si="70"/>
        <v>0</v>
      </c>
      <c r="AF103" s="110">
        <f t="shared" si="70"/>
        <v>0</v>
      </c>
      <c r="AG103" s="110">
        <f t="shared" si="70"/>
        <v>0</v>
      </c>
      <c r="AH103" s="110">
        <f t="shared" si="70"/>
        <v>0</v>
      </c>
      <c r="AI103" s="110">
        <f t="shared" si="70"/>
        <v>0</v>
      </c>
      <c r="AJ103" s="110">
        <f t="shared" si="70"/>
        <v>0</v>
      </c>
      <c r="AK103" s="111"/>
      <c r="AL103" s="73"/>
      <c r="AM103" s="36"/>
      <c r="AN103" s="142"/>
    </row>
    <row r="104" spans="2:76" ht="17.25" thickTop="1" thickBot="1" x14ac:dyDescent="0.3">
      <c r="B104" s="33"/>
      <c r="C104" s="36"/>
      <c r="D104" s="36"/>
      <c r="E104" s="37" t="s">
        <v>1</v>
      </c>
      <c r="F104" s="37" t="s">
        <v>1</v>
      </c>
      <c r="G104" s="37" t="s">
        <v>1</v>
      </c>
      <c r="H104" s="34"/>
      <c r="I104" s="37" t="s">
        <v>1</v>
      </c>
      <c r="J104" s="37" t="s">
        <v>1</v>
      </c>
      <c r="K104" s="34"/>
      <c r="L104" s="257" t="s">
        <v>77</v>
      </c>
      <c r="M104" s="258"/>
      <c r="N104" s="258"/>
      <c r="O104" s="258"/>
      <c r="P104" s="258"/>
      <c r="Q104" s="258"/>
      <c r="R104" s="258"/>
      <c r="S104" s="258"/>
      <c r="T104" s="23"/>
      <c r="U104" s="112">
        <f>U103+T104</f>
        <v>13.5</v>
      </c>
      <c r="V104" s="10">
        <f t="shared" ref="V104:AJ104" si="71">V103+U104</f>
        <v>13.5</v>
      </c>
      <c r="W104" s="10">
        <f t="shared" si="71"/>
        <v>13.5</v>
      </c>
      <c r="X104" s="10">
        <f t="shared" si="71"/>
        <v>13.5</v>
      </c>
      <c r="Y104" s="10">
        <f t="shared" si="71"/>
        <v>13.5</v>
      </c>
      <c r="Z104" s="10">
        <f t="shared" si="71"/>
        <v>13.5</v>
      </c>
      <c r="AA104" s="10">
        <f t="shared" si="71"/>
        <v>13.5</v>
      </c>
      <c r="AB104" s="10">
        <f t="shared" si="71"/>
        <v>13.5</v>
      </c>
      <c r="AC104" s="10">
        <f t="shared" si="71"/>
        <v>13.5</v>
      </c>
      <c r="AD104" s="10">
        <f t="shared" si="71"/>
        <v>13.5</v>
      </c>
      <c r="AE104" s="10">
        <f t="shared" si="71"/>
        <v>13.5</v>
      </c>
      <c r="AF104" s="10">
        <f t="shared" si="71"/>
        <v>13.5</v>
      </c>
      <c r="AG104" s="10">
        <f t="shared" si="71"/>
        <v>13.5</v>
      </c>
      <c r="AH104" s="10">
        <f t="shared" si="71"/>
        <v>13.5</v>
      </c>
      <c r="AI104" s="10">
        <f t="shared" si="71"/>
        <v>13.5</v>
      </c>
      <c r="AJ104" s="10">
        <f t="shared" si="71"/>
        <v>13.5</v>
      </c>
      <c r="AK104" s="113"/>
      <c r="AL104" s="74">
        <f>SUM(AL9:AL102)</f>
        <v>13.5</v>
      </c>
      <c r="AM104" s="36"/>
      <c r="AN104" s="142"/>
    </row>
    <row r="105" spans="2:76" ht="50.1" customHeight="1" thickBot="1" x14ac:dyDescent="0.25">
      <c r="B105" s="33"/>
      <c r="C105" s="36"/>
      <c r="D105" s="36"/>
      <c r="E105" s="133" t="s">
        <v>68</v>
      </c>
      <c r="F105" s="134" t="s">
        <v>32</v>
      </c>
      <c r="G105" s="15" t="s">
        <v>2</v>
      </c>
      <c r="H105" s="39"/>
      <c r="I105" s="135" t="s">
        <v>78</v>
      </c>
      <c r="J105" s="30" t="s">
        <v>9</v>
      </c>
      <c r="K105" s="34"/>
      <c r="L105" s="261" t="s">
        <v>69</v>
      </c>
      <c r="M105" s="262"/>
      <c r="N105" s="262"/>
      <c r="O105" s="262"/>
      <c r="P105" s="262"/>
      <c r="Q105" s="262"/>
      <c r="R105" s="262"/>
      <c r="S105" s="262"/>
      <c r="T105" s="23"/>
      <c r="U105" s="121"/>
      <c r="V105" s="121"/>
      <c r="W105" s="121"/>
      <c r="X105" s="121"/>
      <c r="Y105" s="121"/>
      <c r="Z105" s="121"/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  <c r="AK105" s="122"/>
      <c r="AL105" s="193"/>
      <c r="AM105" s="36"/>
      <c r="AN105" s="142"/>
    </row>
    <row r="106" spans="2:76" ht="66.599999999999994" customHeight="1" thickBot="1" x14ac:dyDescent="0.25">
      <c r="B106" s="33"/>
      <c r="C106" s="36"/>
      <c r="D106" s="36"/>
      <c r="E106" s="28" t="s">
        <v>16</v>
      </c>
      <c r="F106" s="29" t="s">
        <v>79</v>
      </c>
      <c r="G106" s="28" t="s">
        <v>10</v>
      </c>
      <c r="H106" s="34"/>
      <c r="I106" s="29" t="s">
        <v>58</v>
      </c>
      <c r="J106" s="34"/>
      <c r="K106" s="34"/>
      <c r="L106" s="38"/>
      <c r="M106" s="38"/>
      <c r="N106" s="38"/>
      <c r="O106" s="38"/>
      <c r="P106" s="38"/>
      <c r="Q106" s="38"/>
      <c r="R106" s="38"/>
      <c r="S106" s="186" t="s">
        <v>74</v>
      </c>
      <c r="T106" s="23"/>
      <c r="U106" s="107">
        <v>1</v>
      </c>
      <c r="V106" s="107">
        <v>2</v>
      </c>
      <c r="W106" s="107">
        <v>3</v>
      </c>
      <c r="X106" s="107">
        <v>4</v>
      </c>
      <c r="Y106" s="107">
        <v>5</v>
      </c>
      <c r="Z106" s="107">
        <v>6</v>
      </c>
      <c r="AA106" s="107">
        <v>7</v>
      </c>
      <c r="AB106" s="107">
        <v>8</v>
      </c>
      <c r="AC106" s="107">
        <v>9</v>
      </c>
      <c r="AD106" s="107">
        <v>10</v>
      </c>
      <c r="AE106" s="107">
        <v>11</v>
      </c>
      <c r="AF106" s="107">
        <v>12</v>
      </c>
      <c r="AG106" s="107">
        <v>13</v>
      </c>
      <c r="AH106" s="107">
        <v>14</v>
      </c>
      <c r="AI106" s="107">
        <v>15</v>
      </c>
      <c r="AJ106" s="107">
        <v>16</v>
      </c>
      <c r="AK106" s="107"/>
      <c r="AL106" s="34"/>
      <c r="AM106" s="36"/>
      <c r="AN106" s="142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</row>
    <row r="107" spans="2:76" x14ac:dyDescent="0.2">
      <c r="B107" s="33"/>
      <c r="C107" s="36"/>
      <c r="D107" s="36"/>
      <c r="E107" s="138"/>
      <c r="F107" s="139"/>
      <c r="G107" s="138"/>
      <c r="H107" s="34"/>
      <c r="I107" s="139"/>
      <c r="J107" s="34"/>
      <c r="K107" s="34"/>
      <c r="L107" s="255" t="s">
        <v>72</v>
      </c>
      <c r="M107" s="256"/>
      <c r="N107" s="256"/>
      <c r="O107" s="256"/>
      <c r="P107" s="256"/>
      <c r="Q107" s="256"/>
      <c r="R107" s="256"/>
      <c r="S107" s="256"/>
      <c r="T107" s="23"/>
      <c r="U107" s="123"/>
      <c r="V107" s="123"/>
      <c r="W107" s="123"/>
      <c r="X107" s="123"/>
      <c r="Y107" s="123"/>
      <c r="Z107" s="123"/>
      <c r="AA107" s="123"/>
      <c r="AB107" s="123"/>
      <c r="AC107" s="123"/>
      <c r="AD107" s="123"/>
      <c r="AE107" s="123"/>
      <c r="AF107" s="123"/>
      <c r="AG107" s="123"/>
      <c r="AH107" s="123"/>
      <c r="AI107" s="123"/>
      <c r="AJ107" s="123"/>
      <c r="AK107" s="123"/>
      <c r="AL107" s="34"/>
      <c r="AM107" s="36"/>
      <c r="AN107" s="142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</row>
    <row r="108" spans="2:76" ht="13.5" thickBot="1" x14ac:dyDescent="0.25">
      <c r="B108" s="33"/>
      <c r="C108" s="36"/>
      <c r="D108" s="36"/>
      <c r="E108" s="34"/>
      <c r="F108" s="34"/>
      <c r="G108" s="34"/>
      <c r="H108" s="34"/>
      <c r="I108" s="40"/>
      <c r="J108" s="34"/>
      <c r="K108" s="34"/>
      <c r="L108" s="257" t="s">
        <v>73</v>
      </c>
      <c r="M108" s="258"/>
      <c r="N108" s="258"/>
      <c r="O108" s="258"/>
      <c r="P108" s="258"/>
      <c r="Q108" s="258"/>
      <c r="R108" s="258"/>
      <c r="S108" s="258"/>
      <c r="T108" s="23"/>
      <c r="U108" s="112">
        <f t="shared" ref="U108:AA108" si="72">U107+T108</f>
        <v>0</v>
      </c>
      <c r="V108" s="187">
        <f t="shared" si="72"/>
        <v>0</v>
      </c>
      <c r="W108" s="187">
        <f t="shared" si="72"/>
        <v>0</v>
      </c>
      <c r="X108" s="187">
        <f t="shared" si="72"/>
        <v>0</v>
      </c>
      <c r="Y108" s="187">
        <f t="shared" si="72"/>
        <v>0</v>
      </c>
      <c r="Z108" s="187">
        <f t="shared" si="72"/>
        <v>0</v>
      </c>
      <c r="AA108" s="187">
        <f t="shared" si="72"/>
        <v>0</v>
      </c>
      <c r="AB108" s="187">
        <f t="shared" ref="AB108:AI108" si="73">AB107+AA108</f>
        <v>0</v>
      </c>
      <c r="AC108" s="187">
        <f t="shared" si="73"/>
        <v>0</v>
      </c>
      <c r="AD108" s="187">
        <f t="shared" si="73"/>
        <v>0</v>
      </c>
      <c r="AE108" s="187">
        <f t="shared" si="73"/>
        <v>0</v>
      </c>
      <c r="AF108" s="187">
        <f t="shared" si="73"/>
        <v>0</v>
      </c>
      <c r="AG108" s="187">
        <f t="shared" si="73"/>
        <v>0</v>
      </c>
      <c r="AH108" s="187">
        <f t="shared" si="73"/>
        <v>0</v>
      </c>
      <c r="AI108" s="187">
        <f t="shared" si="73"/>
        <v>0</v>
      </c>
      <c r="AJ108" s="187"/>
      <c r="AK108" s="187"/>
      <c r="AL108" s="34"/>
      <c r="AM108" s="36"/>
      <c r="AN108" s="142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</row>
    <row r="109" spans="2:76" ht="13.5" thickBot="1" x14ac:dyDescent="0.25">
      <c r="B109" s="41"/>
      <c r="C109" s="42"/>
      <c r="D109" s="42"/>
      <c r="E109" s="43"/>
      <c r="F109" s="43"/>
      <c r="G109" s="43"/>
      <c r="H109" s="43"/>
      <c r="I109" s="43"/>
      <c r="J109" s="43"/>
      <c r="K109" s="43"/>
      <c r="L109" s="44"/>
      <c r="M109" s="44"/>
      <c r="N109" s="44"/>
      <c r="O109" s="44"/>
      <c r="P109" s="44"/>
      <c r="Q109" s="44"/>
      <c r="R109" s="44"/>
      <c r="S109" s="43"/>
      <c r="T109" s="66"/>
      <c r="U109" s="66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2"/>
      <c r="AN109" s="140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</row>
    <row r="110" spans="2:76" ht="15" thickTop="1" x14ac:dyDescent="0.2">
      <c r="B110" s="31"/>
      <c r="C110" s="148"/>
      <c r="D110" s="148"/>
      <c r="E110" s="31"/>
      <c r="F110" s="149"/>
      <c r="G110" s="149"/>
      <c r="H110" s="149"/>
      <c r="I110" s="31"/>
      <c r="J110" s="31"/>
      <c r="K110" s="31"/>
      <c r="L110" s="150"/>
      <c r="M110" s="150"/>
      <c r="N110" s="150"/>
      <c r="O110" s="150"/>
      <c r="P110" s="150"/>
      <c r="Q110" s="150"/>
      <c r="R110" s="150"/>
      <c r="S110" s="31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6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</row>
    <row r="111" spans="2:76" x14ac:dyDescent="0.2">
      <c r="B111" s="31"/>
      <c r="C111" s="148"/>
      <c r="D111" s="148"/>
      <c r="E111" s="31"/>
      <c r="F111" s="31"/>
      <c r="G111" s="31"/>
      <c r="H111" s="31"/>
      <c r="I111" s="31"/>
      <c r="J111" s="31"/>
      <c r="K111" s="31"/>
      <c r="L111" s="150"/>
      <c r="M111" s="150"/>
      <c r="N111" s="150"/>
      <c r="O111" s="150"/>
      <c r="P111" s="150"/>
      <c r="Q111" s="150"/>
      <c r="R111" s="150"/>
      <c r="S111" s="31"/>
      <c r="T111" s="108"/>
      <c r="U111" s="108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6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</row>
    <row r="112" spans="2:76" x14ac:dyDescent="0.2">
      <c r="B112" s="31"/>
      <c r="C112" s="148"/>
      <c r="D112" s="148"/>
      <c r="E112" s="31"/>
      <c r="F112" s="31"/>
      <c r="G112" s="31"/>
      <c r="H112" s="31"/>
      <c r="I112" s="31"/>
      <c r="J112" s="31"/>
      <c r="K112" s="31"/>
      <c r="L112" s="150"/>
      <c r="M112" s="150"/>
      <c r="N112" s="150"/>
      <c r="O112" s="150"/>
      <c r="P112" s="150"/>
      <c r="Q112" s="150"/>
      <c r="R112" s="150"/>
      <c r="S112" s="31"/>
      <c r="T112" s="108"/>
      <c r="U112" s="108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6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</row>
    <row r="113" spans="2:76" x14ac:dyDescent="0.2">
      <c r="B113" s="31"/>
      <c r="C113" s="148"/>
      <c r="D113" s="148"/>
      <c r="E113" s="31"/>
      <c r="F113" s="31"/>
      <c r="G113" s="31"/>
      <c r="H113" s="31"/>
      <c r="I113" s="31"/>
      <c r="J113" s="31"/>
      <c r="K113" s="31"/>
      <c r="L113" s="150"/>
      <c r="M113" s="150"/>
      <c r="N113" s="150"/>
      <c r="O113" s="150"/>
      <c r="P113" s="150"/>
      <c r="Q113" s="150"/>
      <c r="R113" s="150"/>
      <c r="S113" s="31"/>
      <c r="T113" s="108"/>
      <c r="U113" s="108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6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</row>
    <row r="114" spans="2:76" x14ac:dyDescent="0.2">
      <c r="B114" s="31"/>
      <c r="C114" s="148"/>
      <c r="D114" s="148"/>
      <c r="E114" s="31"/>
      <c r="F114" s="31"/>
      <c r="G114" s="31"/>
      <c r="H114" s="31"/>
      <c r="I114" s="31"/>
      <c r="J114" s="31"/>
      <c r="K114" s="31"/>
      <c r="L114" s="150"/>
      <c r="M114" s="150"/>
      <c r="N114" s="150"/>
      <c r="O114" s="150"/>
      <c r="P114" s="150"/>
      <c r="Q114" s="150"/>
      <c r="R114" s="150"/>
      <c r="S114" s="31"/>
      <c r="T114" s="108"/>
      <c r="U114" s="108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6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</row>
    <row r="115" spans="2:76" x14ac:dyDescent="0.2">
      <c r="B115" s="31"/>
      <c r="C115" s="148"/>
      <c r="D115" s="148"/>
      <c r="E115" s="31"/>
      <c r="F115" s="31"/>
      <c r="G115" s="31"/>
      <c r="H115" s="31"/>
      <c r="I115" s="31"/>
      <c r="J115" s="31"/>
      <c r="K115" s="31"/>
      <c r="L115" s="150"/>
      <c r="M115" s="150"/>
      <c r="N115" s="150"/>
      <c r="O115" s="150"/>
      <c r="P115" s="150"/>
      <c r="Q115" s="150"/>
      <c r="R115" s="150"/>
      <c r="S115" s="31"/>
      <c r="T115" s="108"/>
      <c r="U115" s="108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6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</row>
    <row r="116" spans="2:76" x14ac:dyDescent="0.2">
      <c r="B116" s="31"/>
      <c r="C116" s="148"/>
      <c r="D116" s="148"/>
      <c r="E116" s="31"/>
      <c r="F116" s="31"/>
      <c r="G116" s="31"/>
      <c r="H116" s="31"/>
      <c r="I116" s="31"/>
      <c r="J116" s="31"/>
      <c r="K116" s="31"/>
      <c r="L116" s="150"/>
      <c r="M116" s="150"/>
      <c r="N116" s="150"/>
      <c r="O116" s="150"/>
      <c r="P116" s="150"/>
      <c r="Q116" s="150"/>
      <c r="R116" s="150"/>
      <c r="S116" s="31"/>
      <c r="T116" s="108"/>
      <c r="U116" s="108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6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</row>
    <row r="117" spans="2:76" x14ac:dyDescent="0.2">
      <c r="B117" s="31"/>
      <c r="C117" s="148"/>
      <c r="D117" s="148"/>
      <c r="E117" s="31"/>
      <c r="F117" s="31"/>
      <c r="G117" s="31"/>
      <c r="H117" s="31"/>
      <c r="I117" s="31"/>
      <c r="J117" s="31"/>
      <c r="K117" s="31"/>
      <c r="L117" s="150"/>
      <c r="M117" s="150"/>
      <c r="N117" s="150"/>
      <c r="O117" s="150"/>
      <c r="P117" s="150"/>
      <c r="Q117" s="150"/>
      <c r="R117" s="150"/>
      <c r="S117" s="31"/>
      <c r="T117" s="108"/>
      <c r="U117" s="108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6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</row>
    <row r="118" spans="2:76" x14ac:dyDescent="0.2">
      <c r="B118" s="31"/>
      <c r="C118" s="148"/>
      <c r="D118" s="148"/>
      <c r="E118" s="31"/>
      <c r="F118" s="31"/>
      <c r="G118" s="31"/>
      <c r="H118" s="31"/>
      <c r="I118" s="31"/>
      <c r="J118" s="31"/>
      <c r="K118" s="31"/>
      <c r="L118" s="150"/>
      <c r="M118" s="150"/>
      <c r="N118" s="150"/>
      <c r="O118" s="150"/>
      <c r="P118" s="150"/>
      <c r="Q118" s="150"/>
      <c r="R118" s="150"/>
      <c r="S118" s="31"/>
      <c r="U118" s="15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148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</row>
    <row r="119" spans="2:76" x14ac:dyDescent="0.2">
      <c r="B119" s="31"/>
      <c r="C119" s="148"/>
      <c r="D119" s="148"/>
      <c r="E119" s="31"/>
      <c r="F119" s="31"/>
      <c r="G119" s="31"/>
      <c r="H119" s="31"/>
      <c r="I119" s="31"/>
      <c r="J119" s="31"/>
      <c r="K119" s="31"/>
      <c r="L119" s="150"/>
      <c r="M119" s="150"/>
      <c r="N119" s="150"/>
      <c r="O119" s="150"/>
      <c r="P119" s="150"/>
      <c r="Q119" s="150"/>
      <c r="R119" s="150"/>
      <c r="S119" s="31"/>
      <c r="T119" s="151"/>
      <c r="U119" s="15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148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</row>
    <row r="120" spans="2:76" x14ac:dyDescent="0.2">
      <c r="B120" s="31"/>
      <c r="C120" s="148"/>
      <c r="D120" s="148"/>
      <c r="E120" s="31"/>
      <c r="F120" s="31"/>
      <c r="G120" s="31"/>
      <c r="H120" s="31"/>
      <c r="I120" s="31"/>
      <c r="J120" s="31"/>
      <c r="K120" s="31"/>
      <c r="L120" s="150"/>
      <c r="M120" s="150"/>
      <c r="N120" s="150"/>
      <c r="O120" s="150"/>
      <c r="P120" s="150"/>
      <c r="Q120" s="150"/>
      <c r="R120" s="150"/>
      <c r="S120" s="31"/>
      <c r="T120" s="151"/>
      <c r="U120" s="15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148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</row>
    <row r="121" spans="2:76" x14ac:dyDescent="0.2">
      <c r="L121" s="2"/>
      <c r="M121" s="2"/>
      <c r="N121" s="2"/>
      <c r="O121" s="2"/>
      <c r="P121" s="2"/>
      <c r="Q121" s="2"/>
      <c r="R121" s="2"/>
    </row>
    <row r="122" spans="2:76" x14ac:dyDescent="0.2">
      <c r="L122" s="2"/>
      <c r="M122" s="2"/>
      <c r="N122" s="2"/>
      <c r="O122" s="2"/>
      <c r="P122" s="2"/>
      <c r="Q122" s="2"/>
      <c r="R122" s="2"/>
    </row>
    <row r="123" spans="2:76" x14ac:dyDescent="0.2">
      <c r="L123" s="2"/>
      <c r="M123" s="2"/>
      <c r="N123" s="2"/>
      <c r="O123" s="2"/>
      <c r="P123" s="2"/>
      <c r="Q123" s="2"/>
      <c r="R123" s="2"/>
    </row>
    <row r="124" spans="2:76" x14ac:dyDescent="0.2">
      <c r="L124" s="2"/>
      <c r="M124" s="2"/>
      <c r="N124" s="2"/>
      <c r="O124" s="2"/>
      <c r="P124" s="2"/>
      <c r="Q124" s="2"/>
      <c r="R124" s="2"/>
    </row>
    <row r="125" spans="2:76" x14ac:dyDescent="0.2">
      <c r="L125" s="2"/>
      <c r="M125" s="2"/>
      <c r="N125" s="2"/>
      <c r="O125" s="2"/>
      <c r="P125" s="2"/>
      <c r="Q125" s="2"/>
      <c r="R125" s="2"/>
    </row>
    <row r="126" spans="2:76" x14ac:dyDescent="0.2">
      <c r="L126" s="2"/>
      <c r="M126" s="2"/>
      <c r="N126" s="2"/>
      <c r="O126" s="2"/>
      <c r="P126" s="2"/>
      <c r="Q126" s="2"/>
      <c r="R126" s="2"/>
    </row>
    <row r="127" spans="2:76" x14ac:dyDescent="0.2">
      <c r="L127" s="2"/>
      <c r="M127" s="2"/>
      <c r="N127" s="2"/>
      <c r="O127" s="2"/>
      <c r="P127" s="2"/>
      <c r="Q127" s="2"/>
      <c r="R127" s="2"/>
    </row>
    <row r="128" spans="2:76" x14ac:dyDescent="0.2">
      <c r="L128" s="2"/>
      <c r="M128" s="2"/>
      <c r="N128" s="2"/>
      <c r="O128" s="2"/>
      <c r="P128" s="2"/>
      <c r="Q128" s="2"/>
      <c r="R128" s="2"/>
    </row>
    <row r="129" spans="12:18" x14ac:dyDescent="0.2">
      <c r="L129" s="2"/>
      <c r="M129" s="2"/>
      <c r="N129" s="2"/>
      <c r="O129" s="2"/>
      <c r="P129" s="2"/>
      <c r="Q129" s="2"/>
      <c r="R129" s="2"/>
    </row>
    <row r="130" spans="12:18" x14ac:dyDescent="0.2">
      <c r="L130" s="2"/>
      <c r="M130" s="2"/>
      <c r="N130" s="2"/>
      <c r="O130" s="2"/>
      <c r="P130" s="2"/>
      <c r="Q130" s="2"/>
      <c r="R130" s="2"/>
    </row>
    <row r="131" spans="12:18" x14ac:dyDescent="0.2">
      <c r="L131" s="2"/>
      <c r="M131" s="2"/>
      <c r="N131" s="2"/>
      <c r="O131" s="2"/>
      <c r="P131" s="2"/>
      <c r="Q131" s="2"/>
      <c r="R131" s="2"/>
    </row>
    <row r="132" spans="12:18" x14ac:dyDescent="0.2">
      <c r="L132" s="2"/>
      <c r="M132" s="2"/>
      <c r="N132" s="2"/>
      <c r="O132" s="2"/>
      <c r="P132" s="2"/>
      <c r="Q132" s="2"/>
      <c r="R132" s="2"/>
    </row>
    <row r="133" spans="12:18" x14ac:dyDescent="0.2">
      <c r="L133" s="2"/>
      <c r="M133" s="2"/>
      <c r="N133" s="2"/>
      <c r="O133" s="2"/>
      <c r="P133" s="2"/>
      <c r="Q133" s="2"/>
      <c r="R133" s="2"/>
    </row>
    <row r="134" spans="12:18" x14ac:dyDescent="0.2">
      <c r="L134" s="2"/>
      <c r="M134" s="2"/>
      <c r="N134" s="2"/>
      <c r="O134" s="2"/>
      <c r="P134" s="2"/>
      <c r="Q134" s="2"/>
      <c r="R134" s="2"/>
    </row>
    <row r="135" spans="12:18" x14ac:dyDescent="0.2">
      <c r="L135" s="2"/>
      <c r="M135" s="2"/>
      <c r="N135" s="2"/>
      <c r="O135" s="2"/>
      <c r="P135" s="2"/>
      <c r="Q135" s="2"/>
      <c r="R135" s="2"/>
    </row>
    <row r="136" spans="12:18" x14ac:dyDescent="0.2">
      <c r="L136" s="2"/>
      <c r="M136" s="2"/>
      <c r="N136" s="2"/>
      <c r="O136" s="2"/>
      <c r="P136" s="2"/>
      <c r="Q136" s="2"/>
      <c r="R136" s="2"/>
    </row>
    <row r="137" spans="12:18" x14ac:dyDescent="0.2">
      <c r="L137" s="2"/>
      <c r="M137" s="2"/>
      <c r="N137" s="2"/>
      <c r="O137" s="2"/>
      <c r="P137" s="2"/>
      <c r="Q137" s="2"/>
      <c r="R137" s="2"/>
    </row>
    <row r="138" spans="12:18" x14ac:dyDescent="0.2">
      <c r="L138" s="2"/>
      <c r="M138" s="2"/>
      <c r="N138" s="2"/>
      <c r="O138" s="2"/>
      <c r="P138" s="2"/>
      <c r="Q138" s="2"/>
      <c r="R138" s="2"/>
    </row>
    <row r="139" spans="12:18" x14ac:dyDescent="0.2">
      <c r="L139" s="2"/>
      <c r="M139" s="2"/>
      <c r="N139" s="2"/>
      <c r="O139" s="2"/>
      <c r="P139" s="2"/>
      <c r="Q139" s="2"/>
      <c r="R139" s="2"/>
    </row>
    <row r="140" spans="12:18" x14ac:dyDescent="0.2">
      <c r="L140" s="2"/>
      <c r="M140" s="2"/>
      <c r="N140" s="2"/>
      <c r="O140" s="2"/>
      <c r="P140" s="2"/>
      <c r="Q140" s="2"/>
      <c r="R140" s="2"/>
    </row>
    <row r="141" spans="12:18" x14ac:dyDescent="0.2">
      <c r="L141" s="2"/>
      <c r="M141" s="2"/>
      <c r="N141" s="2"/>
      <c r="O141" s="2"/>
      <c r="P141" s="2"/>
      <c r="Q141" s="2"/>
      <c r="R141" s="2"/>
    </row>
    <row r="142" spans="12:18" x14ac:dyDescent="0.2">
      <c r="L142" s="2"/>
      <c r="M142" s="2"/>
      <c r="N142" s="2"/>
      <c r="O142" s="2"/>
      <c r="P142" s="2"/>
      <c r="Q142" s="2"/>
      <c r="R142" s="2"/>
    </row>
    <row r="143" spans="12:18" x14ac:dyDescent="0.2">
      <c r="L143" s="2"/>
      <c r="M143" s="2"/>
      <c r="N143" s="2"/>
      <c r="O143" s="2"/>
      <c r="P143" s="2"/>
      <c r="Q143" s="2"/>
      <c r="R143" s="2"/>
    </row>
    <row r="144" spans="12:18" x14ac:dyDescent="0.2">
      <c r="L144" s="2"/>
      <c r="M144" s="2"/>
      <c r="N144" s="2"/>
      <c r="O144" s="2"/>
      <c r="P144" s="2"/>
      <c r="Q144" s="2"/>
      <c r="R144" s="2"/>
    </row>
    <row r="145" spans="12:18" x14ac:dyDescent="0.2">
      <c r="L145" s="2"/>
      <c r="M145" s="2"/>
      <c r="N145" s="2"/>
      <c r="O145" s="2"/>
      <c r="P145" s="2"/>
      <c r="Q145" s="2"/>
      <c r="R145" s="2"/>
    </row>
    <row r="146" spans="12:18" x14ac:dyDescent="0.2">
      <c r="L146" s="2"/>
      <c r="M146" s="2"/>
      <c r="N146" s="2"/>
      <c r="O146" s="2"/>
      <c r="P146" s="2"/>
      <c r="Q146" s="2"/>
      <c r="R146" s="2"/>
    </row>
    <row r="147" spans="12:18" x14ac:dyDescent="0.2">
      <c r="L147" s="2"/>
      <c r="M147" s="2"/>
      <c r="N147" s="2"/>
      <c r="O147" s="2"/>
      <c r="P147" s="2"/>
      <c r="Q147" s="2"/>
      <c r="R147" s="2"/>
    </row>
    <row r="148" spans="12:18" x14ac:dyDescent="0.2">
      <c r="L148" s="2"/>
      <c r="M148" s="2"/>
      <c r="N148" s="2"/>
      <c r="O148" s="2"/>
      <c r="P148" s="2"/>
      <c r="Q148" s="2"/>
      <c r="R148" s="2"/>
    </row>
    <row r="149" spans="12:18" x14ac:dyDescent="0.2">
      <c r="L149" s="2"/>
      <c r="M149" s="2"/>
      <c r="N149" s="2"/>
      <c r="O149" s="2"/>
      <c r="P149" s="2"/>
      <c r="Q149" s="2"/>
      <c r="R149" s="2"/>
    </row>
    <row r="150" spans="12:18" x14ac:dyDescent="0.2">
      <c r="L150" s="2"/>
      <c r="M150" s="2"/>
      <c r="N150" s="2"/>
      <c r="O150" s="2"/>
      <c r="P150" s="2"/>
      <c r="Q150" s="2"/>
      <c r="R150" s="2"/>
    </row>
    <row r="151" spans="12:18" x14ac:dyDescent="0.2">
      <c r="L151" s="2"/>
      <c r="M151" s="2"/>
      <c r="N151" s="2"/>
      <c r="O151" s="2"/>
      <c r="P151" s="2"/>
      <c r="Q151" s="2"/>
      <c r="R151" s="2"/>
    </row>
    <row r="152" spans="12:18" x14ac:dyDescent="0.2">
      <c r="L152" s="2"/>
      <c r="M152" s="2"/>
      <c r="N152" s="2"/>
      <c r="O152" s="2"/>
      <c r="P152" s="2"/>
      <c r="Q152" s="2"/>
      <c r="R152" s="2"/>
    </row>
    <row r="153" spans="12:18" x14ac:dyDescent="0.2">
      <c r="L153" s="2"/>
      <c r="M153" s="2"/>
      <c r="N153" s="2"/>
      <c r="O153" s="2"/>
      <c r="P153" s="2"/>
      <c r="Q153" s="2"/>
      <c r="R153" s="2"/>
    </row>
    <row r="154" spans="12:18" x14ac:dyDescent="0.2">
      <c r="L154" s="2"/>
      <c r="M154" s="2"/>
      <c r="N154" s="2"/>
      <c r="O154" s="2"/>
      <c r="P154" s="2"/>
      <c r="Q154" s="2"/>
      <c r="R154" s="2"/>
    </row>
    <row r="155" spans="12:18" x14ac:dyDescent="0.2">
      <c r="L155" s="2"/>
      <c r="M155" s="2"/>
      <c r="N155" s="2"/>
      <c r="O155" s="2"/>
      <c r="P155" s="2"/>
      <c r="Q155" s="2"/>
      <c r="R155" s="2"/>
    </row>
    <row r="156" spans="12:18" x14ac:dyDescent="0.2">
      <c r="L156" s="2"/>
      <c r="M156" s="2"/>
      <c r="N156" s="2"/>
      <c r="O156" s="2"/>
      <c r="P156" s="2"/>
      <c r="Q156" s="2"/>
      <c r="R156" s="2"/>
    </row>
    <row r="157" spans="12:18" x14ac:dyDescent="0.2">
      <c r="L157" s="2"/>
      <c r="M157" s="2"/>
      <c r="N157" s="2"/>
      <c r="O157" s="2"/>
      <c r="P157" s="2"/>
      <c r="Q157" s="2"/>
      <c r="R157" s="2"/>
    </row>
    <row r="158" spans="12:18" x14ac:dyDescent="0.2">
      <c r="L158" s="2"/>
      <c r="M158" s="2"/>
      <c r="N158" s="2"/>
      <c r="O158" s="2"/>
      <c r="P158" s="2"/>
      <c r="Q158" s="2"/>
      <c r="R158" s="2"/>
    </row>
    <row r="159" spans="12:18" x14ac:dyDescent="0.2">
      <c r="L159" s="2"/>
      <c r="M159" s="2"/>
      <c r="N159" s="2"/>
      <c r="O159" s="2"/>
      <c r="P159" s="2"/>
      <c r="Q159" s="2"/>
      <c r="R159" s="2"/>
    </row>
    <row r="160" spans="12:18" x14ac:dyDescent="0.2">
      <c r="L160" s="2"/>
      <c r="M160" s="2"/>
      <c r="N160" s="2"/>
      <c r="O160" s="2"/>
      <c r="P160" s="2"/>
      <c r="Q160" s="2"/>
      <c r="R160" s="2"/>
    </row>
    <row r="161" spans="12:18" x14ac:dyDescent="0.2">
      <c r="L161" s="2"/>
      <c r="M161" s="2"/>
      <c r="N161" s="2"/>
      <c r="O161" s="2"/>
      <c r="P161" s="2"/>
      <c r="Q161" s="2"/>
      <c r="R161" s="2"/>
    </row>
    <row r="162" spans="12:18" x14ac:dyDescent="0.2">
      <c r="L162" s="1"/>
      <c r="M162" s="1"/>
      <c r="N162" s="1"/>
      <c r="O162" s="1"/>
      <c r="P162" s="1"/>
      <c r="Q162" s="1"/>
      <c r="R162" s="1"/>
    </row>
    <row r="163" spans="12:18" x14ac:dyDescent="0.2">
      <c r="L163" s="1"/>
      <c r="M163" s="1"/>
      <c r="N163" s="1"/>
      <c r="O163" s="1"/>
      <c r="P163" s="1"/>
      <c r="Q163" s="1"/>
      <c r="R163" s="1"/>
    </row>
    <row r="164" spans="12:18" x14ac:dyDescent="0.2">
      <c r="L164" s="1"/>
      <c r="M164" s="1"/>
      <c r="N164" s="1"/>
      <c r="O164" s="1"/>
      <c r="P164" s="1"/>
      <c r="Q164" s="1"/>
      <c r="R164" s="1"/>
    </row>
    <row r="165" spans="12:18" x14ac:dyDescent="0.2">
      <c r="L165" s="1"/>
      <c r="M165" s="1"/>
      <c r="N165" s="1"/>
      <c r="O165" s="1"/>
      <c r="P165" s="1"/>
      <c r="Q165" s="1"/>
      <c r="R165" s="1"/>
    </row>
    <row r="166" spans="12:18" x14ac:dyDescent="0.2">
      <c r="L166" s="1"/>
      <c r="M166" s="1"/>
      <c r="N166" s="1"/>
      <c r="O166" s="1"/>
      <c r="P166" s="1"/>
      <c r="Q166" s="1"/>
      <c r="R166" s="1"/>
    </row>
    <row r="167" spans="12:18" x14ac:dyDescent="0.2">
      <c r="L167" s="1"/>
      <c r="M167" s="1"/>
      <c r="N167" s="1"/>
      <c r="O167" s="1"/>
      <c r="P167" s="1"/>
      <c r="Q167" s="1"/>
      <c r="R167" s="1"/>
    </row>
    <row r="168" spans="12:18" x14ac:dyDescent="0.2">
      <c r="L168" s="1"/>
      <c r="M168" s="1"/>
      <c r="N168" s="1"/>
      <c r="O168" s="1"/>
      <c r="P168" s="1"/>
      <c r="Q168" s="1"/>
      <c r="R168" s="1"/>
    </row>
    <row r="169" spans="12:18" x14ac:dyDescent="0.2">
      <c r="L169" s="1"/>
      <c r="M169" s="1"/>
      <c r="N169" s="1"/>
      <c r="O169" s="1"/>
      <c r="P169" s="1"/>
      <c r="Q169" s="1"/>
      <c r="R169" s="1"/>
    </row>
    <row r="170" spans="12:18" x14ac:dyDescent="0.2">
      <c r="L170" s="1"/>
      <c r="M170" s="1"/>
      <c r="N170" s="1"/>
      <c r="O170" s="1"/>
      <c r="P170" s="1"/>
      <c r="Q170" s="1"/>
      <c r="R170" s="1"/>
    </row>
    <row r="171" spans="12:18" x14ac:dyDescent="0.2">
      <c r="L171" s="1"/>
      <c r="M171" s="1"/>
      <c r="N171" s="1"/>
      <c r="O171" s="1"/>
      <c r="P171" s="1"/>
      <c r="Q171" s="1"/>
      <c r="R171" s="1"/>
    </row>
    <row r="172" spans="12:18" x14ac:dyDescent="0.2">
      <c r="L172" s="1"/>
      <c r="M172" s="1"/>
      <c r="N172" s="1"/>
      <c r="O172" s="1"/>
      <c r="P172" s="1"/>
      <c r="Q172" s="1"/>
      <c r="R172" s="1"/>
    </row>
    <row r="173" spans="12:18" x14ac:dyDescent="0.2">
      <c r="L173" s="1"/>
      <c r="M173" s="1"/>
      <c r="N173" s="1"/>
      <c r="O173" s="1"/>
      <c r="P173" s="1"/>
      <c r="Q173" s="1"/>
      <c r="R173" s="1"/>
    </row>
    <row r="174" spans="12:18" x14ac:dyDescent="0.2">
      <c r="L174" s="1"/>
      <c r="M174" s="1"/>
      <c r="N174" s="1"/>
      <c r="O174" s="1"/>
      <c r="P174" s="1"/>
      <c r="Q174" s="1"/>
      <c r="R174" s="1"/>
    </row>
    <row r="175" spans="12:18" x14ac:dyDescent="0.2">
      <c r="L175" s="1"/>
      <c r="M175" s="1"/>
      <c r="N175" s="1"/>
      <c r="O175" s="1"/>
      <c r="P175" s="1"/>
      <c r="Q175" s="1"/>
      <c r="R175" s="1"/>
    </row>
    <row r="176" spans="12:18" x14ac:dyDescent="0.2">
      <c r="L176" s="1"/>
      <c r="M176" s="1"/>
      <c r="N176" s="1"/>
      <c r="O176" s="1"/>
      <c r="P176" s="1"/>
      <c r="Q176" s="1"/>
      <c r="R176" s="1"/>
    </row>
    <row r="177" spans="12:18" x14ac:dyDescent="0.2">
      <c r="L177" s="1"/>
      <c r="M177" s="1"/>
      <c r="N177" s="1"/>
      <c r="O177" s="1"/>
      <c r="P177" s="1"/>
      <c r="Q177" s="1"/>
      <c r="R177" s="1"/>
    </row>
    <row r="178" spans="12:18" x14ac:dyDescent="0.2">
      <c r="L178" s="1"/>
      <c r="M178" s="1"/>
      <c r="N178" s="1"/>
      <c r="O178" s="1"/>
      <c r="P178" s="1"/>
      <c r="Q178" s="1"/>
      <c r="R178" s="1"/>
    </row>
    <row r="179" spans="12:18" x14ac:dyDescent="0.2">
      <c r="L179" s="1"/>
      <c r="M179" s="1"/>
      <c r="N179" s="1"/>
      <c r="O179" s="1"/>
      <c r="P179" s="1"/>
      <c r="Q179" s="1"/>
      <c r="R179" s="1"/>
    </row>
    <row r="180" spans="12:18" x14ac:dyDescent="0.2">
      <c r="L180" s="1"/>
      <c r="M180" s="1"/>
      <c r="N180" s="1"/>
      <c r="O180" s="1"/>
      <c r="P180" s="1"/>
      <c r="Q180" s="1"/>
      <c r="R180" s="1"/>
    </row>
    <row r="181" spans="12:18" x14ac:dyDescent="0.2">
      <c r="L181" s="1"/>
      <c r="M181" s="1"/>
      <c r="N181" s="1"/>
      <c r="O181" s="1"/>
      <c r="P181" s="1"/>
      <c r="Q181" s="1"/>
      <c r="R181" s="1"/>
    </row>
  </sheetData>
  <sortState ref="A91:CS97">
    <sortCondition ref="L91:L97"/>
  </sortState>
  <mergeCells count="13">
    <mergeCell ref="U6:AL6"/>
    <mergeCell ref="L107:S107"/>
    <mergeCell ref="L108:S108"/>
    <mergeCell ref="L103:S103"/>
    <mergeCell ref="L104:S104"/>
    <mergeCell ref="L105:S105"/>
    <mergeCell ref="I6:J6"/>
    <mergeCell ref="E6:G6"/>
    <mergeCell ref="L6:S6"/>
    <mergeCell ref="S3:T3"/>
    <mergeCell ref="S4:T4"/>
    <mergeCell ref="S5:T5"/>
    <mergeCell ref="E5:K5"/>
  </mergeCells>
  <phoneticPr fontId="0" type="noConversion"/>
  <conditionalFormatting sqref="U105:AK105">
    <cfRule type="cellIs" dxfId="106" priority="455" operator="greaterThan">
      <formula>0</formula>
    </cfRule>
  </conditionalFormatting>
  <conditionalFormatting sqref="U35:AK51 U80:AK80 U93:AK96 U53:AK54 V10:AK34">
    <cfRule type="cellIs" dxfId="105" priority="454" operator="greaterThan">
      <formula>0</formula>
    </cfRule>
  </conditionalFormatting>
  <conditionalFormatting sqref="C4:C8 C11:C15 C17:C21 C23:C27 C29:C33 C54">
    <cfRule type="cellIs" dxfId="104" priority="127" operator="equal">
      <formula>"Complete"</formula>
    </cfRule>
    <cfRule type="cellIs" dxfId="103" priority="128" operator="equal">
      <formula>"In Progress"</formula>
    </cfRule>
    <cfRule type="cellIs" dxfId="102" priority="129" operator="equal">
      <formula>"Open"</formula>
    </cfRule>
  </conditionalFormatting>
  <conditionalFormatting sqref="C34">
    <cfRule type="cellIs" dxfId="101" priority="117" operator="equal">
      <formula>"Complete"</formula>
    </cfRule>
    <cfRule type="cellIs" dxfId="100" priority="118" operator="equal">
      <formula>"In Progress"</formula>
    </cfRule>
    <cfRule type="cellIs" dxfId="99" priority="119" operator="equal">
      <formula>"Open"</formula>
    </cfRule>
  </conditionalFormatting>
  <conditionalFormatting sqref="C35">
    <cfRule type="cellIs" dxfId="98" priority="114" operator="equal">
      <formula>"Complete"</formula>
    </cfRule>
    <cfRule type="cellIs" dxfId="97" priority="115" operator="equal">
      <formula>"In Progress"</formula>
    </cfRule>
    <cfRule type="cellIs" dxfId="96" priority="116" operator="equal">
      <formula>"Open"</formula>
    </cfRule>
  </conditionalFormatting>
  <conditionalFormatting sqref="C37:C49">
    <cfRule type="cellIs" dxfId="95" priority="108" operator="equal">
      <formula>"Complete"</formula>
    </cfRule>
    <cfRule type="cellIs" dxfId="94" priority="109" operator="equal">
      <formula>"In Progress"</formula>
    </cfRule>
    <cfRule type="cellIs" dxfId="93" priority="110" operator="equal">
      <formula>"Open"</formula>
    </cfRule>
  </conditionalFormatting>
  <conditionalFormatting sqref="C50">
    <cfRule type="cellIs" dxfId="92" priority="105" operator="equal">
      <formula>"Complete"</formula>
    </cfRule>
    <cfRule type="cellIs" dxfId="91" priority="106" operator="equal">
      <formula>"In Progress"</formula>
    </cfRule>
    <cfRule type="cellIs" dxfId="90" priority="107" operator="equal">
      <formula>"Open"</formula>
    </cfRule>
  </conditionalFormatting>
  <conditionalFormatting sqref="U67:AK67">
    <cfRule type="cellIs" dxfId="89" priority="101" operator="greaterThan">
      <formula>0</formula>
    </cfRule>
  </conditionalFormatting>
  <conditionalFormatting sqref="C93:C95">
    <cfRule type="cellIs" dxfId="88" priority="97" operator="equal">
      <formula>"Complete"</formula>
    </cfRule>
    <cfRule type="cellIs" dxfId="87" priority="98" operator="equal">
      <formula>"In Progress"</formula>
    </cfRule>
    <cfRule type="cellIs" dxfId="86" priority="99" operator="equal">
      <formula>"Open"</formula>
    </cfRule>
  </conditionalFormatting>
  <conditionalFormatting sqref="U97:AK97">
    <cfRule type="cellIs" dxfId="85" priority="93" operator="greaterThan">
      <formula>0</formula>
    </cfRule>
  </conditionalFormatting>
  <conditionalFormatting sqref="U98:AK98">
    <cfRule type="cellIs" dxfId="84" priority="92" operator="greaterThan">
      <formula>0</formula>
    </cfRule>
  </conditionalFormatting>
  <conditionalFormatting sqref="C99:C101">
    <cfRule type="cellIs" dxfId="83" priority="89" operator="equal">
      <formula>"Complete"</formula>
    </cfRule>
    <cfRule type="cellIs" dxfId="82" priority="90" operator="equal">
      <formula>"In Progress"</formula>
    </cfRule>
    <cfRule type="cellIs" dxfId="81" priority="91" operator="equal">
      <formula>"Open"</formula>
    </cfRule>
  </conditionalFormatting>
  <conditionalFormatting sqref="U99:AK101">
    <cfRule type="cellIs" dxfId="80" priority="88" operator="greaterThan">
      <formula>0</formula>
    </cfRule>
  </conditionalFormatting>
  <conditionalFormatting sqref="C55">
    <cfRule type="cellIs" dxfId="79" priority="85" operator="equal">
      <formula>"Complete"</formula>
    </cfRule>
    <cfRule type="cellIs" dxfId="78" priority="86" operator="equal">
      <formula>"In Progress"</formula>
    </cfRule>
    <cfRule type="cellIs" dxfId="77" priority="87" operator="equal">
      <formula>"Open"</formula>
    </cfRule>
  </conditionalFormatting>
  <conditionalFormatting sqref="U55:AK55">
    <cfRule type="cellIs" dxfId="76" priority="84" operator="greaterThan">
      <formula>0</formula>
    </cfRule>
  </conditionalFormatting>
  <conditionalFormatting sqref="C56">
    <cfRule type="cellIs" dxfId="75" priority="81" operator="equal">
      <formula>"Complete"</formula>
    </cfRule>
    <cfRule type="cellIs" dxfId="74" priority="82" operator="equal">
      <formula>"In Progress"</formula>
    </cfRule>
    <cfRule type="cellIs" dxfId="73" priority="83" operator="equal">
      <formula>"Open"</formula>
    </cfRule>
  </conditionalFormatting>
  <conditionalFormatting sqref="U56:AK56">
    <cfRule type="cellIs" dxfId="72" priority="80" operator="greaterThan">
      <formula>0</formula>
    </cfRule>
  </conditionalFormatting>
  <conditionalFormatting sqref="C64:C66">
    <cfRule type="cellIs" dxfId="71" priority="54" operator="equal">
      <formula>"Complete"</formula>
    </cfRule>
    <cfRule type="cellIs" dxfId="70" priority="55" operator="equal">
      <formula>"In Progress"</formula>
    </cfRule>
    <cfRule type="cellIs" dxfId="69" priority="56" operator="equal">
      <formula>"Open"</formula>
    </cfRule>
  </conditionalFormatting>
  <conditionalFormatting sqref="U64:AK66">
    <cfRule type="cellIs" dxfId="68" priority="53" operator="greaterThan">
      <formula>0</formula>
    </cfRule>
  </conditionalFormatting>
  <conditionalFormatting sqref="U57:AK57">
    <cfRule type="cellIs" dxfId="67" priority="75" operator="greaterThan">
      <formula>0</formula>
    </cfRule>
  </conditionalFormatting>
  <conditionalFormatting sqref="C58">
    <cfRule type="cellIs" dxfId="66" priority="72" operator="equal">
      <formula>"Complete"</formula>
    </cfRule>
    <cfRule type="cellIs" dxfId="65" priority="73" operator="equal">
      <formula>"In Progress"</formula>
    </cfRule>
    <cfRule type="cellIs" dxfId="64" priority="74" operator="equal">
      <formula>"Open"</formula>
    </cfRule>
  </conditionalFormatting>
  <conditionalFormatting sqref="U58:AK58">
    <cfRule type="cellIs" dxfId="63" priority="71" operator="greaterThan">
      <formula>0</formula>
    </cfRule>
  </conditionalFormatting>
  <conditionalFormatting sqref="U59:AK59">
    <cfRule type="cellIs" dxfId="62" priority="70" operator="greaterThan">
      <formula>0</formula>
    </cfRule>
  </conditionalFormatting>
  <conditionalFormatting sqref="C60">
    <cfRule type="cellIs" dxfId="61" priority="67" operator="equal">
      <formula>"Complete"</formula>
    </cfRule>
    <cfRule type="cellIs" dxfId="60" priority="68" operator="equal">
      <formula>"In Progress"</formula>
    </cfRule>
    <cfRule type="cellIs" dxfId="59" priority="69" operator="equal">
      <formula>"Open"</formula>
    </cfRule>
  </conditionalFormatting>
  <conditionalFormatting sqref="U60:AK60">
    <cfRule type="cellIs" dxfId="58" priority="66" operator="greaterThan">
      <formula>0</formula>
    </cfRule>
  </conditionalFormatting>
  <conditionalFormatting sqref="U61:AK61">
    <cfRule type="cellIs" dxfId="57" priority="65" operator="greaterThan">
      <formula>0</formula>
    </cfRule>
  </conditionalFormatting>
  <conditionalFormatting sqref="C62">
    <cfRule type="cellIs" dxfId="56" priority="62" operator="equal">
      <formula>"Complete"</formula>
    </cfRule>
    <cfRule type="cellIs" dxfId="55" priority="63" operator="equal">
      <formula>"In Progress"</formula>
    </cfRule>
    <cfRule type="cellIs" dxfId="54" priority="64" operator="equal">
      <formula>"Open"</formula>
    </cfRule>
  </conditionalFormatting>
  <conditionalFormatting sqref="U62:AK62">
    <cfRule type="cellIs" dxfId="53" priority="61" operator="greaterThan">
      <formula>0</formula>
    </cfRule>
  </conditionalFormatting>
  <conditionalFormatting sqref="C63">
    <cfRule type="cellIs" dxfId="52" priority="58" operator="equal">
      <formula>"Complete"</formula>
    </cfRule>
    <cfRule type="cellIs" dxfId="51" priority="59" operator="equal">
      <formula>"In Progress"</formula>
    </cfRule>
    <cfRule type="cellIs" dxfId="50" priority="60" operator="equal">
      <formula>"Open"</formula>
    </cfRule>
  </conditionalFormatting>
  <conditionalFormatting sqref="U63:AK63">
    <cfRule type="cellIs" dxfId="49" priority="57" operator="greaterThan">
      <formula>0</formula>
    </cfRule>
  </conditionalFormatting>
  <conditionalFormatting sqref="C74:C76">
    <cfRule type="cellIs" dxfId="48" priority="30" operator="equal">
      <formula>"Complete"</formula>
    </cfRule>
    <cfRule type="cellIs" dxfId="47" priority="31" operator="equal">
      <formula>"In Progress"</formula>
    </cfRule>
    <cfRule type="cellIs" dxfId="46" priority="32" operator="equal">
      <formula>"Open"</formula>
    </cfRule>
  </conditionalFormatting>
  <conditionalFormatting sqref="U74:AK76">
    <cfRule type="cellIs" dxfId="45" priority="29" operator="greaterThan">
      <formula>0</formula>
    </cfRule>
  </conditionalFormatting>
  <conditionalFormatting sqref="C68">
    <cfRule type="cellIs" dxfId="44" priority="50" operator="equal">
      <formula>"Complete"</formula>
    </cfRule>
    <cfRule type="cellIs" dxfId="43" priority="51" operator="equal">
      <formula>"In Progress"</formula>
    </cfRule>
    <cfRule type="cellIs" dxfId="42" priority="52" operator="equal">
      <formula>"Open"</formula>
    </cfRule>
  </conditionalFormatting>
  <conditionalFormatting sqref="U68:AK68">
    <cfRule type="cellIs" dxfId="41" priority="49" operator="greaterThan">
      <formula>0</formula>
    </cfRule>
  </conditionalFormatting>
  <conditionalFormatting sqref="C69">
    <cfRule type="cellIs" dxfId="40" priority="46" operator="equal">
      <formula>"Complete"</formula>
    </cfRule>
    <cfRule type="cellIs" dxfId="39" priority="47" operator="equal">
      <formula>"In Progress"</formula>
    </cfRule>
    <cfRule type="cellIs" dxfId="38" priority="48" operator="equal">
      <formula>"Open"</formula>
    </cfRule>
  </conditionalFormatting>
  <conditionalFormatting sqref="U69:AK69">
    <cfRule type="cellIs" dxfId="37" priority="45" operator="greaterThan">
      <formula>0</formula>
    </cfRule>
  </conditionalFormatting>
  <conditionalFormatting sqref="U73:AK73">
    <cfRule type="cellIs" dxfId="36" priority="41" operator="greaterThan">
      <formula>0</formula>
    </cfRule>
  </conditionalFormatting>
  <conditionalFormatting sqref="C77:C79">
    <cfRule type="cellIs" dxfId="35" priority="38" operator="equal">
      <formula>"Complete"</formula>
    </cfRule>
    <cfRule type="cellIs" dxfId="34" priority="39" operator="equal">
      <formula>"In Progress"</formula>
    </cfRule>
    <cfRule type="cellIs" dxfId="33" priority="40" operator="equal">
      <formula>"Open"</formula>
    </cfRule>
  </conditionalFormatting>
  <conditionalFormatting sqref="U77:AK79">
    <cfRule type="cellIs" dxfId="32" priority="37" operator="greaterThan">
      <formula>0</formula>
    </cfRule>
  </conditionalFormatting>
  <conditionalFormatting sqref="C70:C72">
    <cfRule type="cellIs" dxfId="31" priority="34" operator="equal">
      <formula>"Complete"</formula>
    </cfRule>
    <cfRule type="cellIs" dxfId="30" priority="35" operator="equal">
      <formula>"In Progress"</formula>
    </cfRule>
    <cfRule type="cellIs" dxfId="29" priority="36" operator="equal">
      <formula>"Open"</formula>
    </cfRule>
  </conditionalFormatting>
  <conditionalFormatting sqref="U70:AK72">
    <cfRule type="cellIs" dxfId="28" priority="33" operator="greaterThan">
      <formula>0</formula>
    </cfRule>
  </conditionalFormatting>
  <conditionalFormatting sqref="U82:AK82">
    <cfRule type="cellIs" dxfId="27" priority="28" operator="greaterThan">
      <formula>0</formula>
    </cfRule>
  </conditionalFormatting>
  <conditionalFormatting sqref="U87:AK87">
    <cfRule type="cellIs" dxfId="26" priority="27" operator="greaterThan">
      <formula>0</formula>
    </cfRule>
  </conditionalFormatting>
  <conditionalFormatting sqref="C89:C92">
    <cfRule type="cellIs" dxfId="25" priority="24" operator="equal">
      <formula>"Complete"</formula>
    </cfRule>
    <cfRule type="cellIs" dxfId="24" priority="25" operator="equal">
      <formula>"In Progress"</formula>
    </cfRule>
    <cfRule type="cellIs" dxfId="23" priority="26" operator="equal">
      <formula>"Open"</formula>
    </cfRule>
  </conditionalFormatting>
  <conditionalFormatting sqref="U89:AK92">
    <cfRule type="cellIs" dxfId="22" priority="23" operator="greaterThan">
      <formula>0</formula>
    </cfRule>
  </conditionalFormatting>
  <conditionalFormatting sqref="C81">
    <cfRule type="cellIs" dxfId="21" priority="20" operator="equal">
      <formula>"Complete"</formula>
    </cfRule>
    <cfRule type="cellIs" dxfId="20" priority="21" operator="equal">
      <formula>"In Progress"</formula>
    </cfRule>
    <cfRule type="cellIs" dxfId="19" priority="22" operator="equal">
      <formula>"Open"</formula>
    </cfRule>
  </conditionalFormatting>
  <conditionalFormatting sqref="U81:AK81">
    <cfRule type="cellIs" dxfId="18" priority="19" operator="greaterThan">
      <formula>0</formula>
    </cfRule>
  </conditionalFormatting>
  <conditionalFormatting sqref="C83:C86">
    <cfRule type="cellIs" dxfId="17" priority="16" operator="equal">
      <formula>"Complete"</formula>
    </cfRule>
    <cfRule type="cellIs" dxfId="16" priority="17" operator="equal">
      <formula>"In Progress"</formula>
    </cfRule>
    <cfRule type="cellIs" dxfId="15" priority="18" operator="equal">
      <formula>"Open"</formula>
    </cfRule>
  </conditionalFormatting>
  <conditionalFormatting sqref="U83:AK86">
    <cfRule type="cellIs" dxfId="14" priority="15" operator="greaterThan">
      <formula>0</formula>
    </cfRule>
  </conditionalFormatting>
  <conditionalFormatting sqref="C88">
    <cfRule type="cellIs" dxfId="13" priority="12" operator="equal">
      <formula>"Complete"</formula>
    </cfRule>
    <cfRule type="cellIs" dxfId="12" priority="13" operator="equal">
      <formula>"In Progress"</formula>
    </cfRule>
    <cfRule type="cellIs" dxfId="11" priority="14" operator="equal">
      <formula>"Open"</formula>
    </cfRule>
  </conditionalFormatting>
  <conditionalFormatting sqref="U88:AK88">
    <cfRule type="cellIs" dxfId="10" priority="11" operator="greaterThan">
      <formula>0</formula>
    </cfRule>
  </conditionalFormatting>
  <conditionalFormatting sqref="C73">
    <cfRule type="cellIs" dxfId="9" priority="8" operator="equal">
      <formula>"Complete"</formula>
    </cfRule>
    <cfRule type="cellIs" dxfId="8" priority="9" operator="equal">
      <formula>"In Progress"</formula>
    </cfRule>
    <cfRule type="cellIs" dxfId="7" priority="10" operator="equal">
      <formula>"Open"</formula>
    </cfRule>
  </conditionalFormatting>
  <conditionalFormatting sqref="C52">
    <cfRule type="cellIs" dxfId="6" priority="5" operator="equal">
      <formula>"Complete"</formula>
    </cfRule>
    <cfRule type="cellIs" dxfId="5" priority="6" operator="equal">
      <formula>"In Progress"</formula>
    </cfRule>
    <cfRule type="cellIs" dxfId="4" priority="7" operator="equal">
      <formula>"Open"</formula>
    </cfRule>
  </conditionalFormatting>
  <conditionalFormatting sqref="U52:AK52">
    <cfRule type="cellIs" dxfId="3" priority="4" operator="greaterThan">
      <formula>0</formula>
    </cfRule>
  </conditionalFormatting>
  <conditionalFormatting sqref="C53">
    <cfRule type="cellIs" dxfId="2" priority="1" operator="equal">
      <formula>"Complete"</formula>
    </cfRule>
    <cfRule type="cellIs" dxfId="1" priority="2" operator="equal">
      <formula>"In Progress"</formula>
    </cfRule>
    <cfRule type="cellIs" dxfId="0" priority="3" operator="equal">
      <formula>"Open"</formula>
    </cfRule>
  </conditionalFormatting>
  <dataValidations count="1">
    <dataValidation type="list" allowBlank="1" showInputMessage="1" showErrorMessage="1" sqref="C9:C101">
      <formula1>$C$4:$C$6</formula1>
    </dataValidation>
  </dataValidations>
  <printOptions horizontalCentered="1"/>
  <pageMargins left="0.25" right="0.25" top="0.25" bottom="0.25" header="0" footer="0"/>
  <pageSetup scale="65" fitToHeight="1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topLeftCell="A22" workbookViewId="0">
      <selection activeCell="P16" sqref="P16"/>
    </sheetView>
  </sheetViews>
  <sheetFormatPr defaultRowHeight="12.75" x14ac:dyDescent="0.2"/>
  <cols>
    <col min="1" max="1" width="4.42578125" customWidth="1"/>
    <col min="13" max="13" width="9.42578125" customWidth="1"/>
    <col min="14" max="14" width="3.85546875" customWidth="1"/>
  </cols>
  <sheetData>
    <row r="1" spans="1:14" ht="13.5" thickBo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13.5" thickTop="1" x14ac:dyDescent="0.2">
      <c r="A2" s="31"/>
      <c r="B2" s="46"/>
      <c r="C2" s="47"/>
      <c r="D2" s="47"/>
      <c r="E2" s="47"/>
      <c r="F2" s="47"/>
      <c r="G2" s="47"/>
      <c r="H2" s="47"/>
      <c r="I2" s="47"/>
      <c r="J2" s="47"/>
      <c r="K2" s="47"/>
      <c r="L2" s="47"/>
      <c r="M2" s="48"/>
      <c r="N2" s="31"/>
    </row>
    <row r="3" spans="1:14" x14ac:dyDescent="0.2">
      <c r="A3" s="31"/>
      <c r="B3" s="49"/>
      <c r="C3" s="45"/>
      <c r="D3" s="45"/>
      <c r="E3" s="45"/>
      <c r="F3" s="45"/>
      <c r="G3" s="45"/>
      <c r="H3" s="45"/>
      <c r="I3" s="45"/>
      <c r="J3" s="45"/>
      <c r="K3" s="45"/>
      <c r="L3" s="45"/>
      <c r="M3" s="50"/>
      <c r="N3" s="31"/>
    </row>
    <row r="4" spans="1:14" x14ac:dyDescent="0.2">
      <c r="A4" s="31"/>
      <c r="B4" s="49"/>
      <c r="C4" s="45"/>
      <c r="D4" s="45"/>
      <c r="E4" s="45"/>
      <c r="F4" s="45"/>
      <c r="G4" s="45"/>
      <c r="H4" s="45"/>
      <c r="I4" s="45"/>
      <c r="J4" s="45"/>
      <c r="K4" s="45"/>
      <c r="L4" s="45"/>
      <c r="M4" s="50"/>
      <c r="N4" s="31"/>
    </row>
    <row r="5" spans="1:14" x14ac:dyDescent="0.2">
      <c r="A5" s="31"/>
      <c r="B5" s="49"/>
      <c r="C5" s="45"/>
      <c r="D5" s="45"/>
      <c r="E5" s="45"/>
      <c r="F5" s="45"/>
      <c r="G5" s="45"/>
      <c r="H5" s="45"/>
      <c r="I5" s="45"/>
      <c r="J5" s="45"/>
      <c r="K5" s="45"/>
      <c r="L5" s="45"/>
      <c r="M5" s="50"/>
      <c r="N5" s="31"/>
    </row>
    <row r="6" spans="1:14" x14ac:dyDescent="0.2">
      <c r="A6" s="31"/>
      <c r="B6" s="49"/>
      <c r="C6" s="45"/>
      <c r="D6" s="45"/>
      <c r="E6" s="45"/>
      <c r="F6" s="45"/>
      <c r="G6" s="45"/>
      <c r="H6" s="45"/>
      <c r="I6" s="45"/>
      <c r="J6" s="45"/>
      <c r="K6" s="45"/>
      <c r="L6" s="45"/>
      <c r="M6" s="50"/>
      <c r="N6" s="31"/>
    </row>
    <row r="7" spans="1:14" x14ac:dyDescent="0.2">
      <c r="A7" s="31"/>
      <c r="B7" s="49"/>
      <c r="C7" s="45"/>
      <c r="D7" s="45"/>
      <c r="E7" s="45"/>
      <c r="F7" s="45"/>
      <c r="G7" s="45"/>
      <c r="H7" s="45"/>
      <c r="I7" s="45"/>
      <c r="J7" s="45"/>
      <c r="K7" s="45"/>
      <c r="L7" s="45"/>
      <c r="M7" s="50"/>
      <c r="N7" s="31"/>
    </row>
    <row r="8" spans="1:14" x14ac:dyDescent="0.2">
      <c r="A8" s="31"/>
      <c r="B8" s="49"/>
      <c r="C8" s="45"/>
      <c r="D8" s="45"/>
      <c r="E8" s="45"/>
      <c r="F8" s="45"/>
      <c r="G8" s="45"/>
      <c r="H8" s="45"/>
      <c r="I8" s="45"/>
      <c r="J8" s="45"/>
      <c r="K8" s="45"/>
      <c r="L8" s="45"/>
      <c r="M8" s="50"/>
      <c r="N8" s="31"/>
    </row>
    <row r="9" spans="1:14" x14ac:dyDescent="0.2">
      <c r="A9" s="31"/>
      <c r="B9" s="49"/>
      <c r="C9" s="45"/>
      <c r="D9" s="45"/>
      <c r="E9" s="45"/>
      <c r="F9" s="45"/>
      <c r="G9" s="45"/>
      <c r="H9" s="45"/>
      <c r="I9" s="45"/>
      <c r="J9" s="45"/>
      <c r="K9" s="45"/>
      <c r="L9" s="45"/>
      <c r="M9" s="50"/>
      <c r="N9" s="31"/>
    </row>
    <row r="10" spans="1:14" x14ac:dyDescent="0.2">
      <c r="A10" s="31"/>
      <c r="B10" s="49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50"/>
      <c r="N10" s="31"/>
    </row>
    <row r="11" spans="1:14" x14ac:dyDescent="0.2">
      <c r="A11" s="31"/>
      <c r="B11" s="49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50"/>
      <c r="N11" s="31"/>
    </row>
    <row r="12" spans="1:14" x14ac:dyDescent="0.2">
      <c r="A12" s="31"/>
      <c r="B12" s="49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50"/>
      <c r="N12" s="31"/>
    </row>
    <row r="13" spans="1:14" x14ac:dyDescent="0.2">
      <c r="A13" s="31"/>
      <c r="B13" s="49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50"/>
      <c r="N13" s="31"/>
    </row>
    <row r="14" spans="1:14" x14ac:dyDescent="0.2">
      <c r="A14" s="31"/>
      <c r="B14" s="49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50"/>
      <c r="N14" s="31"/>
    </row>
    <row r="15" spans="1:14" x14ac:dyDescent="0.2">
      <c r="A15" s="31"/>
      <c r="B15" s="49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50"/>
      <c r="N15" s="31"/>
    </row>
    <row r="16" spans="1:14" x14ac:dyDescent="0.2">
      <c r="A16" s="31"/>
      <c r="B16" s="49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50"/>
      <c r="N16" s="31"/>
    </row>
    <row r="17" spans="1:14" x14ac:dyDescent="0.2">
      <c r="A17" s="31"/>
      <c r="B17" s="49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50"/>
      <c r="N17" s="31"/>
    </row>
    <row r="18" spans="1:14" x14ac:dyDescent="0.2">
      <c r="A18" s="31"/>
      <c r="B18" s="49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50"/>
      <c r="N18" s="31"/>
    </row>
    <row r="19" spans="1:14" x14ac:dyDescent="0.2">
      <c r="A19" s="31"/>
      <c r="B19" s="49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50"/>
      <c r="N19" s="31"/>
    </row>
    <row r="20" spans="1:14" x14ac:dyDescent="0.2">
      <c r="A20" s="31"/>
      <c r="B20" s="49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50"/>
      <c r="N20" s="31"/>
    </row>
    <row r="21" spans="1:14" x14ac:dyDescent="0.2">
      <c r="A21" s="31"/>
      <c r="B21" s="49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50"/>
      <c r="N21" s="31"/>
    </row>
    <row r="22" spans="1:14" ht="13.5" thickBot="1" x14ac:dyDescent="0.25">
      <c r="A22" s="31"/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3"/>
      <c r="N22" s="31"/>
    </row>
    <row r="23" spans="1:14" ht="14.25" thickTop="1" thickBot="1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</row>
    <row r="24" spans="1:14" ht="13.5" thickTop="1" x14ac:dyDescent="0.2">
      <c r="B24" s="98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100"/>
    </row>
    <row r="25" spans="1:14" x14ac:dyDescent="0.2">
      <c r="B25" s="101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3"/>
    </row>
    <row r="26" spans="1:14" x14ac:dyDescent="0.2">
      <c r="B26" s="101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3"/>
    </row>
    <row r="27" spans="1:14" x14ac:dyDescent="0.2">
      <c r="B27" s="101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3"/>
    </row>
    <row r="28" spans="1:14" x14ac:dyDescent="0.2">
      <c r="B28" s="101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3"/>
    </row>
    <row r="29" spans="1:14" x14ac:dyDescent="0.2">
      <c r="B29" s="101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3"/>
    </row>
    <row r="30" spans="1:14" x14ac:dyDescent="0.2">
      <c r="B30" s="101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3"/>
    </row>
    <row r="31" spans="1:14" x14ac:dyDescent="0.2">
      <c r="B31" s="101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3"/>
    </row>
    <row r="32" spans="1:14" x14ac:dyDescent="0.2">
      <c r="B32" s="101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3"/>
    </row>
    <row r="33" spans="2:13" x14ac:dyDescent="0.2">
      <c r="B33" s="101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3"/>
    </row>
    <row r="34" spans="2:13" x14ac:dyDescent="0.2">
      <c r="B34" s="101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3"/>
    </row>
    <row r="35" spans="2:13" x14ac:dyDescent="0.2">
      <c r="B35" s="101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3"/>
    </row>
    <row r="36" spans="2:13" x14ac:dyDescent="0.2">
      <c r="B36" s="101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3"/>
    </row>
    <row r="37" spans="2:13" x14ac:dyDescent="0.2">
      <c r="B37" s="101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3"/>
    </row>
    <row r="38" spans="2:13" x14ac:dyDescent="0.2">
      <c r="B38" s="101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3"/>
    </row>
    <row r="39" spans="2:13" x14ac:dyDescent="0.2">
      <c r="B39" s="101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3"/>
    </row>
    <row r="40" spans="2:13" x14ac:dyDescent="0.2">
      <c r="B40" s="101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3"/>
    </row>
    <row r="41" spans="2:13" x14ac:dyDescent="0.2">
      <c r="B41" s="101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3"/>
    </row>
    <row r="42" spans="2:13" x14ac:dyDescent="0.2">
      <c r="B42" s="101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3"/>
    </row>
    <row r="43" spans="2:13" x14ac:dyDescent="0.2">
      <c r="B43" s="101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3"/>
    </row>
    <row r="44" spans="2:13" x14ac:dyDescent="0.2">
      <c r="B44" s="101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3"/>
    </row>
    <row r="45" spans="2:13" ht="13.5" thickBot="1" x14ac:dyDescent="0.25">
      <c r="B45" s="104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6"/>
    </row>
    <row r="46" spans="2:13" ht="13.5" thickTop="1" x14ac:dyDescent="0.2"/>
  </sheetData>
  <printOptions horizontalCentered="1" verticalCentered="1"/>
  <pageMargins left="0.7" right="0.7" top="0.75" bottom="0.75" header="0.3" footer="0.3"/>
  <pageSetup scale="91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workbookViewId="0">
      <selection activeCell="O22" sqref="O22"/>
    </sheetView>
  </sheetViews>
  <sheetFormatPr defaultRowHeight="12.75" x14ac:dyDescent="0.2"/>
  <cols>
    <col min="1" max="1" width="3.140625" customWidth="1"/>
    <col min="13" max="13" width="7.42578125" customWidth="1"/>
    <col min="14" max="14" width="3.42578125" customWidth="1"/>
  </cols>
  <sheetData>
    <row r="1" spans="1:14" s="31" customFormat="1" ht="13.5" thickBot="1" x14ac:dyDescent="0.25"/>
    <row r="2" spans="1:14" ht="13.5" thickTop="1" x14ac:dyDescent="0.2">
      <c r="A2" s="31"/>
      <c r="B2" s="54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  <c r="N2" s="31"/>
    </row>
    <row r="3" spans="1:14" x14ac:dyDescent="0.2">
      <c r="A3" s="31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9"/>
      <c r="N3" s="31"/>
    </row>
    <row r="4" spans="1:14" x14ac:dyDescent="0.2">
      <c r="A4" s="31"/>
      <c r="B4" s="57"/>
      <c r="C4" s="58"/>
      <c r="D4" s="58"/>
      <c r="E4" s="58"/>
      <c r="F4" s="58"/>
      <c r="G4" s="58"/>
      <c r="H4" s="58"/>
      <c r="I4" s="58"/>
      <c r="J4" s="58"/>
      <c r="K4" s="58"/>
      <c r="L4" s="58"/>
      <c r="M4" s="59"/>
      <c r="N4" s="31"/>
    </row>
    <row r="5" spans="1:14" x14ac:dyDescent="0.2">
      <c r="A5" s="31"/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9"/>
      <c r="N5" s="31"/>
    </row>
    <row r="6" spans="1:14" x14ac:dyDescent="0.2">
      <c r="A6" s="31"/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  <c r="N6" s="31"/>
    </row>
    <row r="7" spans="1:14" x14ac:dyDescent="0.2">
      <c r="A7" s="31"/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9"/>
      <c r="N7" s="31"/>
    </row>
    <row r="8" spans="1:14" x14ac:dyDescent="0.2">
      <c r="A8" s="31"/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9"/>
      <c r="N8" s="31"/>
    </row>
    <row r="9" spans="1:14" x14ac:dyDescent="0.2">
      <c r="A9" s="31"/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9"/>
      <c r="N9" s="31"/>
    </row>
    <row r="10" spans="1:14" x14ac:dyDescent="0.2">
      <c r="A10" s="31"/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9"/>
      <c r="N10" s="31"/>
    </row>
    <row r="11" spans="1:14" x14ac:dyDescent="0.2">
      <c r="A11" s="31"/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9"/>
      <c r="N11" s="31"/>
    </row>
    <row r="12" spans="1:14" x14ac:dyDescent="0.2">
      <c r="A12" s="31"/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9"/>
      <c r="N12" s="31"/>
    </row>
    <row r="13" spans="1:14" x14ac:dyDescent="0.2">
      <c r="A13" s="31"/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9"/>
      <c r="N13" s="31"/>
    </row>
    <row r="14" spans="1:14" x14ac:dyDescent="0.2">
      <c r="A14" s="31"/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9"/>
      <c r="N14" s="31"/>
    </row>
    <row r="15" spans="1:14" x14ac:dyDescent="0.2">
      <c r="A15" s="31"/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9"/>
      <c r="N15" s="31"/>
    </row>
    <row r="16" spans="1:14" x14ac:dyDescent="0.2">
      <c r="A16" s="31"/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9"/>
      <c r="N16" s="31"/>
    </row>
    <row r="17" spans="1:14" x14ac:dyDescent="0.2">
      <c r="A17" s="31"/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9"/>
      <c r="N17" s="31"/>
    </row>
    <row r="18" spans="1:14" x14ac:dyDescent="0.2">
      <c r="A18" s="31"/>
      <c r="B18" s="57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9"/>
      <c r="N18" s="31"/>
    </row>
    <row r="19" spans="1:14" x14ac:dyDescent="0.2">
      <c r="A19" s="31"/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9"/>
      <c r="N19" s="31"/>
    </row>
    <row r="20" spans="1:14" x14ac:dyDescent="0.2">
      <c r="A20" s="31"/>
      <c r="B20" s="57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9"/>
      <c r="N20" s="31"/>
    </row>
    <row r="21" spans="1:14" x14ac:dyDescent="0.2">
      <c r="A21" s="31"/>
      <c r="B21" s="57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9"/>
      <c r="N21" s="31"/>
    </row>
    <row r="22" spans="1:14" x14ac:dyDescent="0.2">
      <c r="A22" s="31"/>
      <c r="B22" s="57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9"/>
      <c r="N22" s="31"/>
    </row>
    <row r="23" spans="1:14" x14ac:dyDescent="0.2">
      <c r="A23" s="31"/>
      <c r="B23" s="57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9"/>
      <c r="N23" s="31"/>
    </row>
    <row r="24" spans="1:14" x14ac:dyDescent="0.2">
      <c r="A24" s="31"/>
      <c r="B24" s="57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9"/>
      <c r="N24" s="31"/>
    </row>
    <row r="25" spans="1:14" ht="13.5" thickBot="1" x14ac:dyDescent="0.25">
      <c r="A25" s="31"/>
      <c r="B25" s="60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2"/>
      <c r="N25" s="31"/>
    </row>
    <row r="26" spans="1:14" ht="13.5" thickTop="1" x14ac:dyDescent="0.2">
      <c r="A26" s="31"/>
      <c r="B26" s="32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</row>
    <row r="27" spans="1:14" x14ac:dyDescent="0.2">
      <c r="B27" s="12"/>
    </row>
  </sheetData>
  <phoneticPr fontId="0" type="noConversion"/>
  <printOptions horizontalCentered="1" verticalCentered="1"/>
  <pageMargins left="0.25" right="0.25" top="0.75" bottom="0.75" header="0.3" footer="0.3"/>
  <pageSetup orientation="landscape" horizont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Cover Sheet</vt:lpstr>
      <vt:lpstr>Instructions</vt:lpstr>
      <vt:lpstr>WBS</vt:lpstr>
      <vt:lpstr>Burn Charts</vt:lpstr>
      <vt:lpstr>Earned Value Chart</vt:lpstr>
      <vt:lpstr>'Burn Charts'!Print_Area</vt:lpstr>
      <vt:lpstr>'Cover Sheet'!Print_Area</vt:lpstr>
      <vt:lpstr>'Earned Value Chart'!Print_Area</vt:lpstr>
      <vt:lpstr>Instructions!Print_Area</vt:lpstr>
      <vt:lpstr>WBS!Print_Area</vt:lpstr>
      <vt:lpstr>WBS!Print_Titles</vt:lpstr>
    </vt:vector>
  </TitlesOfParts>
  <Company>MSFT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Bernhardt</dc:creator>
  <cp:lastModifiedBy>sandeep kumar</cp:lastModifiedBy>
  <cp:lastPrinted>2015-08-18T23:20:54Z</cp:lastPrinted>
  <dcterms:created xsi:type="dcterms:W3CDTF">2006-01-11T00:49:17Z</dcterms:created>
  <dcterms:modified xsi:type="dcterms:W3CDTF">2016-01-30T03:43:15Z</dcterms:modified>
</cp:coreProperties>
</file>