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C:\Users\SESA687484\Documents\Personal Asset\"/>
    </mc:Choice>
  </mc:AlternateContent>
  <xr:revisionPtr revIDLastSave="0" documentId="13_ncr:1_{103D7885-559C-4A8E-B2B9-8AFE756C0E15}" xr6:coauthVersionLast="47" xr6:coauthVersionMax="47" xr10:uidLastSave="{00000000-0000-0000-0000-000000000000}"/>
  <bookViews>
    <workbookView xWindow="-110" yWindow="-110" windowWidth="19420" windowHeight="10300" activeTab="1" xr2:uid="{00000000-000D-0000-FFFF-FFFF00000000}"/>
  </bookViews>
  <sheets>
    <sheet name="Pivot Analysis" sheetId="11" r:id="rId1"/>
    <sheet name="Dashboard" sheetId="13" r:id="rId2"/>
    <sheet name="Sales_Data" sheetId="1" r:id="rId3"/>
    <sheet name="Insights Sheet" sheetId="12" r:id="rId4"/>
    <sheet name="Lookup_Log" sheetId="9" r:id="rId5"/>
    <sheet name="Cleaned_Data_Log" sheetId="8" r:id="rId6"/>
    <sheet name="Customer_Info" sheetId="2" r:id="rId7"/>
    <sheet name="Product_Info" sheetId="3" r:id="rId8"/>
  </sheets>
  <definedNames>
    <definedName name="_xlnm._FilterDatabase" localSheetId="6" hidden="1">Customer_Info!$A$1:$E$51</definedName>
    <definedName name="_xlnm._FilterDatabase" localSheetId="7" hidden="1">Product_Info!$A$1:$F$31</definedName>
    <definedName name="_xlnm._FilterDatabase" localSheetId="2" hidden="1">Sales_Data!$A$1:$AB$1</definedName>
    <definedName name="Slicer_Age_group">#N/A</definedName>
    <definedName name="Slicer_Category">#N/A</definedName>
    <definedName name="Slicer_Month">#N/A</definedName>
    <definedName name="Slicer_Region">#N/A</definedName>
  </definedNames>
  <calcPr calcId="191029"/>
  <pivotCaches>
    <pivotCache cacheId="93"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1" l="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2" i="1"/>
  <c r="F2" i="1" a="1"/>
  <c r="F2" i="1" s="1"/>
  <c r="G2" i="1" s="1" a="1"/>
  <c r="G2" i="1" s="1"/>
  <c r="H2" i="1" s="1" a="1"/>
  <c r="H2" i="1" s="1"/>
  <c r="I2" i="1" s="1" a="1"/>
  <c r="I2" i="1" s="1"/>
  <c r="B3" i="1"/>
  <c r="C3" i="1" s="1"/>
  <c r="B4" i="1"/>
  <c r="C4" i="1" s="1"/>
  <c r="B5" i="1"/>
  <c r="C5" i="1" s="1"/>
  <c r="B6" i="1"/>
  <c r="C6" i="1" s="1"/>
  <c r="B7" i="1"/>
  <c r="C7" i="1" s="1"/>
  <c r="B8" i="1"/>
  <c r="C8" i="1" s="1"/>
  <c r="B9" i="1"/>
  <c r="C9" i="1" s="1"/>
  <c r="B10" i="1"/>
  <c r="C10" i="1" s="1"/>
  <c r="B11" i="1"/>
  <c r="C11" i="1" s="1"/>
  <c r="B12" i="1"/>
  <c r="C12" i="1" s="1"/>
  <c r="B13" i="1"/>
  <c r="C13" i="1" s="1"/>
  <c r="B14" i="1"/>
  <c r="C14" i="1" s="1"/>
  <c r="B15" i="1"/>
  <c r="C15" i="1" s="1"/>
  <c r="B16" i="1"/>
  <c r="C16" i="1" s="1"/>
  <c r="B17" i="1"/>
  <c r="C17" i="1" s="1"/>
  <c r="B18" i="1"/>
  <c r="C18" i="1" s="1"/>
  <c r="B19" i="1"/>
  <c r="C19" i="1" s="1"/>
  <c r="B20" i="1"/>
  <c r="C20" i="1" s="1"/>
  <c r="B21" i="1"/>
  <c r="C21" i="1" s="1"/>
  <c r="B22" i="1"/>
  <c r="C22" i="1" s="1"/>
  <c r="B23" i="1"/>
  <c r="C23" i="1" s="1"/>
  <c r="B24" i="1"/>
  <c r="C24" i="1" s="1"/>
  <c r="B25" i="1"/>
  <c r="C25" i="1" s="1"/>
  <c r="B26" i="1"/>
  <c r="C26" i="1" s="1"/>
  <c r="B27" i="1"/>
  <c r="C27" i="1" s="1"/>
  <c r="B28" i="1"/>
  <c r="C28" i="1" s="1"/>
  <c r="B29" i="1"/>
  <c r="C29" i="1" s="1"/>
  <c r="B30" i="1"/>
  <c r="C30" i="1" s="1"/>
  <c r="B31" i="1"/>
  <c r="C31" i="1" s="1"/>
  <c r="B32" i="1"/>
  <c r="C32" i="1" s="1"/>
  <c r="B33" i="1"/>
  <c r="C33" i="1" s="1"/>
  <c r="B34" i="1"/>
  <c r="C34" i="1" s="1"/>
  <c r="B35" i="1"/>
  <c r="C35" i="1" s="1"/>
  <c r="B36" i="1"/>
  <c r="C36" i="1" s="1"/>
  <c r="B37" i="1"/>
  <c r="C37" i="1" s="1"/>
  <c r="B38" i="1"/>
  <c r="C38" i="1" s="1"/>
  <c r="B39" i="1"/>
  <c r="C39" i="1" s="1"/>
  <c r="B40" i="1"/>
  <c r="C40" i="1" s="1"/>
  <c r="B41" i="1"/>
  <c r="C41" i="1" s="1"/>
  <c r="B42" i="1"/>
  <c r="C42" i="1" s="1"/>
  <c r="B43" i="1"/>
  <c r="C43" i="1" s="1"/>
  <c r="B44" i="1"/>
  <c r="C44" i="1" s="1"/>
  <c r="B45" i="1"/>
  <c r="C45" i="1" s="1"/>
  <c r="B46" i="1"/>
  <c r="C46" i="1" s="1"/>
  <c r="B47" i="1"/>
  <c r="C47" i="1" s="1"/>
  <c r="B48" i="1"/>
  <c r="C48" i="1" s="1"/>
  <c r="B49" i="1"/>
  <c r="C49" i="1" s="1"/>
  <c r="B50" i="1"/>
  <c r="C50" i="1" s="1"/>
  <c r="B51" i="1"/>
  <c r="C51" i="1" s="1"/>
  <c r="B52" i="1"/>
  <c r="C52" i="1" s="1"/>
  <c r="B53" i="1"/>
  <c r="C53" i="1" s="1"/>
  <c r="B54" i="1"/>
  <c r="C54" i="1" s="1"/>
  <c r="B55" i="1"/>
  <c r="C55" i="1" s="1"/>
  <c r="B56" i="1"/>
  <c r="C56" i="1" s="1"/>
  <c r="B57" i="1"/>
  <c r="C57" i="1" s="1"/>
  <c r="B58" i="1"/>
  <c r="C58" i="1" s="1"/>
  <c r="B59" i="1"/>
  <c r="C59" i="1" s="1"/>
  <c r="B60" i="1"/>
  <c r="C60" i="1" s="1"/>
  <c r="B61" i="1"/>
  <c r="C61" i="1" s="1"/>
  <c r="B62" i="1"/>
  <c r="C62" i="1" s="1"/>
  <c r="B63" i="1"/>
  <c r="C63" i="1" s="1"/>
  <c r="B64" i="1"/>
  <c r="C64" i="1" s="1"/>
  <c r="B65" i="1"/>
  <c r="C65" i="1" s="1"/>
  <c r="B66" i="1"/>
  <c r="C66" i="1" s="1"/>
  <c r="B67" i="1"/>
  <c r="C67" i="1" s="1"/>
  <c r="B68" i="1"/>
  <c r="C68" i="1" s="1"/>
  <c r="B69" i="1"/>
  <c r="C69" i="1" s="1"/>
  <c r="B70" i="1"/>
  <c r="C70" i="1" s="1"/>
  <c r="B71" i="1"/>
  <c r="C71" i="1" s="1"/>
  <c r="B72" i="1"/>
  <c r="C72" i="1" s="1"/>
  <c r="B73" i="1"/>
  <c r="C73" i="1" s="1"/>
  <c r="B74" i="1"/>
  <c r="C74" i="1" s="1"/>
  <c r="B75" i="1"/>
  <c r="C75" i="1" s="1"/>
  <c r="B76" i="1"/>
  <c r="C76" i="1" s="1"/>
  <c r="B77" i="1"/>
  <c r="C77" i="1" s="1"/>
  <c r="B78" i="1"/>
  <c r="C78" i="1" s="1"/>
  <c r="B79" i="1"/>
  <c r="C79" i="1" s="1"/>
  <c r="B80" i="1"/>
  <c r="C80" i="1" s="1"/>
  <c r="B81" i="1"/>
  <c r="C81" i="1" s="1"/>
  <c r="B82" i="1"/>
  <c r="C82" i="1" s="1"/>
  <c r="B83" i="1"/>
  <c r="C83" i="1" s="1"/>
  <c r="B84" i="1"/>
  <c r="C84" i="1" s="1"/>
  <c r="B85" i="1"/>
  <c r="C85" i="1" s="1"/>
  <c r="B86" i="1"/>
  <c r="C86" i="1" s="1"/>
  <c r="B87" i="1"/>
  <c r="C87" i="1" s="1"/>
  <c r="B88" i="1"/>
  <c r="C88" i="1" s="1"/>
  <c r="B89" i="1"/>
  <c r="C89" i="1" s="1"/>
  <c r="B90" i="1"/>
  <c r="C90" i="1" s="1"/>
  <c r="B91" i="1"/>
  <c r="C91" i="1" s="1"/>
  <c r="B92" i="1"/>
  <c r="C92" i="1" s="1"/>
  <c r="B93" i="1"/>
  <c r="C93" i="1" s="1"/>
  <c r="B94" i="1"/>
  <c r="C94" i="1" s="1"/>
  <c r="B95" i="1"/>
  <c r="C95" i="1" s="1"/>
  <c r="B96" i="1"/>
  <c r="C96" i="1" s="1"/>
  <c r="B97" i="1"/>
  <c r="C97" i="1" s="1"/>
  <c r="B98" i="1"/>
  <c r="C98" i="1" s="1"/>
  <c r="B99" i="1"/>
  <c r="C99" i="1" s="1"/>
  <c r="B100" i="1"/>
  <c r="C100" i="1" s="1"/>
  <c r="B101" i="1"/>
  <c r="C101" i="1" s="1"/>
  <c r="B102" i="1"/>
  <c r="C102" i="1" s="1"/>
  <c r="B103" i="1"/>
  <c r="C103" i="1" s="1"/>
  <c r="B104" i="1"/>
  <c r="C104" i="1" s="1"/>
  <c r="B105" i="1"/>
  <c r="C105" i="1" s="1"/>
  <c r="B106" i="1"/>
  <c r="C106" i="1" s="1"/>
  <c r="B107" i="1"/>
  <c r="C107" i="1" s="1"/>
  <c r="B108" i="1"/>
  <c r="C108" i="1" s="1"/>
  <c r="B109" i="1"/>
  <c r="C109" i="1" s="1"/>
  <c r="B110" i="1"/>
  <c r="C110" i="1" s="1"/>
  <c r="B111" i="1"/>
  <c r="C111" i="1" s="1"/>
  <c r="B112" i="1"/>
  <c r="C112" i="1" s="1"/>
  <c r="B113" i="1"/>
  <c r="C113" i="1" s="1"/>
  <c r="B114" i="1"/>
  <c r="C114" i="1" s="1"/>
  <c r="B115" i="1"/>
  <c r="C115" i="1" s="1"/>
  <c r="B116" i="1"/>
  <c r="C116" i="1" s="1"/>
  <c r="B117" i="1"/>
  <c r="C117" i="1" s="1"/>
  <c r="B118" i="1"/>
  <c r="C118" i="1" s="1"/>
  <c r="B119" i="1"/>
  <c r="C119" i="1" s="1"/>
  <c r="B120" i="1"/>
  <c r="C120" i="1" s="1"/>
  <c r="B121" i="1"/>
  <c r="C121" i="1" s="1"/>
  <c r="B122" i="1"/>
  <c r="C122" i="1" s="1"/>
  <c r="B123" i="1"/>
  <c r="C123" i="1" s="1"/>
  <c r="B124" i="1"/>
  <c r="C124" i="1" s="1"/>
  <c r="B125" i="1"/>
  <c r="C125" i="1" s="1"/>
  <c r="B126" i="1"/>
  <c r="C126" i="1" s="1"/>
  <c r="B127" i="1"/>
  <c r="C127" i="1" s="1"/>
  <c r="B128" i="1"/>
  <c r="C128" i="1" s="1"/>
  <c r="B129" i="1"/>
  <c r="C129" i="1" s="1"/>
  <c r="B130" i="1"/>
  <c r="C130" i="1" s="1"/>
  <c r="B131" i="1"/>
  <c r="C131" i="1" s="1"/>
  <c r="B132" i="1"/>
  <c r="C132" i="1" s="1"/>
  <c r="B133" i="1"/>
  <c r="C133" i="1" s="1"/>
  <c r="B134" i="1"/>
  <c r="C134" i="1" s="1"/>
  <c r="B135" i="1"/>
  <c r="C135" i="1" s="1"/>
  <c r="B136" i="1"/>
  <c r="C136" i="1" s="1"/>
  <c r="B137" i="1"/>
  <c r="C137" i="1" s="1"/>
  <c r="B138" i="1"/>
  <c r="C138" i="1" s="1"/>
  <c r="B139" i="1"/>
  <c r="C139" i="1" s="1"/>
  <c r="B140" i="1"/>
  <c r="C140" i="1" s="1"/>
  <c r="B141" i="1"/>
  <c r="C141" i="1" s="1"/>
  <c r="B142" i="1"/>
  <c r="C142" i="1" s="1"/>
  <c r="B143" i="1"/>
  <c r="C143" i="1" s="1"/>
  <c r="B144" i="1"/>
  <c r="C144" i="1" s="1"/>
  <c r="B145" i="1"/>
  <c r="C145" i="1" s="1"/>
  <c r="B146" i="1"/>
  <c r="C146" i="1" s="1"/>
  <c r="B147" i="1"/>
  <c r="C147" i="1" s="1"/>
  <c r="B148" i="1"/>
  <c r="C148" i="1" s="1"/>
  <c r="B149" i="1"/>
  <c r="C149" i="1" s="1"/>
  <c r="B150" i="1"/>
  <c r="C150" i="1" s="1"/>
  <c r="B151" i="1"/>
  <c r="C151" i="1" s="1"/>
  <c r="B152" i="1"/>
  <c r="C152" i="1" s="1"/>
  <c r="B153" i="1"/>
  <c r="C153" i="1" s="1"/>
  <c r="B154" i="1"/>
  <c r="C154" i="1" s="1"/>
  <c r="B155" i="1"/>
  <c r="C155" i="1" s="1"/>
  <c r="B156" i="1"/>
  <c r="C156" i="1" s="1"/>
  <c r="B157" i="1"/>
  <c r="C157" i="1" s="1"/>
  <c r="B158" i="1"/>
  <c r="C158" i="1" s="1"/>
  <c r="B159" i="1"/>
  <c r="C159" i="1" s="1"/>
  <c r="B160" i="1"/>
  <c r="C160" i="1" s="1"/>
  <c r="B161" i="1"/>
  <c r="C161" i="1" s="1"/>
  <c r="B162" i="1"/>
  <c r="C162" i="1" s="1"/>
  <c r="B163" i="1"/>
  <c r="C163" i="1" s="1"/>
  <c r="B164" i="1"/>
  <c r="C164" i="1" s="1"/>
  <c r="B165" i="1"/>
  <c r="C165" i="1" s="1"/>
  <c r="B166" i="1"/>
  <c r="C166" i="1" s="1"/>
  <c r="B167" i="1"/>
  <c r="C167" i="1" s="1"/>
  <c r="B168" i="1"/>
  <c r="C168" i="1" s="1"/>
  <c r="B169" i="1"/>
  <c r="C169" i="1" s="1"/>
  <c r="B170" i="1"/>
  <c r="C170" i="1" s="1"/>
  <c r="B171" i="1"/>
  <c r="C171" i="1" s="1"/>
  <c r="B172" i="1"/>
  <c r="C172" i="1" s="1"/>
  <c r="B173" i="1"/>
  <c r="C173" i="1" s="1"/>
  <c r="B174" i="1"/>
  <c r="C174" i="1" s="1"/>
  <c r="B175" i="1"/>
  <c r="C175" i="1" s="1"/>
  <c r="B176" i="1"/>
  <c r="C176" i="1" s="1"/>
  <c r="B177" i="1"/>
  <c r="C177" i="1" s="1"/>
  <c r="B178" i="1"/>
  <c r="C178" i="1" s="1"/>
  <c r="B179" i="1"/>
  <c r="C179" i="1" s="1"/>
  <c r="B180" i="1"/>
  <c r="C180" i="1" s="1"/>
  <c r="B181" i="1"/>
  <c r="C181" i="1" s="1"/>
  <c r="B182" i="1"/>
  <c r="C182" i="1" s="1"/>
  <c r="B183" i="1"/>
  <c r="C183" i="1" s="1"/>
  <c r="B184" i="1"/>
  <c r="C184" i="1" s="1"/>
  <c r="B185" i="1"/>
  <c r="C185" i="1" s="1"/>
  <c r="B186" i="1"/>
  <c r="C186" i="1" s="1"/>
  <c r="B187" i="1"/>
  <c r="C187" i="1" s="1"/>
  <c r="B188" i="1"/>
  <c r="C188" i="1" s="1"/>
  <c r="B189" i="1"/>
  <c r="C189" i="1" s="1"/>
  <c r="B190" i="1"/>
  <c r="C190" i="1" s="1"/>
  <c r="B191" i="1"/>
  <c r="C191" i="1" s="1"/>
  <c r="B192" i="1"/>
  <c r="C192" i="1" s="1"/>
  <c r="B193" i="1"/>
  <c r="C193" i="1" s="1"/>
  <c r="B194" i="1"/>
  <c r="C194" i="1" s="1"/>
  <c r="B195" i="1"/>
  <c r="C195" i="1" s="1"/>
  <c r="B196" i="1"/>
  <c r="C196" i="1" s="1"/>
  <c r="B197" i="1"/>
  <c r="C197" i="1" s="1"/>
  <c r="B198" i="1"/>
  <c r="C198" i="1" s="1"/>
  <c r="B199" i="1"/>
  <c r="C199" i="1" s="1"/>
  <c r="B200" i="1"/>
  <c r="C200" i="1" s="1"/>
  <c r="B201" i="1"/>
  <c r="C201" i="1" s="1"/>
  <c r="B202" i="1"/>
  <c r="C202" i="1" s="1"/>
  <c r="B203" i="1"/>
  <c r="C203" i="1" s="1"/>
  <c r="B204" i="1"/>
  <c r="C204" i="1" s="1"/>
  <c r="B205" i="1"/>
  <c r="C205" i="1" s="1"/>
  <c r="B206" i="1"/>
  <c r="C206" i="1" s="1"/>
  <c r="B207" i="1"/>
  <c r="C207" i="1" s="1"/>
  <c r="B208" i="1"/>
  <c r="C208" i="1" s="1"/>
  <c r="B209" i="1"/>
  <c r="C209" i="1" s="1"/>
  <c r="B210" i="1"/>
  <c r="C210" i="1" s="1"/>
  <c r="B211" i="1"/>
  <c r="C211" i="1" s="1"/>
  <c r="B212" i="1"/>
  <c r="C212" i="1" s="1"/>
  <c r="B213" i="1"/>
  <c r="C213" i="1" s="1"/>
  <c r="B214" i="1"/>
  <c r="C214" i="1" s="1"/>
  <c r="B215" i="1"/>
  <c r="C215" i="1" s="1"/>
  <c r="B216" i="1"/>
  <c r="C216" i="1" s="1"/>
  <c r="B217" i="1"/>
  <c r="C217" i="1" s="1"/>
  <c r="B218" i="1"/>
  <c r="C218" i="1" s="1"/>
  <c r="B219" i="1"/>
  <c r="C219" i="1" s="1"/>
  <c r="B220" i="1"/>
  <c r="C220" i="1" s="1"/>
  <c r="B221" i="1"/>
  <c r="C221" i="1" s="1"/>
  <c r="B222" i="1"/>
  <c r="C222" i="1" s="1"/>
  <c r="B223" i="1"/>
  <c r="C223" i="1" s="1"/>
  <c r="B224" i="1"/>
  <c r="C224" i="1" s="1"/>
  <c r="B225" i="1"/>
  <c r="C225" i="1" s="1"/>
  <c r="B226" i="1"/>
  <c r="C226" i="1" s="1"/>
  <c r="B227" i="1"/>
  <c r="C227" i="1" s="1"/>
  <c r="B228" i="1"/>
  <c r="C228" i="1" s="1"/>
  <c r="B229" i="1"/>
  <c r="C229" i="1" s="1"/>
  <c r="B230" i="1"/>
  <c r="C230" i="1" s="1"/>
  <c r="B231" i="1"/>
  <c r="C231" i="1" s="1"/>
  <c r="B232" i="1"/>
  <c r="C232" i="1" s="1"/>
  <c r="B233" i="1"/>
  <c r="C233" i="1" s="1"/>
  <c r="B234" i="1"/>
  <c r="C234" i="1" s="1"/>
  <c r="B235" i="1"/>
  <c r="C235" i="1" s="1"/>
  <c r="B236" i="1"/>
  <c r="C236" i="1" s="1"/>
  <c r="B237" i="1"/>
  <c r="C237" i="1" s="1"/>
  <c r="B238" i="1"/>
  <c r="C238" i="1" s="1"/>
  <c r="B239" i="1"/>
  <c r="C239" i="1" s="1"/>
  <c r="B240" i="1"/>
  <c r="C240" i="1" s="1"/>
  <c r="B241" i="1"/>
  <c r="C241" i="1" s="1"/>
  <c r="B242" i="1"/>
  <c r="C242" i="1" s="1"/>
  <c r="B243" i="1"/>
  <c r="C243" i="1" s="1"/>
  <c r="B244" i="1"/>
  <c r="C244" i="1" s="1"/>
  <c r="B245" i="1"/>
  <c r="C245" i="1" s="1"/>
  <c r="B246" i="1"/>
  <c r="C246" i="1" s="1"/>
  <c r="B247" i="1"/>
  <c r="C247" i="1" s="1"/>
  <c r="B248" i="1"/>
  <c r="C248" i="1" s="1"/>
  <c r="B249" i="1"/>
  <c r="C249" i="1" s="1"/>
  <c r="B250" i="1"/>
  <c r="C250" i="1" s="1"/>
  <c r="B251" i="1"/>
  <c r="C251" i="1" s="1"/>
  <c r="B252" i="1"/>
  <c r="C252" i="1" s="1"/>
  <c r="B253" i="1"/>
  <c r="C253" i="1" s="1"/>
  <c r="B254" i="1"/>
  <c r="C254" i="1" s="1"/>
  <c r="B255" i="1"/>
  <c r="C255" i="1" s="1"/>
  <c r="B256" i="1"/>
  <c r="C256" i="1" s="1"/>
  <c r="B257" i="1"/>
  <c r="C257" i="1" s="1"/>
  <c r="B258" i="1"/>
  <c r="C258" i="1" s="1"/>
  <c r="B259" i="1"/>
  <c r="C259" i="1" s="1"/>
  <c r="B260" i="1"/>
  <c r="C260" i="1" s="1"/>
  <c r="B261" i="1"/>
  <c r="C261" i="1" s="1"/>
  <c r="B262" i="1"/>
  <c r="C262" i="1" s="1"/>
  <c r="B263" i="1"/>
  <c r="C263" i="1" s="1"/>
  <c r="B264" i="1"/>
  <c r="C264" i="1" s="1"/>
  <c r="B265" i="1"/>
  <c r="C265" i="1" s="1"/>
  <c r="B266" i="1"/>
  <c r="C266" i="1" s="1"/>
  <c r="B267" i="1"/>
  <c r="C267" i="1" s="1"/>
  <c r="B268" i="1"/>
  <c r="C268" i="1" s="1"/>
  <c r="B269" i="1"/>
  <c r="C269" i="1" s="1"/>
  <c r="B270" i="1"/>
  <c r="C270" i="1" s="1"/>
  <c r="B271" i="1"/>
  <c r="C271" i="1" s="1"/>
  <c r="B272" i="1"/>
  <c r="C272" i="1" s="1"/>
  <c r="B273" i="1"/>
  <c r="C273" i="1" s="1"/>
  <c r="B274" i="1"/>
  <c r="C274" i="1" s="1"/>
  <c r="B275" i="1"/>
  <c r="C275" i="1" s="1"/>
  <c r="B276" i="1"/>
  <c r="C276" i="1" s="1"/>
  <c r="B277" i="1"/>
  <c r="C277" i="1" s="1"/>
  <c r="B278" i="1"/>
  <c r="C278" i="1" s="1"/>
  <c r="B279" i="1"/>
  <c r="C279" i="1" s="1"/>
  <c r="B280" i="1"/>
  <c r="C280" i="1" s="1"/>
  <c r="B281" i="1"/>
  <c r="C281" i="1" s="1"/>
  <c r="B282" i="1"/>
  <c r="C282" i="1" s="1"/>
  <c r="B283" i="1"/>
  <c r="C283" i="1" s="1"/>
  <c r="B284" i="1"/>
  <c r="C284" i="1" s="1"/>
  <c r="B285" i="1"/>
  <c r="C285" i="1" s="1"/>
  <c r="B286" i="1"/>
  <c r="C286" i="1" s="1"/>
  <c r="B287" i="1"/>
  <c r="C287" i="1" s="1"/>
  <c r="B288" i="1"/>
  <c r="C288" i="1" s="1"/>
  <c r="B289" i="1"/>
  <c r="C289" i="1" s="1"/>
  <c r="B290" i="1"/>
  <c r="C290" i="1" s="1"/>
  <c r="B291" i="1"/>
  <c r="C291" i="1" s="1"/>
  <c r="B292" i="1"/>
  <c r="C292" i="1" s="1"/>
  <c r="B293" i="1"/>
  <c r="C293" i="1" s="1"/>
  <c r="B294" i="1"/>
  <c r="C294" i="1" s="1"/>
  <c r="B295" i="1"/>
  <c r="C295" i="1" s="1"/>
  <c r="B296" i="1"/>
  <c r="C296" i="1" s="1"/>
  <c r="B297" i="1"/>
  <c r="C297" i="1" s="1"/>
  <c r="B298" i="1"/>
  <c r="C298" i="1" s="1"/>
  <c r="B299" i="1"/>
  <c r="C299" i="1" s="1"/>
  <c r="B300" i="1"/>
  <c r="C300" i="1" s="1"/>
  <c r="B301" i="1"/>
  <c r="C301" i="1" s="1"/>
  <c r="B302" i="1"/>
  <c r="C302" i="1" s="1"/>
  <c r="B303" i="1"/>
  <c r="C303" i="1" s="1"/>
  <c r="B304" i="1"/>
  <c r="C304" i="1" s="1"/>
  <c r="B305" i="1"/>
  <c r="C305" i="1" s="1"/>
  <c r="B306" i="1"/>
  <c r="C306" i="1" s="1"/>
  <c r="B307" i="1"/>
  <c r="C307" i="1" s="1"/>
  <c r="B308" i="1"/>
  <c r="C308" i="1" s="1"/>
  <c r="B309" i="1"/>
  <c r="C309" i="1" s="1"/>
  <c r="B310" i="1"/>
  <c r="C310" i="1" s="1"/>
  <c r="B311" i="1"/>
  <c r="C311" i="1" s="1"/>
  <c r="B312" i="1"/>
  <c r="C312" i="1" s="1"/>
  <c r="B313" i="1"/>
  <c r="C313" i="1" s="1"/>
  <c r="B314" i="1"/>
  <c r="C314" i="1" s="1"/>
  <c r="B315" i="1"/>
  <c r="C315" i="1" s="1"/>
  <c r="B316" i="1"/>
  <c r="C316" i="1" s="1"/>
  <c r="B317" i="1"/>
  <c r="C317" i="1" s="1"/>
  <c r="B318" i="1"/>
  <c r="C318" i="1" s="1"/>
  <c r="B319" i="1"/>
  <c r="C319" i="1" s="1"/>
  <c r="B320" i="1"/>
  <c r="C320" i="1" s="1"/>
  <c r="B321" i="1"/>
  <c r="C321" i="1" s="1"/>
  <c r="B322" i="1"/>
  <c r="C322" i="1" s="1"/>
  <c r="B323" i="1"/>
  <c r="C323" i="1" s="1"/>
  <c r="B324" i="1"/>
  <c r="C324" i="1" s="1"/>
  <c r="B325" i="1"/>
  <c r="C325" i="1" s="1"/>
  <c r="B326" i="1"/>
  <c r="C326" i="1" s="1"/>
  <c r="B327" i="1"/>
  <c r="C327" i="1" s="1"/>
  <c r="B328" i="1"/>
  <c r="C328" i="1" s="1"/>
  <c r="B329" i="1"/>
  <c r="C329" i="1" s="1"/>
  <c r="B330" i="1"/>
  <c r="C330" i="1" s="1"/>
  <c r="B331" i="1"/>
  <c r="C331" i="1" s="1"/>
  <c r="B332" i="1"/>
  <c r="C332" i="1" s="1"/>
  <c r="B333" i="1"/>
  <c r="C333" i="1" s="1"/>
  <c r="B334" i="1"/>
  <c r="C334" i="1" s="1"/>
  <c r="B335" i="1"/>
  <c r="C335" i="1" s="1"/>
  <c r="B336" i="1"/>
  <c r="C336" i="1" s="1"/>
  <c r="B337" i="1"/>
  <c r="C337" i="1" s="1"/>
  <c r="B338" i="1"/>
  <c r="C338" i="1" s="1"/>
  <c r="B339" i="1"/>
  <c r="C339" i="1" s="1"/>
  <c r="B340" i="1"/>
  <c r="C340" i="1" s="1"/>
  <c r="B341" i="1"/>
  <c r="C341" i="1" s="1"/>
  <c r="B342" i="1"/>
  <c r="C342" i="1" s="1"/>
  <c r="B343" i="1"/>
  <c r="C343" i="1" s="1"/>
  <c r="B344" i="1"/>
  <c r="C344" i="1" s="1"/>
  <c r="B345" i="1"/>
  <c r="C345" i="1" s="1"/>
  <c r="B346" i="1"/>
  <c r="C346" i="1" s="1"/>
  <c r="B347" i="1"/>
  <c r="C347" i="1" s="1"/>
  <c r="B348" i="1"/>
  <c r="C348" i="1" s="1"/>
  <c r="B349" i="1"/>
  <c r="C349" i="1" s="1"/>
  <c r="B350" i="1"/>
  <c r="C350" i="1" s="1"/>
  <c r="B351" i="1"/>
  <c r="C351" i="1" s="1"/>
  <c r="B352" i="1"/>
  <c r="C352" i="1" s="1"/>
  <c r="B353" i="1"/>
  <c r="C353" i="1" s="1"/>
  <c r="B354" i="1"/>
  <c r="C354" i="1" s="1"/>
  <c r="B355" i="1"/>
  <c r="C355" i="1" s="1"/>
  <c r="B356" i="1"/>
  <c r="C356" i="1" s="1"/>
  <c r="B357" i="1"/>
  <c r="C357" i="1" s="1"/>
  <c r="B358" i="1"/>
  <c r="C358" i="1" s="1"/>
  <c r="B359" i="1"/>
  <c r="C359" i="1" s="1"/>
  <c r="B360" i="1"/>
  <c r="C360" i="1" s="1"/>
  <c r="B361" i="1"/>
  <c r="C361" i="1" s="1"/>
  <c r="B362" i="1"/>
  <c r="C362" i="1" s="1"/>
  <c r="B363" i="1"/>
  <c r="C363" i="1" s="1"/>
  <c r="B364" i="1"/>
  <c r="C364" i="1" s="1"/>
  <c r="B365" i="1"/>
  <c r="C365" i="1" s="1"/>
  <c r="B366" i="1"/>
  <c r="C366" i="1" s="1"/>
  <c r="B367" i="1"/>
  <c r="C367" i="1" s="1"/>
  <c r="B368" i="1"/>
  <c r="C368" i="1" s="1"/>
  <c r="B369" i="1"/>
  <c r="C369" i="1" s="1"/>
  <c r="B370" i="1"/>
  <c r="C370" i="1" s="1"/>
  <c r="B371" i="1"/>
  <c r="C371" i="1" s="1"/>
  <c r="B372" i="1"/>
  <c r="C372" i="1" s="1"/>
  <c r="B373" i="1"/>
  <c r="C373" i="1" s="1"/>
  <c r="B374" i="1"/>
  <c r="C374" i="1" s="1"/>
  <c r="B375" i="1"/>
  <c r="C375" i="1" s="1"/>
  <c r="B376" i="1"/>
  <c r="C376" i="1" s="1"/>
  <c r="B377" i="1"/>
  <c r="C377" i="1" s="1"/>
  <c r="B378" i="1"/>
  <c r="C378" i="1" s="1"/>
  <c r="B379" i="1"/>
  <c r="C379" i="1" s="1"/>
  <c r="B380" i="1"/>
  <c r="C380" i="1" s="1"/>
  <c r="B381" i="1"/>
  <c r="C381" i="1" s="1"/>
  <c r="B382" i="1"/>
  <c r="C382" i="1" s="1"/>
  <c r="B383" i="1"/>
  <c r="C383" i="1" s="1"/>
  <c r="B384" i="1"/>
  <c r="C384" i="1" s="1"/>
  <c r="B385" i="1"/>
  <c r="C385" i="1" s="1"/>
  <c r="B386" i="1"/>
  <c r="C386" i="1" s="1"/>
  <c r="B387" i="1"/>
  <c r="C387" i="1" s="1"/>
  <c r="B388" i="1"/>
  <c r="C388" i="1" s="1"/>
  <c r="B389" i="1"/>
  <c r="C389" i="1" s="1"/>
  <c r="B390" i="1"/>
  <c r="C390" i="1" s="1"/>
  <c r="B391" i="1"/>
  <c r="C391" i="1" s="1"/>
  <c r="B392" i="1"/>
  <c r="C392" i="1" s="1"/>
  <c r="B393" i="1"/>
  <c r="C393" i="1" s="1"/>
  <c r="B394" i="1"/>
  <c r="C394" i="1" s="1"/>
  <c r="B395" i="1"/>
  <c r="C395" i="1" s="1"/>
  <c r="B396" i="1"/>
  <c r="C396" i="1" s="1"/>
  <c r="B397" i="1"/>
  <c r="C397" i="1" s="1"/>
  <c r="B398" i="1"/>
  <c r="C398" i="1" s="1"/>
  <c r="B399" i="1"/>
  <c r="C399" i="1" s="1"/>
  <c r="B400" i="1"/>
  <c r="C400" i="1" s="1"/>
  <c r="B401" i="1"/>
  <c r="C401" i="1" s="1"/>
  <c r="B402" i="1"/>
  <c r="C402" i="1" s="1"/>
  <c r="B403" i="1"/>
  <c r="C403" i="1" s="1"/>
  <c r="B404" i="1"/>
  <c r="C404" i="1" s="1"/>
  <c r="B405" i="1"/>
  <c r="C405" i="1" s="1"/>
  <c r="B406" i="1"/>
  <c r="C406" i="1" s="1"/>
  <c r="B407" i="1"/>
  <c r="C407" i="1" s="1"/>
  <c r="B408" i="1"/>
  <c r="C408" i="1" s="1"/>
  <c r="B409" i="1"/>
  <c r="C409" i="1" s="1"/>
  <c r="B410" i="1"/>
  <c r="C410" i="1" s="1"/>
  <c r="B411" i="1"/>
  <c r="C411" i="1" s="1"/>
  <c r="B412" i="1"/>
  <c r="C412" i="1" s="1"/>
  <c r="B413" i="1"/>
  <c r="C413" i="1" s="1"/>
  <c r="B414" i="1"/>
  <c r="C414" i="1" s="1"/>
  <c r="B415" i="1"/>
  <c r="C415" i="1" s="1"/>
  <c r="B416" i="1"/>
  <c r="C416" i="1" s="1"/>
  <c r="B417" i="1"/>
  <c r="C417" i="1" s="1"/>
  <c r="B418" i="1"/>
  <c r="C418" i="1" s="1"/>
  <c r="B419" i="1"/>
  <c r="C419" i="1" s="1"/>
  <c r="B420" i="1"/>
  <c r="C420" i="1" s="1"/>
  <c r="B421" i="1"/>
  <c r="C421" i="1" s="1"/>
  <c r="B422" i="1"/>
  <c r="C422" i="1" s="1"/>
  <c r="B423" i="1"/>
  <c r="C423" i="1" s="1"/>
  <c r="B424" i="1"/>
  <c r="C424" i="1" s="1"/>
  <c r="B425" i="1"/>
  <c r="C425" i="1" s="1"/>
  <c r="B426" i="1"/>
  <c r="C426" i="1" s="1"/>
  <c r="B427" i="1"/>
  <c r="C427" i="1" s="1"/>
  <c r="B428" i="1"/>
  <c r="C428" i="1" s="1"/>
  <c r="B429" i="1"/>
  <c r="C429" i="1" s="1"/>
  <c r="B430" i="1"/>
  <c r="C430" i="1" s="1"/>
  <c r="B431" i="1"/>
  <c r="C431" i="1" s="1"/>
  <c r="B432" i="1"/>
  <c r="C432" i="1" s="1"/>
  <c r="B433" i="1"/>
  <c r="C433" i="1" s="1"/>
  <c r="B434" i="1"/>
  <c r="C434" i="1" s="1"/>
  <c r="B435" i="1"/>
  <c r="C435" i="1" s="1"/>
  <c r="B436" i="1"/>
  <c r="C436" i="1" s="1"/>
  <c r="B437" i="1"/>
  <c r="C437" i="1" s="1"/>
  <c r="B438" i="1"/>
  <c r="C438" i="1" s="1"/>
  <c r="B439" i="1"/>
  <c r="C439" i="1" s="1"/>
  <c r="B440" i="1"/>
  <c r="C440" i="1" s="1"/>
  <c r="B441" i="1"/>
  <c r="C441" i="1" s="1"/>
  <c r="B442" i="1"/>
  <c r="C442" i="1" s="1"/>
  <c r="B443" i="1"/>
  <c r="C443" i="1" s="1"/>
  <c r="B444" i="1"/>
  <c r="C444" i="1" s="1"/>
  <c r="B445" i="1"/>
  <c r="C445" i="1" s="1"/>
  <c r="B446" i="1"/>
  <c r="C446" i="1" s="1"/>
  <c r="B447" i="1"/>
  <c r="C447" i="1" s="1"/>
  <c r="B448" i="1"/>
  <c r="C448" i="1" s="1"/>
  <c r="B449" i="1"/>
  <c r="C449" i="1" s="1"/>
  <c r="B450" i="1"/>
  <c r="C450" i="1" s="1"/>
  <c r="B451" i="1"/>
  <c r="C451" i="1" s="1"/>
  <c r="B452" i="1"/>
  <c r="C452" i="1" s="1"/>
  <c r="B453" i="1"/>
  <c r="C453" i="1" s="1"/>
  <c r="B454" i="1"/>
  <c r="C454" i="1" s="1"/>
  <c r="B455" i="1"/>
  <c r="C455" i="1" s="1"/>
  <c r="B456" i="1"/>
  <c r="C456" i="1" s="1"/>
  <c r="B457" i="1"/>
  <c r="C457" i="1" s="1"/>
  <c r="B458" i="1"/>
  <c r="C458" i="1" s="1"/>
  <c r="B459" i="1"/>
  <c r="C459" i="1" s="1"/>
  <c r="B460" i="1"/>
  <c r="C460" i="1" s="1"/>
  <c r="B461" i="1"/>
  <c r="C461" i="1" s="1"/>
  <c r="B462" i="1"/>
  <c r="C462" i="1" s="1"/>
  <c r="B463" i="1"/>
  <c r="C463" i="1" s="1"/>
  <c r="B464" i="1"/>
  <c r="C464" i="1" s="1"/>
  <c r="B465" i="1"/>
  <c r="C465" i="1" s="1"/>
  <c r="B466" i="1"/>
  <c r="C466" i="1" s="1"/>
  <c r="B467" i="1"/>
  <c r="C467" i="1" s="1"/>
  <c r="B468" i="1"/>
  <c r="C468" i="1" s="1"/>
  <c r="B469" i="1"/>
  <c r="C469" i="1" s="1"/>
  <c r="B470" i="1"/>
  <c r="C470" i="1" s="1"/>
  <c r="B471" i="1"/>
  <c r="C471" i="1" s="1"/>
  <c r="B472" i="1"/>
  <c r="C472" i="1" s="1"/>
  <c r="B473" i="1"/>
  <c r="C473" i="1" s="1"/>
  <c r="B474" i="1"/>
  <c r="C474" i="1" s="1"/>
  <c r="B475" i="1"/>
  <c r="C475" i="1" s="1"/>
  <c r="B476" i="1"/>
  <c r="C476" i="1" s="1"/>
  <c r="B477" i="1"/>
  <c r="C477" i="1" s="1"/>
  <c r="B478" i="1"/>
  <c r="C478" i="1" s="1"/>
  <c r="B479" i="1"/>
  <c r="C479" i="1" s="1"/>
  <c r="B480" i="1"/>
  <c r="C480" i="1" s="1"/>
  <c r="B481" i="1"/>
  <c r="C481" i="1" s="1"/>
  <c r="B482" i="1"/>
  <c r="C482" i="1" s="1"/>
  <c r="B483" i="1"/>
  <c r="C483" i="1" s="1"/>
  <c r="B484" i="1"/>
  <c r="C484" i="1" s="1"/>
  <c r="B485" i="1"/>
  <c r="C485" i="1" s="1"/>
  <c r="B486" i="1"/>
  <c r="C486" i="1" s="1"/>
  <c r="B487" i="1"/>
  <c r="C487" i="1" s="1"/>
  <c r="B488" i="1"/>
  <c r="C488" i="1" s="1"/>
  <c r="B489" i="1"/>
  <c r="C489" i="1" s="1"/>
  <c r="B490" i="1"/>
  <c r="C490" i="1" s="1"/>
  <c r="B491" i="1"/>
  <c r="C491" i="1" s="1"/>
  <c r="B492" i="1"/>
  <c r="C492" i="1" s="1"/>
  <c r="B493" i="1"/>
  <c r="C493" i="1" s="1"/>
  <c r="B494" i="1"/>
  <c r="C494" i="1" s="1"/>
  <c r="B495" i="1"/>
  <c r="C495" i="1" s="1"/>
  <c r="B496" i="1"/>
  <c r="C496" i="1" s="1"/>
  <c r="B497" i="1"/>
  <c r="C497" i="1" s="1"/>
  <c r="B498" i="1"/>
  <c r="C498" i="1" s="1"/>
  <c r="B499" i="1"/>
  <c r="C499" i="1" s="1"/>
  <c r="B500" i="1"/>
  <c r="C500" i="1" s="1"/>
  <c r="B501" i="1"/>
  <c r="C501" i="1" s="1"/>
  <c r="B2" i="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<sst xmlns="http://schemas.openxmlformats.org/spreadsheetml/2006/main" count="3537" uniqueCount="798">
  <si>
    <t>Order ID</t>
  </si>
  <si>
    <t>Order Date</t>
  </si>
  <si>
    <t>Customer ID</t>
  </si>
  <si>
    <t>Product ID</t>
  </si>
  <si>
    <t>Category</t>
  </si>
  <si>
    <t>Sub-Category</t>
  </si>
  <si>
    <t>Quantity Sold</t>
  </si>
  <si>
    <t>Region</t>
  </si>
  <si>
    <t>Discount (%)</t>
  </si>
  <si>
    <t>Unit Price</t>
  </si>
  <si>
    <t>Sales Amount</t>
  </si>
  <si>
    <t>Profit</t>
  </si>
  <si>
    <t>O1000</t>
  </si>
  <si>
    <t>O1001</t>
  </si>
  <si>
    <t>O1002</t>
  </si>
  <si>
    <t>O1003</t>
  </si>
  <si>
    <t>O1004</t>
  </si>
  <si>
    <t>O1005</t>
  </si>
  <si>
    <t>O1006</t>
  </si>
  <si>
    <t>O1007</t>
  </si>
  <si>
    <t>O1008</t>
  </si>
  <si>
    <t>O1009</t>
  </si>
  <si>
    <t>O1010</t>
  </si>
  <si>
    <t>O1011</t>
  </si>
  <si>
    <t>O1012</t>
  </si>
  <si>
    <t>O1013</t>
  </si>
  <si>
    <t>O1014</t>
  </si>
  <si>
    <t>O1015</t>
  </si>
  <si>
    <t>O1016</t>
  </si>
  <si>
    <t>O1017</t>
  </si>
  <si>
    <t>O1018</t>
  </si>
  <si>
    <t>O1019</t>
  </si>
  <si>
    <t>O1020</t>
  </si>
  <si>
    <t>O1021</t>
  </si>
  <si>
    <t>O1022</t>
  </si>
  <si>
    <t>O1023</t>
  </si>
  <si>
    <t>O1024</t>
  </si>
  <si>
    <t>O1025</t>
  </si>
  <si>
    <t>O1026</t>
  </si>
  <si>
    <t>O1027</t>
  </si>
  <si>
    <t>O1028</t>
  </si>
  <si>
    <t>O1029</t>
  </si>
  <si>
    <t>O1030</t>
  </si>
  <si>
    <t>O1031</t>
  </si>
  <si>
    <t>O1032</t>
  </si>
  <si>
    <t>O1033</t>
  </si>
  <si>
    <t>O1034</t>
  </si>
  <si>
    <t>O1035</t>
  </si>
  <si>
    <t>O1036</t>
  </si>
  <si>
    <t>O1037</t>
  </si>
  <si>
    <t>O1038</t>
  </si>
  <si>
    <t>O1039</t>
  </si>
  <si>
    <t>O1040</t>
  </si>
  <si>
    <t>O1041</t>
  </si>
  <si>
    <t>O1042</t>
  </si>
  <si>
    <t>O1043</t>
  </si>
  <si>
    <t>O1044</t>
  </si>
  <si>
    <t>O1045</t>
  </si>
  <si>
    <t>O1046</t>
  </si>
  <si>
    <t>O1047</t>
  </si>
  <si>
    <t>O1048</t>
  </si>
  <si>
    <t>O1049</t>
  </si>
  <si>
    <t>O1050</t>
  </si>
  <si>
    <t>O1051</t>
  </si>
  <si>
    <t>O1052</t>
  </si>
  <si>
    <t>O1053</t>
  </si>
  <si>
    <t>O1054</t>
  </si>
  <si>
    <t>O1055</t>
  </si>
  <si>
    <t>O1056</t>
  </si>
  <si>
    <t>O1057</t>
  </si>
  <si>
    <t>O1058</t>
  </si>
  <si>
    <t>O1059</t>
  </si>
  <si>
    <t>O1060</t>
  </si>
  <si>
    <t>O1061</t>
  </si>
  <si>
    <t>O1062</t>
  </si>
  <si>
    <t>O1063</t>
  </si>
  <si>
    <t>O1064</t>
  </si>
  <si>
    <t>O1065</t>
  </si>
  <si>
    <t>O1066</t>
  </si>
  <si>
    <t>O1067</t>
  </si>
  <si>
    <t>O1068</t>
  </si>
  <si>
    <t>O1069</t>
  </si>
  <si>
    <t>O1070</t>
  </si>
  <si>
    <t>O1071</t>
  </si>
  <si>
    <t>O1072</t>
  </si>
  <si>
    <t>O1073</t>
  </si>
  <si>
    <t>O1074</t>
  </si>
  <si>
    <t>O1075</t>
  </si>
  <si>
    <t>O1076</t>
  </si>
  <si>
    <t>O1077</t>
  </si>
  <si>
    <t>O1078</t>
  </si>
  <si>
    <t>O1079</t>
  </si>
  <si>
    <t>O1080</t>
  </si>
  <si>
    <t>O1081</t>
  </si>
  <si>
    <t>O1082</t>
  </si>
  <si>
    <t>O1083</t>
  </si>
  <si>
    <t>O1084</t>
  </si>
  <si>
    <t>O1085</t>
  </si>
  <si>
    <t>O1086</t>
  </si>
  <si>
    <t>O1087</t>
  </si>
  <si>
    <t>O1088</t>
  </si>
  <si>
    <t>O1089</t>
  </si>
  <si>
    <t>O1090</t>
  </si>
  <si>
    <t>O1091</t>
  </si>
  <si>
    <t>O1092</t>
  </si>
  <si>
    <t>O1093</t>
  </si>
  <si>
    <t>O1094</t>
  </si>
  <si>
    <t>O1095</t>
  </si>
  <si>
    <t>O1096</t>
  </si>
  <si>
    <t>O1097</t>
  </si>
  <si>
    <t>O1098</t>
  </si>
  <si>
    <t>O1099</t>
  </si>
  <si>
    <t>O1100</t>
  </si>
  <si>
    <t>O1101</t>
  </si>
  <si>
    <t>O1102</t>
  </si>
  <si>
    <t>O1103</t>
  </si>
  <si>
    <t>O1104</t>
  </si>
  <si>
    <t>O1105</t>
  </si>
  <si>
    <t>O1106</t>
  </si>
  <si>
    <t>O1107</t>
  </si>
  <si>
    <t>O1108</t>
  </si>
  <si>
    <t>O1109</t>
  </si>
  <si>
    <t>O1110</t>
  </si>
  <si>
    <t>O1111</t>
  </si>
  <si>
    <t>O1112</t>
  </si>
  <si>
    <t>O1113</t>
  </si>
  <si>
    <t>O1114</t>
  </si>
  <si>
    <t>O1115</t>
  </si>
  <si>
    <t>O1116</t>
  </si>
  <si>
    <t>O1117</t>
  </si>
  <si>
    <t>O1118</t>
  </si>
  <si>
    <t>O1119</t>
  </si>
  <si>
    <t>O1120</t>
  </si>
  <si>
    <t>O1121</t>
  </si>
  <si>
    <t>O1122</t>
  </si>
  <si>
    <t>O1123</t>
  </si>
  <si>
    <t>O1124</t>
  </si>
  <si>
    <t>O1125</t>
  </si>
  <si>
    <t>O1126</t>
  </si>
  <si>
    <t>O1127</t>
  </si>
  <si>
    <t>O1128</t>
  </si>
  <si>
    <t>O1129</t>
  </si>
  <si>
    <t>O1130</t>
  </si>
  <si>
    <t>O1131</t>
  </si>
  <si>
    <t>O1132</t>
  </si>
  <si>
    <t>O1133</t>
  </si>
  <si>
    <t>O1134</t>
  </si>
  <si>
    <t>O1135</t>
  </si>
  <si>
    <t>O1136</t>
  </si>
  <si>
    <t>O1137</t>
  </si>
  <si>
    <t>O1138</t>
  </si>
  <si>
    <t>O1139</t>
  </si>
  <si>
    <t>O1140</t>
  </si>
  <si>
    <t>O1141</t>
  </si>
  <si>
    <t>O1142</t>
  </si>
  <si>
    <t>O1143</t>
  </si>
  <si>
    <t>O1144</t>
  </si>
  <si>
    <t>O1145</t>
  </si>
  <si>
    <t>O1146</t>
  </si>
  <si>
    <t>O1147</t>
  </si>
  <si>
    <t>O1148</t>
  </si>
  <si>
    <t>O1149</t>
  </si>
  <si>
    <t>O1150</t>
  </si>
  <si>
    <t>O1151</t>
  </si>
  <si>
    <t>O1152</t>
  </si>
  <si>
    <t>O1153</t>
  </si>
  <si>
    <t>O1154</t>
  </si>
  <si>
    <t>O1155</t>
  </si>
  <si>
    <t>O1156</t>
  </si>
  <si>
    <t>O1157</t>
  </si>
  <si>
    <t>O1158</t>
  </si>
  <si>
    <t>O1159</t>
  </si>
  <si>
    <t>O1160</t>
  </si>
  <si>
    <t>O1161</t>
  </si>
  <si>
    <t>O1162</t>
  </si>
  <si>
    <t>O1163</t>
  </si>
  <si>
    <t>O1164</t>
  </si>
  <si>
    <t>O1165</t>
  </si>
  <si>
    <t>O1166</t>
  </si>
  <si>
    <t>O1167</t>
  </si>
  <si>
    <t>O1168</t>
  </si>
  <si>
    <t>O1169</t>
  </si>
  <si>
    <t>O1170</t>
  </si>
  <si>
    <t>O1171</t>
  </si>
  <si>
    <t>O1172</t>
  </si>
  <si>
    <t>O1173</t>
  </si>
  <si>
    <t>O1174</t>
  </si>
  <si>
    <t>O1175</t>
  </si>
  <si>
    <t>O1176</t>
  </si>
  <si>
    <t>O1177</t>
  </si>
  <si>
    <t>O1178</t>
  </si>
  <si>
    <t>O1179</t>
  </si>
  <si>
    <t>O1180</t>
  </si>
  <si>
    <t>O1181</t>
  </si>
  <si>
    <t>O1182</t>
  </si>
  <si>
    <t>O1183</t>
  </si>
  <si>
    <t>O1184</t>
  </si>
  <si>
    <t>O1185</t>
  </si>
  <si>
    <t>O1186</t>
  </si>
  <si>
    <t>O1187</t>
  </si>
  <si>
    <t>O1188</t>
  </si>
  <si>
    <t>O1189</t>
  </si>
  <si>
    <t>O1190</t>
  </si>
  <si>
    <t>O1191</t>
  </si>
  <si>
    <t>O1192</t>
  </si>
  <si>
    <t>O1193</t>
  </si>
  <si>
    <t>O1194</t>
  </si>
  <si>
    <t>O1195</t>
  </si>
  <si>
    <t>O1196</t>
  </si>
  <si>
    <t>O1197</t>
  </si>
  <si>
    <t>O1198</t>
  </si>
  <si>
    <t>O1199</t>
  </si>
  <si>
    <t>O1200</t>
  </si>
  <si>
    <t>O1201</t>
  </si>
  <si>
    <t>O1202</t>
  </si>
  <si>
    <t>O1203</t>
  </si>
  <si>
    <t>O1204</t>
  </si>
  <si>
    <t>O1205</t>
  </si>
  <si>
    <t>O1206</t>
  </si>
  <si>
    <t>O1207</t>
  </si>
  <si>
    <t>O1208</t>
  </si>
  <si>
    <t>O1209</t>
  </si>
  <si>
    <t>O1210</t>
  </si>
  <si>
    <t>O1211</t>
  </si>
  <si>
    <t>O1212</t>
  </si>
  <si>
    <t>O1213</t>
  </si>
  <si>
    <t>O1214</t>
  </si>
  <si>
    <t>O1215</t>
  </si>
  <si>
    <t>O1216</t>
  </si>
  <si>
    <t>O1217</t>
  </si>
  <si>
    <t>O1218</t>
  </si>
  <si>
    <t>O1219</t>
  </si>
  <si>
    <t>O1220</t>
  </si>
  <si>
    <t>O1221</t>
  </si>
  <si>
    <t>O1222</t>
  </si>
  <si>
    <t>O1223</t>
  </si>
  <si>
    <t>O1224</t>
  </si>
  <si>
    <t>O1225</t>
  </si>
  <si>
    <t>O1226</t>
  </si>
  <si>
    <t>O1227</t>
  </si>
  <si>
    <t>O1228</t>
  </si>
  <si>
    <t>O1229</t>
  </si>
  <si>
    <t>O1230</t>
  </si>
  <si>
    <t>O1231</t>
  </si>
  <si>
    <t>O1232</t>
  </si>
  <si>
    <t>O1233</t>
  </si>
  <si>
    <t>O1234</t>
  </si>
  <si>
    <t>O1235</t>
  </si>
  <si>
    <t>O1236</t>
  </si>
  <si>
    <t>O1237</t>
  </si>
  <si>
    <t>O1238</t>
  </si>
  <si>
    <t>O1239</t>
  </si>
  <si>
    <t>O1240</t>
  </si>
  <si>
    <t>O1241</t>
  </si>
  <si>
    <t>O1242</t>
  </si>
  <si>
    <t>O1243</t>
  </si>
  <si>
    <t>O1244</t>
  </si>
  <si>
    <t>O1245</t>
  </si>
  <si>
    <t>O1246</t>
  </si>
  <si>
    <t>O1247</t>
  </si>
  <si>
    <t>O1248</t>
  </si>
  <si>
    <t>O1249</t>
  </si>
  <si>
    <t>O1250</t>
  </si>
  <si>
    <t>O1251</t>
  </si>
  <si>
    <t>O1252</t>
  </si>
  <si>
    <t>O1253</t>
  </si>
  <si>
    <t>O1254</t>
  </si>
  <si>
    <t>O1255</t>
  </si>
  <si>
    <t>O1256</t>
  </si>
  <si>
    <t>O1257</t>
  </si>
  <si>
    <t>O1258</t>
  </si>
  <si>
    <t>O1259</t>
  </si>
  <si>
    <t>O1260</t>
  </si>
  <si>
    <t>O1261</t>
  </si>
  <si>
    <t>O1262</t>
  </si>
  <si>
    <t>O1263</t>
  </si>
  <si>
    <t>O1264</t>
  </si>
  <si>
    <t>O1265</t>
  </si>
  <si>
    <t>O1266</t>
  </si>
  <si>
    <t>O1267</t>
  </si>
  <si>
    <t>O1268</t>
  </si>
  <si>
    <t>O1269</t>
  </si>
  <si>
    <t>O1270</t>
  </si>
  <si>
    <t>O1271</t>
  </si>
  <si>
    <t>O1272</t>
  </si>
  <si>
    <t>O1273</t>
  </si>
  <si>
    <t>O1274</t>
  </si>
  <si>
    <t>O1275</t>
  </si>
  <si>
    <t>O1276</t>
  </si>
  <si>
    <t>O1277</t>
  </si>
  <si>
    <t>O1278</t>
  </si>
  <si>
    <t>O1279</t>
  </si>
  <si>
    <t>O1280</t>
  </si>
  <si>
    <t>O1281</t>
  </si>
  <si>
    <t>O1282</t>
  </si>
  <si>
    <t>O1283</t>
  </si>
  <si>
    <t>O1284</t>
  </si>
  <si>
    <t>O1285</t>
  </si>
  <si>
    <t>O1286</t>
  </si>
  <si>
    <t>O1287</t>
  </si>
  <si>
    <t>O1288</t>
  </si>
  <si>
    <t>O1289</t>
  </si>
  <si>
    <t>O1290</t>
  </si>
  <si>
    <t>O1291</t>
  </si>
  <si>
    <t>O1292</t>
  </si>
  <si>
    <t>O1293</t>
  </si>
  <si>
    <t>O1294</t>
  </si>
  <si>
    <t>O1295</t>
  </si>
  <si>
    <t>O1296</t>
  </si>
  <si>
    <t>O1297</t>
  </si>
  <si>
    <t>O1298</t>
  </si>
  <si>
    <t>O1299</t>
  </si>
  <si>
    <t>O1300</t>
  </si>
  <si>
    <t>O1301</t>
  </si>
  <si>
    <t>O1302</t>
  </si>
  <si>
    <t>O1303</t>
  </si>
  <si>
    <t>O1304</t>
  </si>
  <si>
    <t>O1305</t>
  </si>
  <si>
    <t>O1306</t>
  </si>
  <si>
    <t>O1307</t>
  </si>
  <si>
    <t>O1308</t>
  </si>
  <si>
    <t>O1309</t>
  </si>
  <si>
    <t>O1310</t>
  </si>
  <si>
    <t>O1311</t>
  </si>
  <si>
    <t>O1312</t>
  </si>
  <si>
    <t>O1313</t>
  </si>
  <si>
    <t>O1314</t>
  </si>
  <si>
    <t>O1315</t>
  </si>
  <si>
    <t>O1316</t>
  </si>
  <si>
    <t>O1317</t>
  </si>
  <si>
    <t>O1318</t>
  </si>
  <si>
    <t>O1319</t>
  </si>
  <si>
    <t>O1320</t>
  </si>
  <si>
    <t>O1321</t>
  </si>
  <si>
    <t>O1322</t>
  </si>
  <si>
    <t>O1323</t>
  </si>
  <si>
    <t>O1324</t>
  </si>
  <si>
    <t>O1325</t>
  </si>
  <si>
    <t>O1326</t>
  </si>
  <si>
    <t>O1327</t>
  </si>
  <si>
    <t>O1328</t>
  </si>
  <si>
    <t>O1329</t>
  </si>
  <si>
    <t>O1330</t>
  </si>
  <si>
    <t>O1331</t>
  </si>
  <si>
    <t>O1332</t>
  </si>
  <si>
    <t>O1333</t>
  </si>
  <si>
    <t>O1334</t>
  </si>
  <si>
    <t>O1335</t>
  </si>
  <si>
    <t>O1336</t>
  </si>
  <si>
    <t>O1337</t>
  </si>
  <si>
    <t>O1338</t>
  </si>
  <si>
    <t>O1339</t>
  </si>
  <si>
    <t>O1340</t>
  </si>
  <si>
    <t>O1341</t>
  </si>
  <si>
    <t>O1342</t>
  </si>
  <si>
    <t>O1343</t>
  </si>
  <si>
    <t>O1344</t>
  </si>
  <si>
    <t>O1345</t>
  </si>
  <si>
    <t>O1346</t>
  </si>
  <si>
    <t>O1347</t>
  </si>
  <si>
    <t>O1348</t>
  </si>
  <si>
    <t>O1349</t>
  </si>
  <si>
    <t>O1350</t>
  </si>
  <si>
    <t>O1351</t>
  </si>
  <si>
    <t>O1352</t>
  </si>
  <si>
    <t>O1353</t>
  </si>
  <si>
    <t>O1354</t>
  </si>
  <si>
    <t>O1355</t>
  </si>
  <si>
    <t>O1356</t>
  </si>
  <si>
    <t>O1357</t>
  </si>
  <si>
    <t>O1358</t>
  </si>
  <si>
    <t>O1359</t>
  </si>
  <si>
    <t>O1360</t>
  </si>
  <si>
    <t>O1361</t>
  </si>
  <si>
    <t>O1362</t>
  </si>
  <si>
    <t>O1363</t>
  </si>
  <si>
    <t>O1364</t>
  </si>
  <si>
    <t>O1365</t>
  </si>
  <si>
    <t>O1366</t>
  </si>
  <si>
    <t>O1367</t>
  </si>
  <si>
    <t>O1368</t>
  </si>
  <si>
    <t>O1369</t>
  </si>
  <si>
    <t>O1370</t>
  </si>
  <si>
    <t>O1371</t>
  </si>
  <si>
    <t>O1372</t>
  </si>
  <si>
    <t>O1373</t>
  </si>
  <si>
    <t>O1374</t>
  </si>
  <si>
    <t>O1375</t>
  </si>
  <si>
    <t>O1376</t>
  </si>
  <si>
    <t>O1377</t>
  </si>
  <si>
    <t>O1378</t>
  </si>
  <si>
    <t>O1379</t>
  </si>
  <si>
    <t>O1380</t>
  </si>
  <si>
    <t>O1381</t>
  </si>
  <si>
    <t>O1382</t>
  </si>
  <si>
    <t>O1383</t>
  </si>
  <si>
    <t>O1384</t>
  </si>
  <si>
    <t>O1385</t>
  </si>
  <si>
    <t>O1386</t>
  </si>
  <si>
    <t>O1387</t>
  </si>
  <si>
    <t>O1388</t>
  </si>
  <si>
    <t>O1389</t>
  </si>
  <si>
    <t>O1390</t>
  </si>
  <si>
    <t>O1391</t>
  </si>
  <si>
    <t>O1392</t>
  </si>
  <si>
    <t>O1393</t>
  </si>
  <si>
    <t>O1394</t>
  </si>
  <si>
    <t>O1395</t>
  </si>
  <si>
    <t>O1396</t>
  </si>
  <si>
    <t>O1397</t>
  </si>
  <si>
    <t>O1398</t>
  </si>
  <si>
    <t>O1399</t>
  </si>
  <si>
    <t>O1400</t>
  </si>
  <si>
    <t>O1401</t>
  </si>
  <si>
    <t>O1402</t>
  </si>
  <si>
    <t>O1403</t>
  </si>
  <si>
    <t>O1404</t>
  </si>
  <si>
    <t>O1405</t>
  </si>
  <si>
    <t>O1406</t>
  </si>
  <si>
    <t>O1407</t>
  </si>
  <si>
    <t>O1408</t>
  </si>
  <si>
    <t>O1409</t>
  </si>
  <si>
    <t>O1410</t>
  </si>
  <si>
    <t>O1411</t>
  </si>
  <si>
    <t>O1412</t>
  </si>
  <si>
    <t>O1413</t>
  </si>
  <si>
    <t>O1414</t>
  </si>
  <si>
    <t>O1415</t>
  </si>
  <si>
    <t>O1416</t>
  </si>
  <si>
    <t>O1417</t>
  </si>
  <si>
    <t>O1418</t>
  </si>
  <si>
    <t>O1419</t>
  </si>
  <si>
    <t>O1420</t>
  </si>
  <si>
    <t>O1421</t>
  </si>
  <si>
    <t>O1422</t>
  </si>
  <si>
    <t>O1423</t>
  </si>
  <si>
    <t>O1424</t>
  </si>
  <si>
    <t>O1425</t>
  </si>
  <si>
    <t>O1426</t>
  </si>
  <si>
    <t>O1427</t>
  </si>
  <si>
    <t>O1428</t>
  </si>
  <si>
    <t>O1429</t>
  </si>
  <si>
    <t>O1430</t>
  </si>
  <si>
    <t>O1431</t>
  </si>
  <si>
    <t>O1432</t>
  </si>
  <si>
    <t>O1433</t>
  </si>
  <si>
    <t>O1434</t>
  </si>
  <si>
    <t>O1435</t>
  </si>
  <si>
    <t>O1436</t>
  </si>
  <si>
    <t>O1437</t>
  </si>
  <si>
    <t>O1438</t>
  </si>
  <si>
    <t>O1439</t>
  </si>
  <si>
    <t>O1440</t>
  </si>
  <si>
    <t>O1441</t>
  </si>
  <si>
    <t>O1442</t>
  </si>
  <si>
    <t>O1443</t>
  </si>
  <si>
    <t>O1444</t>
  </si>
  <si>
    <t>O1445</t>
  </si>
  <si>
    <t>O1446</t>
  </si>
  <si>
    <t>O1447</t>
  </si>
  <si>
    <t>O1448</t>
  </si>
  <si>
    <t>O1449</t>
  </si>
  <si>
    <t>O1450</t>
  </si>
  <si>
    <t>O1451</t>
  </si>
  <si>
    <t>O1452</t>
  </si>
  <si>
    <t>O1453</t>
  </si>
  <si>
    <t>O1454</t>
  </si>
  <si>
    <t>O1455</t>
  </si>
  <si>
    <t>O1456</t>
  </si>
  <si>
    <t>O1457</t>
  </si>
  <si>
    <t>O1458</t>
  </si>
  <si>
    <t>O1459</t>
  </si>
  <si>
    <t>O1460</t>
  </si>
  <si>
    <t>O1461</t>
  </si>
  <si>
    <t>O1462</t>
  </si>
  <si>
    <t>O1463</t>
  </si>
  <si>
    <t>O1464</t>
  </si>
  <si>
    <t>O1465</t>
  </si>
  <si>
    <t>O1466</t>
  </si>
  <si>
    <t>O1467</t>
  </si>
  <si>
    <t>O1468</t>
  </si>
  <si>
    <t>O1469</t>
  </si>
  <si>
    <t>O1470</t>
  </si>
  <si>
    <t>O1471</t>
  </si>
  <si>
    <t>O1472</t>
  </si>
  <si>
    <t>O1473</t>
  </si>
  <si>
    <t>O1474</t>
  </si>
  <si>
    <t>O1475</t>
  </si>
  <si>
    <t>O1476</t>
  </si>
  <si>
    <t>O1477</t>
  </si>
  <si>
    <t>O1478</t>
  </si>
  <si>
    <t>O1479</t>
  </si>
  <si>
    <t>O1480</t>
  </si>
  <si>
    <t>O1481</t>
  </si>
  <si>
    <t>O1482</t>
  </si>
  <si>
    <t>O1483</t>
  </si>
  <si>
    <t>O1484</t>
  </si>
  <si>
    <t>O1485</t>
  </si>
  <si>
    <t>O1486</t>
  </si>
  <si>
    <t>O1487</t>
  </si>
  <si>
    <t>O1488</t>
  </si>
  <si>
    <t>O1489</t>
  </si>
  <si>
    <t>O1490</t>
  </si>
  <si>
    <t>O1491</t>
  </si>
  <si>
    <t>O1492</t>
  </si>
  <si>
    <t>O1493</t>
  </si>
  <si>
    <t>O1494</t>
  </si>
  <si>
    <t>O1495</t>
  </si>
  <si>
    <t>O1496</t>
  </si>
  <si>
    <t>O1497</t>
  </si>
  <si>
    <t>O1498</t>
  </si>
  <si>
    <t>O1499</t>
  </si>
  <si>
    <t>C39</t>
  </si>
  <si>
    <t>C29</t>
  </si>
  <si>
    <t>C15</t>
  </si>
  <si>
    <t>C43</t>
  </si>
  <si>
    <t>C8</t>
  </si>
  <si>
    <t>C21</t>
  </si>
  <si>
    <t>C19</t>
  </si>
  <si>
    <t>C23</t>
  </si>
  <si>
    <t>C11</t>
  </si>
  <si>
    <t>C24</t>
  </si>
  <si>
    <t>C36</t>
  </si>
  <si>
    <t>C40</t>
  </si>
  <si>
    <t>C3</t>
  </si>
  <si>
    <t>C22</t>
  </si>
  <si>
    <t>C2</t>
  </si>
  <si>
    <t>C44</t>
  </si>
  <si>
    <t>C30</t>
  </si>
  <si>
    <t>C38</t>
  </si>
  <si>
    <t>C33</t>
  </si>
  <si>
    <t>C12</t>
  </si>
  <si>
    <t>C25</t>
  </si>
  <si>
    <t>C49</t>
  </si>
  <si>
    <t>C27</t>
  </si>
  <si>
    <t>C42</t>
  </si>
  <si>
    <t>C28</t>
  </si>
  <si>
    <t>C16</t>
  </si>
  <si>
    <t>C47</t>
  </si>
  <si>
    <t>C37</t>
  </si>
  <si>
    <t>C7</t>
  </si>
  <si>
    <t>C9</t>
  </si>
  <si>
    <t>C18</t>
  </si>
  <si>
    <t>C4</t>
  </si>
  <si>
    <t>C14</t>
  </si>
  <si>
    <t>C50</t>
  </si>
  <si>
    <t>C26</t>
  </si>
  <si>
    <t>C20</t>
  </si>
  <si>
    <t>C35</t>
  </si>
  <si>
    <t>C17</t>
  </si>
  <si>
    <t>C6</t>
  </si>
  <si>
    <t>C34</t>
  </si>
  <si>
    <t>C10</t>
  </si>
  <si>
    <t>C31</t>
  </si>
  <si>
    <t>C48</t>
  </si>
  <si>
    <t>C45</t>
  </si>
  <si>
    <t>C41</t>
  </si>
  <si>
    <t>C1</t>
  </si>
  <si>
    <t>C5</t>
  </si>
  <si>
    <t>C13</t>
  </si>
  <si>
    <t>C32</t>
  </si>
  <si>
    <t>C46</t>
  </si>
  <si>
    <t>P16</t>
  </si>
  <si>
    <t>P21</t>
  </si>
  <si>
    <t>P7</t>
  </si>
  <si>
    <t>P4</t>
  </si>
  <si>
    <t>P1</t>
  </si>
  <si>
    <t>P30</t>
  </si>
  <si>
    <t>P5</t>
  </si>
  <si>
    <t>P23</t>
  </si>
  <si>
    <t>P26</t>
  </si>
  <si>
    <t>P10</t>
  </si>
  <si>
    <t>P22</t>
  </si>
  <si>
    <t>P2</t>
  </si>
  <si>
    <t>P20</t>
  </si>
  <si>
    <t>P19</t>
  </si>
  <si>
    <t>P24</t>
  </si>
  <si>
    <t>P13</t>
  </si>
  <si>
    <t>P17</t>
  </si>
  <si>
    <t>P28</t>
  </si>
  <si>
    <t>P27</t>
  </si>
  <si>
    <t>P12</t>
  </si>
  <si>
    <t>P18</t>
  </si>
  <si>
    <t>P3</t>
  </si>
  <si>
    <t>P29</t>
  </si>
  <si>
    <t>P11</t>
  </si>
  <si>
    <t>P8</t>
  </si>
  <si>
    <t>P14</t>
  </si>
  <si>
    <t>P9</t>
  </si>
  <si>
    <t>P25</t>
  </si>
  <si>
    <t>P15</t>
  </si>
  <si>
    <t>P6</t>
  </si>
  <si>
    <t>Fashion</t>
  </si>
  <si>
    <t>Electronics</t>
  </si>
  <si>
    <t>Home &amp; Kitchen</t>
  </si>
  <si>
    <t>Furniture</t>
  </si>
  <si>
    <t>Shirt</t>
  </si>
  <si>
    <t>Pants</t>
  </si>
  <si>
    <t>Laptop</t>
  </si>
  <si>
    <t>Cookware</t>
  </si>
  <si>
    <t>Mobile</t>
  </si>
  <si>
    <t>South</t>
  </si>
  <si>
    <t>North</t>
  </si>
  <si>
    <t>West</t>
  </si>
  <si>
    <t>East</t>
  </si>
  <si>
    <t>Name</t>
  </si>
  <si>
    <t>Age Group</t>
  </si>
  <si>
    <t>Gender</t>
  </si>
  <si>
    <t>Location</t>
  </si>
  <si>
    <t>Customer_1</t>
  </si>
  <si>
    <t>Customer_2</t>
  </si>
  <si>
    <t>Customer_3</t>
  </si>
  <si>
    <t>Customer_4</t>
  </si>
  <si>
    <t>Customer_5</t>
  </si>
  <si>
    <t>Customer_6</t>
  </si>
  <si>
    <t>Customer_7</t>
  </si>
  <si>
    <t>Customer_8</t>
  </si>
  <si>
    <t>Customer_9</t>
  </si>
  <si>
    <t>Customer_10</t>
  </si>
  <si>
    <t>Customer_11</t>
  </si>
  <si>
    <t>Customer_12</t>
  </si>
  <si>
    <t>Customer_13</t>
  </si>
  <si>
    <t>Customer_14</t>
  </si>
  <si>
    <t>Customer_15</t>
  </si>
  <si>
    <t>Customer_16</t>
  </si>
  <si>
    <t>Customer_17</t>
  </si>
  <si>
    <t>Customer_18</t>
  </si>
  <si>
    <t>Customer_19</t>
  </si>
  <si>
    <t>Customer_20</t>
  </si>
  <si>
    <t>Customer_21</t>
  </si>
  <si>
    <t>Customer_22</t>
  </si>
  <si>
    <t>Customer_23</t>
  </si>
  <si>
    <t>Customer_24</t>
  </si>
  <si>
    <t>Customer_25</t>
  </si>
  <si>
    <t>Customer_26</t>
  </si>
  <si>
    <t>Customer_27</t>
  </si>
  <si>
    <t>Customer_28</t>
  </si>
  <si>
    <t>Customer_29</t>
  </si>
  <si>
    <t>Customer_30</t>
  </si>
  <si>
    <t>Customer_31</t>
  </si>
  <si>
    <t>Customer_32</t>
  </si>
  <si>
    <t>Customer_33</t>
  </si>
  <si>
    <t>Customer_34</t>
  </si>
  <si>
    <t>Customer_35</t>
  </si>
  <si>
    <t>Customer_36</t>
  </si>
  <si>
    <t>Customer_37</t>
  </si>
  <si>
    <t>Customer_38</t>
  </si>
  <si>
    <t>Customer_39</t>
  </si>
  <si>
    <t>Customer_40</t>
  </si>
  <si>
    <t>Customer_41</t>
  </si>
  <si>
    <t>Customer_42</t>
  </si>
  <si>
    <t>Customer_43</t>
  </si>
  <si>
    <t>Customer_44</t>
  </si>
  <si>
    <t>Customer_45</t>
  </si>
  <si>
    <t>Customer_46</t>
  </si>
  <si>
    <t>Customer_47</t>
  </si>
  <si>
    <t>Customer_48</t>
  </si>
  <si>
    <t>Customer_49</t>
  </si>
  <si>
    <t>Customer_50</t>
  </si>
  <si>
    <t>26-35</t>
  </si>
  <si>
    <t>50+</t>
  </si>
  <si>
    <t>36-50</t>
  </si>
  <si>
    <t>18-25</t>
  </si>
  <si>
    <t>Female</t>
  </si>
  <si>
    <t>Male</t>
  </si>
  <si>
    <t>Delhi</t>
  </si>
  <si>
    <t>Kolkata</t>
  </si>
  <si>
    <t>Bangalore</t>
  </si>
  <si>
    <t>Chennai</t>
  </si>
  <si>
    <t>Mumbai</t>
  </si>
  <si>
    <t>Product Name</t>
  </si>
  <si>
    <t>Sub-category</t>
  </si>
  <si>
    <t>Supplier Name</t>
  </si>
  <si>
    <t>Product_1</t>
  </si>
  <si>
    <t>Product_2</t>
  </si>
  <si>
    <t>Product_3</t>
  </si>
  <si>
    <t>Product_4</t>
  </si>
  <si>
    <t>Product_5</t>
  </si>
  <si>
    <t>Product_6</t>
  </si>
  <si>
    <t>Product_7</t>
  </si>
  <si>
    <t>Product_8</t>
  </si>
  <si>
    <t>Product_9</t>
  </si>
  <si>
    <t>Product_10</t>
  </si>
  <si>
    <t>Product_11</t>
  </si>
  <si>
    <t>Product_12</t>
  </si>
  <si>
    <t>Product_13</t>
  </si>
  <si>
    <t>Product_14</t>
  </si>
  <si>
    <t>Product_15</t>
  </si>
  <si>
    <t>Product_16</t>
  </si>
  <si>
    <t>Product_17</t>
  </si>
  <si>
    <t>Product_18</t>
  </si>
  <si>
    <t>Product_19</t>
  </si>
  <si>
    <t>Product_20</t>
  </si>
  <si>
    <t>Product_21</t>
  </si>
  <si>
    <t>Product_22</t>
  </si>
  <si>
    <t>Product_23</t>
  </si>
  <si>
    <t>Product_24</t>
  </si>
  <si>
    <t>Product_25</t>
  </si>
  <si>
    <t>Product_26</t>
  </si>
  <si>
    <t>Product_27</t>
  </si>
  <si>
    <t>Product_28</t>
  </si>
  <si>
    <t>Product_29</t>
  </si>
  <si>
    <t>Product_30</t>
  </si>
  <si>
    <t>Supplier_1</t>
  </si>
  <si>
    <t>Supplier_2</t>
  </si>
  <si>
    <t>Supplier_3</t>
  </si>
  <si>
    <t>Supplier_4</t>
  </si>
  <si>
    <t>Supplier_5</t>
  </si>
  <si>
    <t>Supplier_6</t>
  </si>
  <si>
    <t>Supplier_7</t>
  </si>
  <si>
    <t>Supplier_8</t>
  </si>
  <si>
    <t>Supplier_9</t>
  </si>
  <si>
    <t>Supplier_10</t>
  </si>
  <si>
    <t>Supplier_11</t>
  </si>
  <si>
    <t>Supplier_12</t>
  </si>
  <si>
    <t>Supplier_13</t>
  </si>
  <si>
    <t>Supplier_14</t>
  </si>
  <si>
    <t>Supplier_15</t>
  </si>
  <si>
    <t>Supplier_16</t>
  </si>
  <si>
    <t>Supplier_17</t>
  </si>
  <si>
    <t>Supplier_18</t>
  </si>
  <si>
    <t>Supplier_19</t>
  </si>
  <si>
    <t>Supplier_20</t>
  </si>
  <si>
    <t>Supplier_21</t>
  </si>
  <si>
    <t>Supplier_22</t>
  </si>
  <si>
    <t>Supplier_23</t>
  </si>
  <si>
    <t>Supplier_24</t>
  </si>
  <si>
    <t>Supplier_25</t>
  </si>
  <si>
    <t>Supplier_26</t>
  </si>
  <si>
    <t>Supplier_27</t>
  </si>
  <si>
    <t>Supplier_28</t>
  </si>
  <si>
    <t>Supplier_29</t>
  </si>
  <si>
    <t>Supplier_30</t>
  </si>
  <si>
    <t>Revenue</t>
  </si>
  <si>
    <t>Row Labels</t>
  </si>
  <si>
    <t>Grand Total</t>
  </si>
  <si>
    <t>Sum of Profit</t>
  </si>
  <si>
    <t>Sum of Revenue</t>
  </si>
  <si>
    <t>Month</t>
  </si>
  <si>
    <t>Jan</t>
  </si>
  <si>
    <t>Feb</t>
  </si>
  <si>
    <t>Mar</t>
  </si>
  <si>
    <t>Sheet Name</t>
  </si>
  <si>
    <t>Column</t>
  </si>
  <si>
    <t>Issues found</t>
  </si>
  <si>
    <t>Action Taken</t>
  </si>
  <si>
    <t>Sales_Data</t>
  </si>
  <si>
    <t>Discount(%)</t>
  </si>
  <si>
    <t>Corrected to 0.5</t>
  </si>
  <si>
    <t>One value was 0.6</t>
  </si>
  <si>
    <t>Customer_Info</t>
  </si>
  <si>
    <t>2 duplicates</t>
  </si>
  <si>
    <t>Removed duplicate row</t>
  </si>
  <si>
    <t>Product_Info</t>
  </si>
  <si>
    <t>One price was 0</t>
  </si>
  <si>
    <t xml:space="preserve">Set to minimum 10 </t>
  </si>
  <si>
    <t>Customer name</t>
  </si>
  <si>
    <t>Age group</t>
  </si>
  <si>
    <t>Target Sheet</t>
  </si>
  <si>
    <t>Source Sheet</t>
  </si>
  <si>
    <t>Lookup Field</t>
  </si>
  <si>
    <t>Fields Added</t>
  </si>
  <si>
    <t>Method Used</t>
  </si>
  <si>
    <t>Name, Age Group, Gender</t>
  </si>
  <si>
    <t>XLOOKUP</t>
  </si>
  <si>
    <t>Product Name, Supplier</t>
  </si>
  <si>
    <t>Discounted Unit Price(%)</t>
  </si>
  <si>
    <t>Profit Margin(%)</t>
  </si>
  <si>
    <t>Profit Category</t>
  </si>
  <si>
    <t>Discounted Unit Price</t>
  </si>
  <si>
    <t>Column Added</t>
  </si>
  <si>
    <t>Formula Used/Logic</t>
  </si>
  <si>
    <t>Purpose</t>
  </si>
  <si>
    <t>Qty * Unit Price</t>
  </si>
  <si>
    <t>Profit/Revenue</t>
  </si>
  <si>
    <t>Unit Price * (1- Discount(%))</t>
  </si>
  <si>
    <t>IF logic on Profit &gt;500 , &lt;0</t>
  </si>
  <si>
    <t>Total income per order</t>
  </si>
  <si>
    <t>Identify high vs low margin</t>
  </si>
  <si>
    <t>Estimate final sales price</t>
  </si>
  <si>
    <t>For filtering later</t>
  </si>
  <si>
    <t>Sum of Profit Margin(%)</t>
  </si>
  <si>
    <t>0-0.1</t>
  </si>
  <si>
    <t>0.1-0.2</t>
  </si>
  <si>
    <t>0.2-0.3</t>
  </si>
  <si>
    <t>0.3-0.4</t>
  </si>
  <si>
    <t>0.4-0.5</t>
  </si>
  <si>
    <t>0.5-0.6</t>
  </si>
  <si>
    <t>Pivot Table bins- Convert any data into range</t>
  </si>
  <si>
    <t xml:space="preserve">right click on any row of the table which we want to convert into range, then go to group, set the range. </t>
  </si>
  <si>
    <t>Insight No.</t>
  </si>
  <si>
    <t>Business Insights.</t>
  </si>
  <si>
    <t>West region generated the highest revenue in Q1 2023</t>
  </si>
  <si>
    <t>High discounts (&gt;30%) reduce profit margin significantly</t>
  </si>
  <si>
    <t>Top 5 customers contribute to 40% of the revenue</t>
  </si>
  <si>
    <t>Products in "home &amp; Kitchen" have the lowest profit margins</t>
  </si>
  <si>
    <t>Majority of losses came from "Shirts" in Fashion category</t>
  </si>
  <si>
    <r>
      <rPr>
        <b/>
        <sz val="20"/>
        <color rgb="FF0070C0"/>
        <rFont val="Calibri"/>
        <family val="2"/>
        <scheme val="minor"/>
      </rPr>
      <t>Retails Sales &amp; Customer Insights Dashboard</t>
    </r>
    <r>
      <rPr>
        <sz val="18"/>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</si>
</sst>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z val="18"/>
      <color theme="1"/>
      <name val="Calibri"/>
      <family val="2"/>
      <scheme val="minor"/>
    </font>
    <font>
      <b/>
      <sz val="20"/>
      <color rgb="FF0070C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xf numFmtId="4" fontId="0" fillId="0" borderId="0" xfId="0" applyNumberFormat="1"/>
    <xf numFmtId="4" fontId="1" fillId="0" borderId="2" xfId="0" applyNumberFormat="1" applyFont="1" applyFill="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9" fontId="1" fillId="0" borderId="1" xfId="0" applyNumberFormat="1" applyFont="1" applyBorder="1" applyAlignment="1">
      <alignment horizontal="center" vertical="top"/>
    </xf>
    <xf numFmtId="9" fontId="0" fillId="0" borderId="0" xfId="0" applyNumberFormat="1"/>
    <xf numFmtId="0" fontId="1" fillId="0" borderId="1" xfId="0" applyFont="1" applyBorder="1"/>
    <xf numFmtId="0" fontId="0" fillId="0" borderId="1" xfId="0" applyBorder="1"/>
    <xf numFmtId="0" fontId="0" fillId="0" borderId="2" xfId="0" applyBorder="1"/>
    <xf numFmtId="0" fontId="0" fillId="0" borderId="0" xfId="0" applyBorder="1"/>
    <xf numFmtId="0" fontId="0" fillId="0" borderId="3" xfId="0" applyBorder="1"/>
    <xf numFmtId="0" fontId="1" fillId="0" borderId="1" xfId="0" applyFont="1" applyFill="1" applyBorder="1"/>
    <xf numFmtId="0" fontId="0" fillId="0" borderId="1" xfId="0" applyFill="1" applyBorder="1"/>
    <xf numFmtId="9" fontId="0" fillId="0" borderId="0" xfId="0" applyNumberFormat="1"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[Retail_Sales_Insights_Dashboard.xlsx]Pivot Analysis!PivotTable18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Analysis'!$B$3</c:f>
              <c:strCache>
                <c:ptCount val="1"/>
                <c:pt idx="0">
                  <c:v>Sum of Revenue</c:v>
                </c:pt>
              </c:strCache>
            </c:strRef>
          </c:tx>
          <c:spPr>
            <a:ln w="28575" cap="rnd">
              <a:solidFill>
                <a:schemeClr val="accent1"/>
              </a:solidFill>
              <a:round/>
            </a:ln>
            <a:effectLst/>
          </c:spPr>
          <c:marker>
            <c:symbol val="none"/>
          </c:marker>
          <c:cat>
            <c:strRef>
              <c:f>'Pivot Analysis'!$A$4:$A$7</c:f>
              <c:strCache>
                <c:ptCount val="3"/>
                <c:pt idx="0">
                  <c:v>Jan</c:v>
                </c:pt>
                <c:pt idx="1">
                  <c:v>Feb</c:v>
                </c:pt>
                <c:pt idx="2">
                  <c:v>Mar</c:v>
                </c:pt>
              </c:strCache>
            </c:strRef>
          </c:cat>
          <c:val>
            <c:numRef>
              <c:f>'Pivot Analysis'!$B$4:$B$7</c:f>
              <c:numCache>
                <c:formatCode>General</c:formatCode>
                <c:ptCount val="3"/>
                <c:pt idx="0">
                  <c:v>25541.879999999994</c:v>
                </c:pt>
                <c:pt idx="1">
                  <c:v>35436.079999999994</c:v>
                </c:pt>
                <c:pt idx="2">
                  <c:v>33941.710000000006</c:v>
                </c:pt>
              </c:numCache>
            </c:numRef>
          </c:val>
          <c:smooth val="0"/>
          <c:extLst>
            <c:ext xmlns:c16="http://schemas.microsoft.com/office/drawing/2014/chart" uri="{C3380CC4-5D6E-409C-BE32-E72D297353CC}">
              <c16:uniqueId val="{00000000-DB3F-47A2-A0F1-46F4F598BBA3}"/>
            </c:ext>
          </c:extLst>
        </c:ser>
        <c:ser>
          <c:idx val="1"/>
          <c:order val="1"/>
          <c:tx>
            <c:strRef>
              <c:f>'Pivot Analysis'!$C$3</c:f>
              <c:strCache>
                <c:ptCount val="1"/>
                <c:pt idx="0">
                  <c:v>Sum of Profit</c:v>
                </c:pt>
              </c:strCache>
            </c:strRef>
          </c:tx>
          <c:spPr>
            <a:ln w="28575" cap="rnd">
              <a:solidFill>
                <a:schemeClr val="accent2"/>
              </a:solidFill>
              <a:round/>
            </a:ln>
            <a:effectLst/>
          </c:spPr>
          <c:marker>
            <c:symbol val="none"/>
          </c:marker>
          <c:cat>
            <c:strRef>
              <c:f>'Pivot Analysis'!$A$4:$A$7</c:f>
              <c:strCache>
                <c:ptCount val="3"/>
                <c:pt idx="0">
                  <c:v>Jan</c:v>
                </c:pt>
                <c:pt idx="1">
                  <c:v>Feb</c:v>
                </c:pt>
                <c:pt idx="2">
                  <c:v>Mar</c:v>
                </c:pt>
              </c:strCache>
            </c:strRef>
          </c:cat>
          <c:val>
            <c:numRef>
              <c:f>'Pivot Analysis'!$C$4:$C$7</c:f>
              <c:numCache>
                <c:formatCode>General</c:formatCode>
                <c:ptCount val="3"/>
                <c:pt idx="0">
                  <c:v>-2523.92</c:v>
                </c:pt>
                <c:pt idx="1">
                  <c:v>-7903</c:v>
                </c:pt>
                <c:pt idx="2">
                  <c:v>-6827.53</c:v>
                </c:pt>
              </c:numCache>
            </c:numRef>
          </c:val>
          <c:smooth val="0"/>
          <c:extLst>
            <c:ext xmlns:c16="http://schemas.microsoft.com/office/drawing/2014/chart" uri="{C3380CC4-5D6E-409C-BE32-E72D297353CC}">
              <c16:uniqueId val="{00000001-DB3F-47A2-A0F1-46F4F598BBA3}"/>
            </c:ext>
          </c:extLst>
        </c:ser>
        <c:dLbls>
          <c:showLegendKey val="0"/>
          <c:showVal val="0"/>
          <c:showCatName val="0"/>
          <c:showSerName val="0"/>
          <c:showPercent val="0"/>
          <c:showBubbleSize val="0"/>
        </c:dLbls>
        <c:smooth val="0"/>
        <c:axId val="814795584"/>
        <c:axId val="814800624"/>
      </c:lineChart>
      <c:catAx>
        <c:axId val="814795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800624"/>
        <c:crosses val="autoZero"/>
        <c:auto val="1"/>
        <c:lblAlgn val="ctr"/>
        <c:lblOffset val="100"/>
        <c:noMultiLvlLbl val="0"/>
      </c:catAx>
      <c:valAx>
        <c:axId val="81480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795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[Retail_Sales_Insights_Dashboard.xlsx]Pivot Analysis!PivotTable19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Analysis'!$F$3</c:f>
              <c:strCache>
                <c:ptCount val="1"/>
                <c:pt idx="0">
                  <c:v>Sum of Profit</c:v>
                </c:pt>
              </c:strCache>
            </c:strRef>
          </c:tx>
          <c:spPr>
            <a:solidFill>
              <a:schemeClr val="accent1"/>
            </a:solidFill>
            <a:ln>
              <a:noFill/>
            </a:ln>
            <a:effectLst/>
          </c:spPr>
          <c:invertIfNegative val="0"/>
          <c:cat>
            <c:strRef>
              <c:f>'Pivot Analysis'!$E$4:$E$7</c:f>
              <c:strCache>
                <c:ptCount val="3"/>
                <c:pt idx="0">
                  <c:v>East</c:v>
                </c:pt>
                <c:pt idx="1">
                  <c:v>South</c:v>
                </c:pt>
                <c:pt idx="2">
                  <c:v>West</c:v>
                </c:pt>
              </c:strCache>
            </c:strRef>
          </c:cat>
          <c:val>
            <c:numRef>
              <c:f>'Pivot Analysis'!$F$4:$F$7</c:f>
              <c:numCache>
                <c:formatCode>General</c:formatCode>
                <c:ptCount val="3"/>
                <c:pt idx="0">
                  <c:v>-3914.8</c:v>
                </c:pt>
                <c:pt idx="1">
                  <c:v>-4734.05</c:v>
                </c:pt>
                <c:pt idx="2">
                  <c:v>-8605.5999999999985</c:v>
                </c:pt>
              </c:numCache>
            </c:numRef>
          </c:val>
          <c:extLst>
            <c:ext xmlns:c16="http://schemas.microsoft.com/office/drawing/2014/chart" uri="{C3380CC4-5D6E-409C-BE32-E72D297353CC}">
              <c16:uniqueId val="{00000000-2689-41C1-A7D2-1A10D401DBA2}"/>
            </c:ext>
          </c:extLst>
        </c:ser>
        <c:ser>
          <c:idx val="1"/>
          <c:order val="1"/>
          <c:tx>
            <c:strRef>
              <c:f>'Pivot Analysis'!$G$3</c:f>
              <c:strCache>
                <c:ptCount val="1"/>
                <c:pt idx="0">
                  <c:v>Sum of Revenue</c:v>
                </c:pt>
              </c:strCache>
            </c:strRef>
          </c:tx>
          <c:spPr>
            <a:solidFill>
              <a:schemeClr val="accent2"/>
            </a:solidFill>
            <a:ln>
              <a:noFill/>
            </a:ln>
            <a:effectLst/>
          </c:spPr>
          <c:invertIfNegative val="0"/>
          <c:cat>
            <c:strRef>
              <c:f>'Pivot Analysis'!$E$4:$E$7</c:f>
              <c:strCache>
                <c:ptCount val="3"/>
                <c:pt idx="0">
                  <c:v>East</c:v>
                </c:pt>
                <c:pt idx="1">
                  <c:v>South</c:v>
                </c:pt>
                <c:pt idx="2">
                  <c:v>West</c:v>
                </c:pt>
              </c:strCache>
            </c:strRef>
          </c:cat>
          <c:val>
            <c:numRef>
              <c:f>'Pivot Analysis'!$G$4:$G$7</c:f>
              <c:numCache>
                <c:formatCode>General</c:formatCode>
                <c:ptCount val="3"/>
                <c:pt idx="0">
                  <c:v>19592.270000000008</c:v>
                </c:pt>
                <c:pt idx="1">
                  <c:v>29424.25</c:v>
                </c:pt>
                <c:pt idx="2">
                  <c:v>45903.149999999994</c:v>
                </c:pt>
              </c:numCache>
            </c:numRef>
          </c:val>
          <c:extLst>
            <c:ext xmlns:c16="http://schemas.microsoft.com/office/drawing/2014/chart" uri="{C3380CC4-5D6E-409C-BE32-E72D297353CC}">
              <c16:uniqueId val="{00000001-2689-41C1-A7D2-1A10D401DBA2}"/>
            </c:ext>
          </c:extLst>
        </c:ser>
        <c:dLbls>
          <c:showLegendKey val="0"/>
          <c:showVal val="0"/>
          <c:showCatName val="0"/>
          <c:showSerName val="0"/>
          <c:showPercent val="0"/>
          <c:showBubbleSize val="0"/>
        </c:dLbls>
        <c:gapWidth val="219"/>
        <c:overlap val="-27"/>
        <c:axId val="1183696344"/>
        <c:axId val="1183704984"/>
      </c:barChart>
      <c:catAx>
        <c:axId val="1183696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704984"/>
        <c:crosses val="autoZero"/>
        <c:auto val="1"/>
        <c:lblAlgn val="ctr"/>
        <c:lblOffset val="100"/>
        <c:noMultiLvlLbl val="0"/>
      </c:catAx>
      <c:valAx>
        <c:axId val="1183704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696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[Retail_Sales_Insights_Dashboard.xlsx]Pivot Analysis!PivotTable20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Products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Analysis'!$L$3</c:f>
              <c:strCache>
                <c:ptCount val="1"/>
                <c:pt idx="0">
                  <c:v>Total</c:v>
                </c:pt>
              </c:strCache>
            </c:strRef>
          </c:tx>
          <c:spPr>
            <a:solidFill>
              <a:schemeClr val="accent1"/>
            </a:solidFill>
            <a:ln>
              <a:noFill/>
            </a:ln>
            <a:effectLst/>
          </c:spPr>
          <c:invertIfNegative val="0"/>
          <c:cat>
            <c:strRef>
              <c:f>'Pivot Analysis'!$K$4:$K$14</c:f>
              <c:strCache>
                <c:ptCount val="10"/>
                <c:pt idx="0">
                  <c:v>Product_1</c:v>
                </c:pt>
                <c:pt idx="1">
                  <c:v>Product_10</c:v>
                </c:pt>
                <c:pt idx="2">
                  <c:v>Product_11</c:v>
                </c:pt>
                <c:pt idx="3">
                  <c:v>Product_15</c:v>
                </c:pt>
                <c:pt idx="4">
                  <c:v>Product_19</c:v>
                </c:pt>
                <c:pt idx="5">
                  <c:v>Product_2</c:v>
                </c:pt>
                <c:pt idx="6">
                  <c:v>Product_24</c:v>
                </c:pt>
                <c:pt idx="7">
                  <c:v>Product_4</c:v>
                </c:pt>
                <c:pt idx="8">
                  <c:v>Product_5</c:v>
                </c:pt>
                <c:pt idx="9">
                  <c:v>Product_9</c:v>
                </c:pt>
              </c:strCache>
            </c:strRef>
          </c:cat>
          <c:val>
            <c:numRef>
              <c:f>'Pivot Analysis'!$L$4:$L$14</c:f>
              <c:numCache>
                <c:formatCode>General</c:formatCode>
                <c:ptCount val="10"/>
                <c:pt idx="0">
                  <c:v>6544.85</c:v>
                </c:pt>
                <c:pt idx="1">
                  <c:v>4697.0600000000004</c:v>
                </c:pt>
                <c:pt idx="2">
                  <c:v>5068.3600000000006</c:v>
                </c:pt>
                <c:pt idx="3">
                  <c:v>3930.24</c:v>
                </c:pt>
                <c:pt idx="4">
                  <c:v>4730.51</c:v>
                </c:pt>
                <c:pt idx="5">
                  <c:v>8627.0600000000013</c:v>
                </c:pt>
                <c:pt idx="6">
                  <c:v>7360.58</c:v>
                </c:pt>
                <c:pt idx="7">
                  <c:v>9549.0700000000015</c:v>
                </c:pt>
                <c:pt idx="8">
                  <c:v>6543.06</c:v>
                </c:pt>
                <c:pt idx="9">
                  <c:v>4354.74</c:v>
                </c:pt>
              </c:numCache>
            </c:numRef>
          </c:val>
          <c:extLst>
            <c:ext xmlns:c16="http://schemas.microsoft.com/office/drawing/2014/chart" uri="{C3380CC4-5D6E-409C-BE32-E72D297353CC}">
              <c16:uniqueId val="{00000000-0672-47EA-878D-D15E736EA5C5}"/>
            </c:ext>
          </c:extLst>
        </c:ser>
        <c:dLbls>
          <c:showLegendKey val="0"/>
          <c:showVal val="0"/>
          <c:showCatName val="0"/>
          <c:showSerName val="0"/>
          <c:showPercent val="0"/>
          <c:showBubbleSize val="0"/>
        </c:dLbls>
        <c:gapWidth val="182"/>
        <c:axId val="1165150600"/>
        <c:axId val="1165153480"/>
      </c:barChart>
      <c:catAx>
        <c:axId val="1165150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153480"/>
        <c:crosses val="autoZero"/>
        <c:auto val="1"/>
        <c:lblAlgn val="ctr"/>
        <c:lblOffset val="100"/>
        <c:noMultiLvlLbl val="0"/>
      </c:catAx>
      <c:valAx>
        <c:axId val="1165153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150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[Retail_Sales_Insights_Dashboard.xlsx]Pivot Analysis!PivotTable21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Customer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Analysis'!$S$4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Analysis'!$R$5:$R$7</c:f>
              <c:strCache>
                <c:ptCount val="2"/>
                <c:pt idx="0">
                  <c:v>18-25</c:v>
                </c:pt>
                <c:pt idx="1">
                  <c:v>36-50</c:v>
                </c:pt>
              </c:strCache>
            </c:strRef>
          </c:cat>
          <c:val>
            <c:numRef>
              <c:f>'Pivot Analysis'!$S$5:$S$7</c:f>
              <c:numCache>
                <c:formatCode>General</c:formatCode>
                <c:ptCount val="2"/>
                <c:pt idx="0">
                  <c:v>-10004.099999999999</c:v>
                </c:pt>
                <c:pt idx="1">
                  <c:v>-7250.3499999999976</c:v>
                </c:pt>
              </c:numCache>
            </c:numRef>
          </c:val>
          <c:extLst>
            <c:ext xmlns:c16="http://schemas.microsoft.com/office/drawing/2014/chart" uri="{C3380CC4-5D6E-409C-BE32-E72D297353CC}">
              <c16:uniqueId val="{00000000-F03F-466C-A59B-ADA06B96E03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5953086201303486"/>
          <c:y val="0.56354297484966276"/>
          <c:w val="0.11050659117048571"/>
          <c:h val="0.37974949333864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[Retail_Sales_Insights_Dashboard.xlsx]Pivot Analysis!PivotTable18</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Analysis'!$B$3</c:f>
              <c:strCache>
                <c:ptCount val="1"/>
                <c:pt idx="0">
                  <c:v>Sum of Revenue</c:v>
                </c:pt>
              </c:strCache>
            </c:strRef>
          </c:tx>
          <c:spPr>
            <a:ln w="28575" cap="rnd">
              <a:solidFill>
                <a:schemeClr val="accent1"/>
              </a:solidFill>
              <a:round/>
            </a:ln>
            <a:effectLst/>
          </c:spPr>
          <c:marker>
            <c:symbol val="none"/>
          </c:marker>
          <c:cat>
            <c:strRef>
              <c:f>'Pivot Analysis'!$A$4:$A$7</c:f>
              <c:strCache>
                <c:ptCount val="3"/>
                <c:pt idx="0">
                  <c:v>Jan</c:v>
                </c:pt>
                <c:pt idx="1">
                  <c:v>Feb</c:v>
                </c:pt>
                <c:pt idx="2">
                  <c:v>Mar</c:v>
                </c:pt>
              </c:strCache>
            </c:strRef>
          </c:cat>
          <c:val>
            <c:numRef>
              <c:f>'Pivot Analysis'!$B$4:$B$7</c:f>
              <c:numCache>
                <c:formatCode>General</c:formatCode>
                <c:ptCount val="3"/>
                <c:pt idx="0">
                  <c:v>25541.879999999994</c:v>
                </c:pt>
                <c:pt idx="1">
                  <c:v>35436.079999999994</c:v>
                </c:pt>
                <c:pt idx="2">
                  <c:v>33941.710000000006</c:v>
                </c:pt>
              </c:numCache>
            </c:numRef>
          </c:val>
          <c:smooth val="0"/>
          <c:extLst>
            <c:ext xmlns:c16="http://schemas.microsoft.com/office/drawing/2014/chart" uri="{C3380CC4-5D6E-409C-BE32-E72D297353CC}">
              <c16:uniqueId val="{00000000-F57E-4338-A12F-209AB5D1723D}"/>
            </c:ext>
          </c:extLst>
        </c:ser>
        <c:ser>
          <c:idx val="1"/>
          <c:order val="1"/>
          <c:tx>
            <c:strRef>
              <c:f>'Pivot Analysis'!$C$3</c:f>
              <c:strCache>
                <c:ptCount val="1"/>
                <c:pt idx="0">
                  <c:v>Sum of Profit</c:v>
                </c:pt>
              </c:strCache>
            </c:strRef>
          </c:tx>
          <c:spPr>
            <a:ln w="28575" cap="rnd">
              <a:solidFill>
                <a:schemeClr val="accent2"/>
              </a:solidFill>
              <a:round/>
            </a:ln>
            <a:effectLst/>
          </c:spPr>
          <c:marker>
            <c:symbol val="none"/>
          </c:marker>
          <c:cat>
            <c:strRef>
              <c:f>'Pivot Analysis'!$A$4:$A$7</c:f>
              <c:strCache>
                <c:ptCount val="3"/>
                <c:pt idx="0">
                  <c:v>Jan</c:v>
                </c:pt>
                <c:pt idx="1">
                  <c:v>Feb</c:v>
                </c:pt>
                <c:pt idx="2">
                  <c:v>Mar</c:v>
                </c:pt>
              </c:strCache>
            </c:strRef>
          </c:cat>
          <c:val>
            <c:numRef>
              <c:f>'Pivot Analysis'!$C$4:$C$7</c:f>
              <c:numCache>
                <c:formatCode>General</c:formatCode>
                <c:ptCount val="3"/>
                <c:pt idx="0">
                  <c:v>-2523.92</c:v>
                </c:pt>
                <c:pt idx="1">
                  <c:v>-7903</c:v>
                </c:pt>
                <c:pt idx="2">
                  <c:v>-6827.53</c:v>
                </c:pt>
              </c:numCache>
            </c:numRef>
          </c:val>
          <c:smooth val="0"/>
          <c:extLst>
            <c:ext xmlns:c16="http://schemas.microsoft.com/office/drawing/2014/chart" uri="{C3380CC4-5D6E-409C-BE32-E72D297353CC}">
              <c16:uniqueId val="{00000001-F57E-4338-A12F-209AB5D1723D}"/>
            </c:ext>
          </c:extLst>
        </c:ser>
        <c:dLbls>
          <c:showLegendKey val="0"/>
          <c:showVal val="0"/>
          <c:showCatName val="0"/>
          <c:showSerName val="0"/>
          <c:showPercent val="0"/>
          <c:showBubbleSize val="0"/>
        </c:dLbls>
        <c:smooth val="0"/>
        <c:axId val="814795584"/>
        <c:axId val="814800624"/>
      </c:lineChart>
      <c:catAx>
        <c:axId val="814795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14800624"/>
        <c:crosses val="autoZero"/>
        <c:auto val="1"/>
        <c:lblAlgn val="ctr"/>
        <c:lblOffset val="100"/>
        <c:noMultiLvlLbl val="0"/>
      </c:catAx>
      <c:valAx>
        <c:axId val="81480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14795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[Retail_Sales_Insights_Dashboard.xlsx]Pivot Analysis!PivotTable19</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Analysis'!$F$3</c:f>
              <c:strCache>
                <c:ptCount val="1"/>
                <c:pt idx="0">
                  <c:v>Sum of Profit</c:v>
                </c:pt>
              </c:strCache>
            </c:strRef>
          </c:tx>
          <c:spPr>
            <a:solidFill>
              <a:schemeClr val="accent1"/>
            </a:solidFill>
            <a:ln>
              <a:noFill/>
            </a:ln>
            <a:effectLst/>
          </c:spPr>
          <c:invertIfNegative val="0"/>
          <c:cat>
            <c:strRef>
              <c:f>'Pivot Analysis'!$E$4:$E$7</c:f>
              <c:strCache>
                <c:ptCount val="3"/>
                <c:pt idx="0">
                  <c:v>East</c:v>
                </c:pt>
                <c:pt idx="1">
                  <c:v>South</c:v>
                </c:pt>
                <c:pt idx="2">
                  <c:v>West</c:v>
                </c:pt>
              </c:strCache>
            </c:strRef>
          </c:cat>
          <c:val>
            <c:numRef>
              <c:f>'Pivot Analysis'!$F$4:$F$7</c:f>
              <c:numCache>
                <c:formatCode>General</c:formatCode>
                <c:ptCount val="3"/>
                <c:pt idx="0">
                  <c:v>-3914.8</c:v>
                </c:pt>
                <c:pt idx="1">
                  <c:v>-4734.05</c:v>
                </c:pt>
                <c:pt idx="2">
                  <c:v>-8605.5999999999985</c:v>
                </c:pt>
              </c:numCache>
            </c:numRef>
          </c:val>
          <c:extLst>
            <c:ext xmlns:c16="http://schemas.microsoft.com/office/drawing/2014/chart" uri="{C3380CC4-5D6E-409C-BE32-E72D297353CC}">
              <c16:uniqueId val="{00000000-A086-4D15-A5D6-44F7554E34E9}"/>
            </c:ext>
          </c:extLst>
        </c:ser>
        <c:ser>
          <c:idx val="1"/>
          <c:order val="1"/>
          <c:tx>
            <c:strRef>
              <c:f>'Pivot Analysis'!$G$3</c:f>
              <c:strCache>
                <c:ptCount val="1"/>
                <c:pt idx="0">
                  <c:v>Sum of Revenue</c:v>
                </c:pt>
              </c:strCache>
            </c:strRef>
          </c:tx>
          <c:spPr>
            <a:solidFill>
              <a:schemeClr val="accent2"/>
            </a:solidFill>
            <a:ln>
              <a:noFill/>
            </a:ln>
            <a:effectLst/>
          </c:spPr>
          <c:invertIfNegative val="0"/>
          <c:cat>
            <c:strRef>
              <c:f>'Pivot Analysis'!$E$4:$E$7</c:f>
              <c:strCache>
                <c:ptCount val="3"/>
                <c:pt idx="0">
                  <c:v>East</c:v>
                </c:pt>
                <c:pt idx="1">
                  <c:v>South</c:v>
                </c:pt>
                <c:pt idx="2">
                  <c:v>West</c:v>
                </c:pt>
              </c:strCache>
            </c:strRef>
          </c:cat>
          <c:val>
            <c:numRef>
              <c:f>'Pivot Analysis'!$G$4:$G$7</c:f>
              <c:numCache>
                <c:formatCode>General</c:formatCode>
                <c:ptCount val="3"/>
                <c:pt idx="0">
                  <c:v>19592.270000000008</c:v>
                </c:pt>
                <c:pt idx="1">
                  <c:v>29424.25</c:v>
                </c:pt>
                <c:pt idx="2">
                  <c:v>45903.149999999994</c:v>
                </c:pt>
              </c:numCache>
            </c:numRef>
          </c:val>
          <c:extLst>
            <c:ext xmlns:c16="http://schemas.microsoft.com/office/drawing/2014/chart" uri="{C3380CC4-5D6E-409C-BE32-E72D297353CC}">
              <c16:uniqueId val="{00000001-A086-4D15-A5D6-44F7554E34E9}"/>
            </c:ext>
          </c:extLst>
        </c:ser>
        <c:dLbls>
          <c:showLegendKey val="0"/>
          <c:showVal val="0"/>
          <c:showCatName val="0"/>
          <c:showSerName val="0"/>
          <c:showPercent val="0"/>
          <c:showBubbleSize val="0"/>
        </c:dLbls>
        <c:gapWidth val="219"/>
        <c:overlap val="-27"/>
        <c:axId val="1183696344"/>
        <c:axId val="1183704984"/>
      </c:barChart>
      <c:catAx>
        <c:axId val="1183696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83704984"/>
        <c:crosses val="autoZero"/>
        <c:auto val="1"/>
        <c:lblAlgn val="ctr"/>
        <c:lblOffset val="100"/>
        <c:noMultiLvlLbl val="0"/>
      </c:catAx>
      <c:valAx>
        <c:axId val="1183704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83696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[Retail_Sales_Insights_Dashboard.xlsx]Pivot Analysis!PivotTable20</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Top 10 Products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Analysis'!$L$3</c:f>
              <c:strCache>
                <c:ptCount val="1"/>
                <c:pt idx="0">
                  <c:v>Total</c:v>
                </c:pt>
              </c:strCache>
            </c:strRef>
          </c:tx>
          <c:spPr>
            <a:solidFill>
              <a:schemeClr val="accent1"/>
            </a:solidFill>
            <a:ln>
              <a:noFill/>
            </a:ln>
            <a:effectLst/>
          </c:spPr>
          <c:invertIfNegative val="0"/>
          <c:cat>
            <c:strRef>
              <c:f>'Pivot Analysis'!$K$4:$K$14</c:f>
              <c:strCache>
                <c:ptCount val="10"/>
                <c:pt idx="0">
                  <c:v>Product_1</c:v>
                </c:pt>
                <c:pt idx="1">
                  <c:v>Product_10</c:v>
                </c:pt>
                <c:pt idx="2">
                  <c:v>Product_11</c:v>
                </c:pt>
                <c:pt idx="3">
                  <c:v>Product_15</c:v>
                </c:pt>
                <c:pt idx="4">
                  <c:v>Product_19</c:v>
                </c:pt>
                <c:pt idx="5">
                  <c:v>Product_2</c:v>
                </c:pt>
                <c:pt idx="6">
                  <c:v>Product_24</c:v>
                </c:pt>
                <c:pt idx="7">
                  <c:v>Product_4</c:v>
                </c:pt>
                <c:pt idx="8">
                  <c:v>Product_5</c:v>
                </c:pt>
                <c:pt idx="9">
                  <c:v>Product_9</c:v>
                </c:pt>
              </c:strCache>
            </c:strRef>
          </c:cat>
          <c:val>
            <c:numRef>
              <c:f>'Pivot Analysis'!$L$4:$L$14</c:f>
              <c:numCache>
                <c:formatCode>General</c:formatCode>
                <c:ptCount val="10"/>
                <c:pt idx="0">
                  <c:v>6544.85</c:v>
                </c:pt>
                <c:pt idx="1">
                  <c:v>4697.0600000000004</c:v>
                </c:pt>
                <c:pt idx="2">
                  <c:v>5068.3600000000006</c:v>
                </c:pt>
                <c:pt idx="3">
                  <c:v>3930.24</c:v>
                </c:pt>
                <c:pt idx="4">
                  <c:v>4730.51</c:v>
                </c:pt>
                <c:pt idx="5">
                  <c:v>8627.0600000000013</c:v>
                </c:pt>
                <c:pt idx="6">
                  <c:v>7360.58</c:v>
                </c:pt>
                <c:pt idx="7">
                  <c:v>9549.0700000000015</c:v>
                </c:pt>
                <c:pt idx="8">
                  <c:v>6543.06</c:v>
                </c:pt>
                <c:pt idx="9">
                  <c:v>4354.74</c:v>
                </c:pt>
              </c:numCache>
            </c:numRef>
          </c:val>
          <c:extLst>
            <c:ext xmlns:c16="http://schemas.microsoft.com/office/drawing/2014/chart" uri="{C3380CC4-5D6E-409C-BE32-E72D297353CC}">
              <c16:uniqueId val="{00000000-933E-42AC-9483-ED2F05EEEBAE}"/>
            </c:ext>
          </c:extLst>
        </c:ser>
        <c:dLbls>
          <c:showLegendKey val="0"/>
          <c:showVal val="0"/>
          <c:showCatName val="0"/>
          <c:showSerName val="0"/>
          <c:showPercent val="0"/>
          <c:showBubbleSize val="0"/>
        </c:dLbls>
        <c:gapWidth val="182"/>
        <c:axId val="1165150600"/>
        <c:axId val="1165153480"/>
      </c:barChart>
      <c:catAx>
        <c:axId val="1165150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65153480"/>
        <c:crosses val="autoZero"/>
        <c:auto val="1"/>
        <c:lblAlgn val="ctr"/>
        <c:lblOffset val="100"/>
        <c:noMultiLvlLbl val="0"/>
      </c:catAx>
      <c:valAx>
        <c:axId val="1165153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65150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[Retail_Sales_Insights_Dashboard.xlsx]Pivot Analysis!PivotTable21</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Profit by Customer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1"/>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Analysis'!$S$4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8A-4D76-8832-A3333D60C8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8A-4D76-8832-A3333D60C8A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E8A-4D76-8832-A3333D60C8A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E8A-4D76-8832-A3333D60C8A3}"/>
              </c:ext>
            </c:extLst>
          </c:dPt>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1"/>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Analysis'!$R$5:$R$7</c:f>
              <c:strCache>
                <c:ptCount val="2"/>
                <c:pt idx="0">
                  <c:v>18-25</c:v>
                </c:pt>
                <c:pt idx="1">
                  <c:v>36-50</c:v>
                </c:pt>
              </c:strCache>
            </c:strRef>
          </c:cat>
          <c:val>
            <c:numRef>
              <c:f>'Pivot Analysis'!$S$5:$S$7</c:f>
              <c:numCache>
                <c:formatCode>General</c:formatCode>
                <c:ptCount val="2"/>
                <c:pt idx="0">
                  <c:v>-10004.099999999999</c:v>
                </c:pt>
                <c:pt idx="1">
                  <c:v>-7250.3499999999976</c:v>
                </c:pt>
              </c:numCache>
            </c:numRef>
          </c:val>
          <c:extLst>
            <c:ext xmlns:c16="http://schemas.microsoft.com/office/drawing/2014/chart" uri="{C3380CC4-5D6E-409C-BE32-E72D297353CC}">
              <c16:uniqueId val="{00000008-FE8A-4D76-8832-A3333D60C8A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5953086201303486"/>
          <c:y val="0.56354297484966276"/>
          <c:w val="0.11050659117048571"/>
          <c:h val="0.37974949333864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20</xdr:row>
      <xdr:rowOff>149225</xdr:rowOff>
    </xdr:from>
    <xdr:to>
      <xdr:col>6</xdr:col>
      <xdr:colOff>50800</xdr:colOff>
      <xdr:row>35</xdr:row>
      <xdr:rowOff>130175</xdr:rowOff>
    </xdr:to>
    <xdr:graphicFrame macro="">
      <xdr:nvGraphicFramePr>
        <xdr:cNvPr id="2" name="Chart 1">
          <a:extLst>
            <a:ext uri="{FF2B5EF4-FFF2-40B4-BE49-F238E27FC236}">
              <a16:creationId xmlns:a16="http://schemas.microsoft.com/office/drawing/2014/main" id="{48BEF8A4-1067-D83D-5E2B-1649D7028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xdr:colOff>
      <xdr:row>8</xdr:row>
      <xdr:rowOff>180975</xdr:rowOff>
    </xdr:from>
    <xdr:to>
      <xdr:col>9</xdr:col>
      <xdr:colOff>298450</xdr:colOff>
      <xdr:row>20</xdr:row>
      <xdr:rowOff>95250</xdr:rowOff>
    </xdr:to>
    <xdr:graphicFrame macro="">
      <xdr:nvGraphicFramePr>
        <xdr:cNvPr id="3" name="Chart 2">
          <a:extLst>
            <a:ext uri="{FF2B5EF4-FFF2-40B4-BE49-F238E27FC236}">
              <a16:creationId xmlns:a16="http://schemas.microsoft.com/office/drawing/2014/main" id="{1F098A21-D7FB-3325-D889-8A007784B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3175</xdr:colOff>
      <xdr:row>15</xdr:row>
      <xdr:rowOff>3175</xdr:rowOff>
    </xdr:from>
    <xdr:to>
      <xdr:col>16</xdr:col>
      <xdr:colOff>269875</xdr:colOff>
      <xdr:row>29</xdr:row>
      <xdr:rowOff>168275</xdr:rowOff>
    </xdr:to>
    <xdr:graphicFrame macro="">
      <xdr:nvGraphicFramePr>
        <xdr:cNvPr id="4" name="Chart 3">
          <a:extLst>
            <a:ext uri="{FF2B5EF4-FFF2-40B4-BE49-F238E27FC236}">
              <a16:creationId xmlns:a16="http://schemas.microsoft.com/office/drawing/2014/main" id="{E02F188D-A0E6-6EED-A0B8-37B10697D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600075</xdr:colOff>
      <xdr:row>10</xdr:row>
      <xdr:rowOff>73025</xdr:rowOff>
    </xdr:from>
    <xdr:to>
      <xdr:col>23</xdr:col>
      <xdr:colOff>101600</xdr:colOff>
      <xdr:row>22</xdr:row>
      <xdr:rowOff>120650</xdr:rowOff>
    </xdr:to>
    <xdr:graphicFrame macro="">
      <xdr:nvGraphicFramePr>
        <xdr:cNvPr id="5" name="Chart 4">
          <a:extLst>
            <a:ext uri="{FF2B5EF4-FFF2-40B4-BE49-F238E27FC236}">
              <a16:creationId xmlns:a16="http://schemas.microsoft.com/office/drawing/2014/main" id="{B942383A-C1C3-C6E6-39D3-72EDF83AF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31</xdr:col>
      <xdr:colOff>520700</xdr:colOff>
      <xdr:row>11</xdr:row>
      <xdr:rowOff>44450</xdr:rowOff>
    </xdr:from>
    <xdr:to>
      <xdr:col>34</xdr:col>
      <xdr:colOff>520700</xdr:colOff>
      <xdr:row>24</xdr:row>
      <xdr:rowOff>174625</xdr:rowOff>
    </xdr:to>
    <mc:AlternateContent xmlns:mc="http://schemas.openxmlformats.org/markup-compatibility/2006">
      <mc:Choice xmlns:a14="http://schemas.microsoft.com/office/drawing/2010/main" Requires="a14">
        <xdr:graphicFrame macro="">
          <xdr:nvGraphicFramePr>
            <xdr:cNvPr id="6" name="Month">
              <a:extLst>
                <a:ext uri="{FF2B5EF4-FFF2-40B4-BE49-F238E27FC236}">
                  <a16:creationId xmlns:a16="http://schemas.microsoft.com/office/drawing/2014/main" id="{928D3DE9-4FE7-1D44-F1A5-D7D2905565E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3387050" y="2070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342900</xdr:colOff>
      <xdr:row>11</xdr:row>
      <xdr:rowOff>69850</xdr:rowOff>
    </xdr:from>
    <xdr:to>
      <xdr:col>31</xdr:col>
      <xdr:colOff>342900</xdr:colOff>
      <xdr:row>25</xdr:row>
      <xdr:rowOff>15875</xdr:rowOff>
    </xdr:to>
    <mc:AlternateContent xmlns:mc="http://schemas.openxmlformats.org/markup-compatibility/2006">
      <mc:Choice xmlns:a14="http://schemas.microsoft.com/office/drawing/2010/main" Requires="a14">
        <xdr:graphicFrame macro="">
          <xdr:nvGraphicFramePr>
            <xdr:cNvPr id="7" name="Age group">
              <a:extLst>
                <a:ext uri="{FF2B5EF4-FFF2-40B4-BE49-F238E27FC236}">
                  <a16:creationId xmlns:a16="http://schemas.microsoft.com/office/drawing/2014/main" id="{7DB1055B-1A68-1772-27B7-6843D9624D49}"/>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21380450" y="2095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1066800</xdr:colOff>
      <xdr:row>11</xdr:row>
      <xdr:rowOff>63500</xdr:rowOff>
    </xdr:from>
    <xdr:to>
      <xdr:col>28</xdr:col>
      <xdr:colOff>196850</xdr:colOff>
      <xdr:row>25</xdr:row>
      <xdr:rowOff>9525</xdr:rowOff>
    </xdr:to>
    <mc:AlternateContent xmlns:mc="http://schemas.openxmlformats.org/markup-compatibility/2006">
      <mc:Choice xmlns:a14="http://schemas.microsoft.com/office/drawing/2010/main" Requires="a14">
        <xdr:graphicFrame macro="">
          <xdr:nvGraphicFramePr>
            <xdr:cNvPr id="8" name="Category">
              <a:extLst>
                <a:ext uri="{FF2B5EF4-FFF2-40B4-BE49-F238E27FC236}">
                  <a16:creationId xmlns:a16="http://schemas.microsoft.com/office/drawing/2014/main" id="{6C575632-DB74-67B4-AFA7-F071FDC69EE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9405600" y="2089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38100</xdr:colOff>
      <xdr:row>11</xdr:row>
      <xdr:rowOff>63500</xdr:rowOff>
    </xdr:from>
    <xdr:to>
      <xdr:col>25</xdr:col>
      <xdr:colOff>1003300</xdr:colOff>
      <xdr:row>25</xdr:row>
      <xdr:rowOff>9525</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C3749E53-8A43-94BF-783A-6FCE1DFDA2B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7513300" y="2089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119069</xdr:colOff>
      <xdr:row>8</xdr:row>
      <xdr:rowOff>87317</xdr:rowOff>
    </xdr:from>
    <xdr:to>
      <xdr:col>4</xdr:col>
      <xdr:colOff>7944</xdr:colOff>
      <xdr:row>13</xdr:row>
      <xdr:rowOff>134942</xdr:rowOff>
    </xdr:to>
    <xdr:sp macro="" textlink="">
      <xdr:nvSpPr>
        <xdr:cNvPr id="3" name="Rectangle: Rounded Corners 2">
          <a:extLst>
            <a:ext uri="{FF2B5EF4-FFF2-40B4-BE49-F238E27FC236}">
              <a16:creationId xmlns:a16="http://schemas.microsoft.com/office/drawing/2014/main" id="{988548EC-F23E-E3D6-7635-57DE9E5473D9}"/>
            </a:ext>
          </a:extLst>
        </xdr:cNvPr>
        <xdr:cNvSpPr/>
      </xdr:nvSpPr>
      <xdr:spPr>
        <a:xfrm>
          <a:off x="119069" y="1547817"/>
          <a:ext cx="2333625" cy="960438"/>
        </a:xfrm>
        <a:prstGeom prst="roundRect">
          <a:avLst/>
        </a:prstGeom>
        <a:ln>
          <a:solidFill>
            <a:schemeClr val="tx1"/>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Total Revenue (Rs)</a:t>
          </a:r>
        </a:p>
        <a:p>
          <a:pPr algn="ctr"/>
          <a:r>
            <a:rPr lang="en-US" sz="2800"/>
            <a:t>657189.8</a:t>
          </a:r>
          <a:r>
            <a:rPr lang="en-US" sz="2400"/>
            <a:t> </a:t>
          </a:r>
        </a:p>
      </xdr:txBody>
    </xdr:sp>
    <xdr:clientData/>
  </xdr:twoCellAnchor>
  <xdr:twoCellAnchor>
    <xdr:from>
      <xdr:col>4</xdr:col>
      <xdr:colOff>49216</xdr:colOff>
      <xdr:row>8</xdr:row>
      <xdr:rowOff>104785</xdr:rowOff>
    </xdr:from>
    <xdr:to>
      <xdr:col>7</xdr:col>
      <xdr:colOff>549278</xdr:colOff>
      <xdr:row>13</xdr:row>
      <xdr:rowOff>152410</xdr:rowOff>
    </xdr:to>
    <xdr:sp macro="" textlink="">
      <xdr:nvSpPr>
        <xdr:cNvPr id="6" name="Rectangle: Rounded Corners 5">
          <a:extLst>
            <a:ext uri="{FF2B5EF4-FFF2-40B4-BE49-F238E27FC236}">
              <a16:creationId xmlns:a16="http://schemas.microsoft.com/office/drawing/2014/main" id="{E6E869EF-8D95-47CB-B66F-565B111BDAE2}"/>
            </a:ext>
          </a:extLst>
        </xdr:cNvPr>
        <xdr:cNvSpPr/>
      </xdr:nvSpPr>
      <xdr:spPr>
        <a:xfrm>
          <a:off x="2493966" y="1565285"/>
          <a:ext cx="2333625" cy="960438"/>
        </a:xfrm>
        <a:prstGeom prst="roundRect">
          <a:avLst/>
        </a:prstGeom>
        <a:ln>
          <a:solidFill>
            <a:schemeClr val="tx1"/>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Total Profit (Rs)</a:t>
          </a:r>
        </a:p>
        <a:p>
          <a:pPr algn="ctr"/>
          <a:r>
            <a:rPr lang="en-US" sz="2800"/>
            <a:t>-93677.9  </a:t>
          </a:r>
        </a:p>
      </xdr:txBody>
    </xdr:sp>
    <xdr:clientData/>
  </xdr:twoCellAnchor>
  <xdr:twoCellAnchor>
    <xdr:from>
      <xdr:col>7</xdr:col>
      <xdr:colOff>590552</xdr:colOff>
      <xdr:row>8</xdr:row>
      <xdr:rowOff>90501</xdr:rowOff>
    </xdr:from>
    <xdr:to>
      <xdr:col>11</xdr:col>
      <xdr:colOff>479427</xdr:colOff>
      <xdr:row>13</xdr:row>
      <xdr:rowOff>138126</xdr:rowOff>
    </xdr:to>
    <xdr:sp macro="" textlink="">
      <xdr:nvSpPr>
        <xdr:cNvPr id="9" name="Rectangle: Rounded Corners 8">
          <a:extLst>
            <a:ext uri="{FF2B5EF4-FFF2-40B4-BE49-F238E27FC236}">
              <a16:creationId xmlns:a16="http://schemas.microsoft.com/office/drawing/2014/main" id="{BFC39B1A-C056-4AFF-A750-EAB06C9B0707}"/>
            </a:ext>
          </a:extLst>
        </xdr:cNvPr>
        <xdr:cNvSpPr/>
      </xdr:nvSpPr>
      <xdr:spPr>
        <a:xfrm>
          <a:off x="4868865" y="1551001"/>
          <a:ext cx="2333625" cy="960438"/>
        </a:xfrm>
        <a:prstGeom prst="roundRect">
          <a:avLst/>
        </a:prstGeom>
        <a:ln>
          <a:solidFill>
            <a:schemeClr val="tx1"/>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Average Profit(%)</a:t>
          </a:r>
        </a:p>
        <a:p>
          <a:pPr algn="ctr"/>
          <a:r>
            <a:rPr lang="en-US" sz="2800"/>
            <a:t>-14%   </a:t>
          </a:r>
        </a:p>
      </xdr:txBody>
    </xdr:sp>
    <xdr:clientData/>
  </xdr:twoCellAnchor>
  <xdr:twoCellAnchor>
    <xdr:from>
      <xdr:col>11</xdr:col>
      <xdr:colOff>520700</xdr:colOff>
      <xdr:row>8</xdr:row>
      <xdr:rowOff>92094</xdr:rowOff>
    </xdr:from>
    <xdr:to>
      <xdr:col>15</xdr:col>
      <xdr:colOff>409575</xdr:colOff>
      <xdr:row>13</xdr:row>
      <xdr:rowOff>139719</xdr:rowOff>
    </xdr:to>
    <xdr:sp macro="" textlink="">
      <xdr:nvSpPr>
        <xdr:cNvPr id="10" name="Rectangle: Rounded Corners 9">
          <a:extLst>
            <a:ext uri="{FF2B5EF4-FFF2-40B4-BE49-F238E27FC236}">
              <a16:creationId xmlns:a16="http://schemas.microsoft.com/office/drawing/2014/main" id="{21C8D6DD-35CA-4364-B502-D79E7960A8BA}"/>
            </a:ext>
          </a:extLst>
        </xdr:cNvPr>
        <xdr:cNvSpPr/>
      </xdr:nvSpPr>
      <xdr:spPr>
        <a:xfrm>
          <a:off x="7243763" y="1552594"/>
          <a:ext cx="2333625" cy="960438"/>
        </a:xfrm>
        <a:prstGeom prst="roundRect">
          <a:avLst/>
        </a:prstGeom>
        <a:ln>
          <a:solidFill>
            <a:schemeClr val="tx1"/>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Total number of</a:t>
          </a:r>
          <a:r>
            <a:rPr lang="en-US" sz="1100" baseline="0"/>
            <a:t> Orders</a:t>
          </a:r>
          <a:endParaRPr lang="en-US" sz="1100"/>
        </a:p>
        <a:p>
          <a:pPr algn="ctr"/>
          <a:r>
            <a:rPr lang="en-US" sz="2800"/>
            <a:t>501 </a:t>
          </a:r>
          <a:r>
            <a:rPr lang="en-US" sz="2400"/>
            <a:t>  </a:t>
          </a:r>
        </a:p>
      </xdr:txBody>
    </xdr:sp>
    <xdr:clientData/>
  </xdr:twoCellAnchor>
  <xdr:twoCellAnchor>
    <xdr:from>
      <xdr:col>0</xdr:col>
      <xdr:colOff>119062</xdr:colOff>
      <xdr:row>14</xdr:row>
      <xdr:rowOff>55567</xdr:rowOff>
    </xdr:from>
    <xdr:to>
      <xdr:col>7</xdr:col>
      <xdr:colOff>484186</xdr:colOff>
      <xdr:row>27</xdr:row>
      <xdr:rowOff>150816</xdr:rowOff>
    </xdr:to>
    <xdr:graphicFrame macro="">
      <xdr:nvGraphicFramePr>
        <xdr:cNvPr id="12" name="Chart 11">
          <a:extLst>
            <a:ext uri="{FF2B5EF4-FFF2-40B4-BE49-F238E27FC236}">
              <a16:creationId xmlns:a16="http://schemas.microsoft.com/office/drawing/2014/main" id="{FFDD2DFD-473F-4711-93A4-F01FDA7D0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571500</xdr:colOff>
      <xdr:row>14</xdr:row>
      <xdr:rowOff>55578</xdr:rowOff>
    </xdr:from>
    <xdr:to>
      <xdr:col>15</xdr:col>
      <xdr:colOff>404812</xdr:colOff>
      <xdr:row>27</xdr:row>
      <xdr:rowOff>142890</xdr:rowOff>
    </xdr:to>
    <xdr:graphicFrame macro="">
      <xdr:nvGraphicFramePr>
        <xdr:cNvPr id="13" name="Chart 12">
          <a:extLst>
            <a:ext uri="{FF2B5EF4-FFF2-40B4-BE49-F238E27FC236}">
              <a16:creationId xmlns:a16="http://schemas.microsoft.com/office/drawing/2014/main" id="{6543F5B2-1DD1-4053-AB04-F0BFCFDD22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119062</xdr:colOff>
      <xdr:row>28</xdr:row>
      <xdr:rowOff>71435</xdr:rowOff>
    </xdr:from>
    <xdr:to>
      <xdr:col>7</xdr:col>
      <xdr:colOff>485901</xdr:colOff>
      <xdr:row>41</xdr:row>
      <xdr:rowOff>167002</xdr:rowOff>
    </xdr:to>
    <xdr:graphicFrame macro="">
      <xdr:nvGraphicFramePr>
        <xdr:cNvPr id="14" name="Chart 13">
          <a:extLst>
            <a:ext uri="{FF2B5EF4-FFF2-40B4-BE49-F238E27FC236}">
              <a16:creationId xmlns:a16="http://schemas.microsoft.com/office/drawing/2014/main" id="{0FAB8046-3259-4F14-AC1E-AFB72F082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571499</xdr:colOff>
      <xdr:row>28</xdr:row>
      <xdr:rowOff>63494</xdr:rowOff>
    </xdr:from>
    <xdr:to>
      <xdr:col>15</xdr:col>
      <xdr:colOff>404812</xdr:colOff>
      <xdr:row>41</xdr:row>
      <xdr:rowOff>159061</xdr:rowOff>
    </xdr:to>
    <xdr:graphicFrame macro="">
      <xdr:nvGraphicFramePr>
        <xdr:cNvPr id="15" name="Chart 14">
          <a:extLst>
            <a:ext uri="{FF2B5EF4-FFF2-40B4-BE49-F238E27FC236}">
              <a16:creationId xmlns:a16="http://schemas.microsoft.com/office/drawing/2014/main" id="{192984FD-036C-4B90-A1BC-BF76111A1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182562</xdr:colOff>
      <xdr:row>1</xdr:row>
      <xdr:rowOff>134937</xdr:rowOff>
    </xdr:from>
    <xdr:to>
      <xdr:col>3</xdr:col>
      <xdr:colOff>580135</xdr:colOff>
      <xdr:row>8</xdr:row>
      <xdr:rowOff>45719</xdr:rowOff>
    </xdr:to>
    <mc:AlternateContent xmlns:mc="http://schemas.openxmlformats.org/markup-compatibility/2006">
      <mc:Choice xmlns:a14="http://schemas.microsoft.com/office/drawing/2010/main" Requires="a14">
        <xdr:graphicFrame macro="">
          <xdr:nvGraphicFramePr>
            <xdr:cNvPr id="16" name="Region 1">
              <a:extLst>
                <a:ext uri="{FF2B5EF4-FFF2-40B4-BE49-F238E27FC236}">
                  <a16:creationId xmlns:a16="http://schemas.microsoft.com/office/drawing/2014/main" id="{C0666E2C-3B78-4221-9D1A-617BAC4BD1D7}"/>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82562" y="461775"/>
              <a:ext cx="2218529" cy="12181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111125</xdr:colOff>
      <xdr:row>1</xdr:row>
      <xdr:rowOff>142876</xdr:rowOff>
    </xdr:from>
    <xdr:to>
      <xdr:col>7</xdr:col>
      <xdr:colOff>508000</xdr:colOff>
      <xdr:row>8</xdr:row>
      <xdr:rowOff>55562</xdr:rowOff>
    </xdr:to>
    <mc:AlternateContent xmlns:mc="http://schemas.openxmlformats.org/markup-compatibility/2006">
      <mc:Choice xmlns:a14="http://schemas.microsoft.com/office/drawing/2010/main" Requires="a14">
        <xdr:graphicFrame macro="">
          <xdr:nvGraphicFramePr>
            <xdr:cNvPr id="17" name="Category 1">
              <a:extLst>
                <a:ext uri="{FF2B5EF4-FFF2-40B4-BE49-F238E27FC236}">
                  <a16:creationId xmlns:a16="http://schemas.microsoft.com/office/drawing/2014/main" id="{20703086-4194-41FC-9689-F28EE6242BDB}"/>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2539066" y="469714"/>
              <a:ext cx="2217831" cy="1220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55563</xdr:colOff>
      <xdr:row>1</xdr:row>
      <xdr:rowOff>134941</xdr:rowOff>
    </xdr:from>
    <xdr:to>
      <xdr:col>11</xdr:col>
      <xdr:colOff>453136</xdr:colOff>
      <xdr:row>8</xdr:row>
      <xdr:rowOff>45723</xdr:rowOff>
    </xdr:to>
    <mc:AlternateContent xmlns:mc="http://schemas.openxmlformats.org/markup-compatibility/2006">
      <mc:Choice xmlns:a14="http://schemas.microsoft.com/office/drawing/2010/main" Requires="a14">
        <xdr:graphicFrame macro="">
          <xdr:nvGraphicFramePr>
            <xdr:cNvPr id="18" name="Age group 1">
              <a:extLst>
                <a:ext uri="{FF2B5EF4-FFF2-40B4-BE49-F238E27FC236}">
                  <a16:creationId xmlns:a16="http://schemas.microsoft.com/office/drawing/2014/main" id="{F4AEFD27-B494-4E16-9CA4-7ACEC1FC8AD1}"/>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dr:sp macro="" textlink="">
          <xdr:nvSpPr>
            <xdr:cNvPr id="0" name=""/>
            <xdr:cNvSpPr>
              <a:spLocks noTextEdit="1"/>
            </xdr:cNvSpPr>
          </xdr:nvSpPr>
          <xdr:spPr>
            <a:xfrm>
              <a:off x="4911445" y="461779"/>
              <a:ext cx="2218529" cy="12181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579437</xdr:colOff>
      <xdr:row>1</xdr:row>
      <xdr:rowOff>134939</xdr:rowOff>
    </xdr:from>
    <xdr:to>
      <xdr:col>15</xdr:col>
      <xdr:colOff>365823</xdr:colOff>
      <xdr:row>8</xdr:row>
      <xdr:rowOff>45721</xdr:rowOff>
    </xdr:to>
    <mc:AlternateContent xmlns:mc="http://schemas.openxmlformats.org/markup-compatibility/2006">
      <mc:Choice xmlns:a14="http://schemas.microsoft.com/office/drawing/2010/main" Requires="a14">
        <xdr:graphicFrame macro="">
          <xdr:nvGraphicFramePr>
            <xdr:cNvPr id="19" name="Month 1">
              <a:extLst>
                <a:ext uri="{FF2B5EF4-FFF2-40B4-BE49-F238E27FC236}">
                  <a16:creationId xmlns:a16="http://schemas.microsoft.com/office/drawing/2014/main" id="{927B9939-E042-4239-A056-E571A2E34D5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7256275" y="461777"/>
              <a:ext cx="2214327" cy="12181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dus Afreen" refreshedDate="45847.051630208334" createdVersion="8" refreshedVersion="8" minRefreshableVersion="3" recordCount="500" xr:uid="{A724A581-D835-47E2-9902-5C2928CE1F72}">
  <cacheSource type="worksheet">
    <worksheetSource ref="A1:X501" sheet="Sales_Data"/>
  </cacheSource>
  <cacheFields count="24">
    <cacheField name="Order ID" numFmtId="0">
      <sharedItems/>
    </cacheField>
    <cacheField name="Order Date" numFmtId="0">
      <sharedItems count="500">
        <s v="01-01-2023"/>
        <s v="01-02-2023"/>
        <s v="01-03-2023"/>
        <s v="01-04-2023"/>
        <s v="01-05-2023"/>
        <s v="01-06-2023"/>
        <s v="01-07-2023"/>
        <s v="01-08-2023"/>
        <s v="01-09-2023"/>
        <s v="01-10-2023"/>
        <s v="01-11-2023"/>
        <s v="01-12-2023"/>
        <s v="01-13-2023"/>
        <s v="01-14-2023"/>
        <s v="01-15-2023"/>
        <s v="01-16-2023"/>
        <s v="01-17-2023"/>
        <s v="01-18-2023"/>
        <s v="01-19-2023"/>
        <s v="01-20-2023"/>
        <s v="01-21-2023"/>
        <s v="01-22-2023"/>
        <s v="01-23-2023"/>
        <s v="01-24-2023"/>
        <s v="01-25-2023"/>
        <s v="01-26-2023"/>
        <s v="01-27-2023"/>
        <s v="01-28-2023"/>
        <s v="01-29-2023"/>
        <s v="01-30-2023"/>
        <s v="01-31-2023"/>
        <s v="02-01-2023"/>
        <s v="02-02-2023"/>
        <s v="02-03-2023"/>
        <s v="02-04-2023"/>
        <s v="02-05-2023"/>
        <s v="02-06-2023"/>
        <s v="02-07-2023"/>
        <s v="02-08-2023"/>
        <s v="02-09-2023"/>
        <s v="02-10-2023"/>
        <s v="02-11-2023"/>
        <s v="02-12-2023"/>
        <s v="02-13-2023"/>
        <s v="02-14-2023"/>
        <s v="02-15-2023"/>
        <s v="02-16-2023"/>
        <s v="02-17-2023"/>
        <s v="02-18-2023"/>
        <s v="02-19-2023"/>
        <s v="02-20-2023"/>
        <s v="02-21-2023"/>
        <s v="02-22-2023"/>
        <s v="02-23-2023"/>
        <s v="02-24-2023"/>
        <s v="02-25-2023"/>
        <s v="02-26-2023"/>
        <s v="02-27-2023"/>
        <s v="02-28-2023"/>
        <s v="03-01-2023"/>
        <s v="03-02-2023"/>
        <s v="03-03-2023"/>
        <s v="03-04-2023"/>
        <s v="03-05-2023"/>
        <s v="03-06-2023"/>
        <s v="03-07-2023"/>
        <s v="03-08-2023"/>
        <s v="03-09-2023"/>
        <s v="03-10-2023"/>
        <s v="03-11-2023"/>
        <s v="03-12-2023"/>
        <s v="03-13-2023"/>
        <s v="03-14-2023"/>
        <s v="03-15-2023"/>
        <s v="03-16-2023"/>
        <s v="03-17-2023"/>
        <s v="03-18-2023"/>
        <s v="03-19-2023"/>
        <s v="03-20-2023"/>
        <s v="03-21-2023"/>
        <s v="03-22-2023"/>
        <s v="03-23-2023"/>
        <s v="03-24-2023"/>
        <s v="03-25-2023"/>
        <s v="03-26-2023"/>
        <s v="03-27-2023"/>
        <s v="03-28-2023"/>
        <s v="03-29-2023"/>
        <s v="03-30-2023"/>
        <s v="03-31-2023"/>
        <s v="04-01-2023"/>
        <s v="04-02-2023"/>
        <s v="04-03-2023"/>
        <s v="04-04-2023"/>
        <s v="04-05-2023"/>
        <s v="04-06-2023"/>
        <s v="04-07-2023"/>
        <s v="04-08-2023"/>
        <s v="04-09-2023"/>
        <s v="04-10-2023"/>
        <s v="04-11-2023"/>
        <s v="04-12-2023"/>
        <s v="04-13-2023"/>
        <s v="04-14-2023"/>
        <s v="04-15-2023"/>
        <s v="04-16-2023"/>
        <s v="04-17-2023"/>
        <s v="04-18-2023"/>
        <s v="04-19-2023"/>
        <s v="04-20-2023"/>
        <s v="04-21-2023"/>
        <s v="04-22-2023"/>
        <s v="04-23-2023"/>
        <s v="04-24-2023"/>
        <s v="04-25-2023"/>
        <s v="04-26-2023"/>
        <s v="04-27-2023"/>
        <s v="04-28-2023"/>
        <s v="04-29-2023"/>
        <s v="04-30-2023"/>
        <s v="05-01-2023"/>
        <s v="05-02-2023"/>
        <s v="05-03-2023"/>
        <s v="05-04-2023"/>
        <s v="05-05-2023"/>
        <s v="05-06-2023"/>
        <s v="05-07-2023"/>
        <s v="05-08-2023"/>
        <s v="05-09-2023"/>
        <s v="05-10-2023"/>
        <s v="05-11-2023"/>
        <s v="05-12-2023"/>
        <s v="05-13-2023"/>
        <s v="05-14-2023"/>
        <s v="05-15-2023"/>
        <s v="05-16-2023"/>
        <s v="05-17-2023"/>
        <s v="05-18-2023"/>
        <s v="05-19-2023"/>
        <s v="05-20-2023"/>
        <s v="05-21-2023"/>
        <s v="05-22-2023"/>
        <s v="05-23-2023"/>
        <s v="05-24-2023"/>
        <s v="05-25-2023"/>
        <s v="05-26-2023"/>
        <s v="05-27-2023"/>
        <s v="05-28-2023"/>
        <s v="05-29-2023"/>
        <s v="05-30-2023"/>
        <s v="05-31-2023"/>
        <s v="06-01-2023"/>
        <s v="06-02-2023"/>
        <s v="06-03-2023"/>
        <s v="06-04-2023"/>
        <s v="06-05-2023"/>
        <s v="06-06-2023"/>
        <s v="06-07-2023"/>
        <s v="06-08-2023"/>
        <s v="06-09-2023"/>
        <s v="06-10-2023"/>
        <s v="06-11-2023"/>
        <s v="06-12-2023"/>
        <s v="06-13-2023"/>
        <s v="06-14-2023"/>
        <s v="06-15-2023"/>
        <s v="06-16-2023"/>
        <s v="06-17-2023"/>
        <s v="06-18-2023"/>
        <s v="06-19-2023"/>
        <s v="06-20-2023"/>
        <s v="06-21-2023"/>
        <s v="06-22-2023"/>
        <s v="06-23-2023"/>
        <s v="06-24-2023"/>
        <s v="06-25-2023"/>
        <s v="06-26-2023"/>
        <s v="06-27-2023"/>
        <s v="06-28-2023"/>
        <s v="06-29-2023"/>
        <s v="06-30-2023"/>
        <s v="07-01-2023"/>
        <s v="07-02-2023"/>
        <s v="07-03-2023"/>
        <s v="07-04-2023"/>
        <s v="07-05-2023"/>
        <s v="07-06-2023"/>
        <s v="07-07-2023"/>
        <s v="07-08-2023"/>
        <s v="07-09-2023"/>
        <s v="07-10-2023"/>
        <s v="07-11-2023"/>
        <s v="07-12-2023"/>
        <s v="07-13-2023"/>
        <s v="07-14-2023"/>
        <s v="07-15-2023"/>
        <s v="07-16-2023"/>
        <s v="07-17-2023"/>
        <s v="07-18-2023"/>
        <s v="07-19-2023"/>
        <s v="07-20-2023"/>
        <s v="07-21-2023"/>
        <s v="07-22-2023"/>
        <s v="07-23-2023"/>
        <s v="07-24-2023"/>
        <s v="07-25-2023"/>
        <s v="07-26-2023"/>
        <s v="07-27-2023"/>
        <s v="07-28-2023"/>
        <s v="07-29-2023"/>
        <s v="07-30-2023"/>
        <s v="07-31-2023"/>
        <s v="08-01-2023"/>
        <s v="08-02-2023"/>
        <s v="08-03-2023"/>
        <s v="08-04-2023"/>
        <s v="08-05-2023"/>
        <s v="08-06-2023"/>
        <s v="08-07-2023"/>
        <s v="08-08-2023"/>
        <s v="08-09-2023"/>
        <s v="08-10-2023"/>
        <s v="08-11-2023"/>
        <s v="08-12-2023"/>
        <s v="08-13-2023"/>
        <s v="08-14-2023"/>
        <s v="08-15-2023"/>
        <s v="08-16-2023"/>
        <s v="08-17-2023"/>
        <s v="08-18-2023"/>
        <s v="08-19-2023"/>
        <s v="08-20-2023"/>
        <s v="08-21-2023"/>
        <s v="08-22-2023"/>
        <s v="08-23-2023"/>
        <s v="08-24-2023"/>
        <s v="08-25-2023"/>
        <s v="08-26-2023"/>
        <s v="08-27-2023"/>
        <s v="08-28-2023"/>
        <s v="08-29-2023"/>
        <s v="08-30-2023"/>
        <s v="08-31-2023"/>
        <s v="09-01-2023"/>
        <s v="09-02-2023"/>
        <s v="09-03-2023"/>
        <s v="09-04-2023"/>
        <s v="09-05-2023"/>
        <s v="09-06-2023"/>
        <s v="09-07-2023"/>
        <s v="09-08-2023"/>
        <s v="09-09-2023"/>
        <s v="09-10-2023"/>
        <s v="09-11-2023"/>
        <s v="09-12-2023"/>
        <s v="09-13-2023"/>
        <s v="09-14-2023"/>
        <s v="09-15-2023"/>
        <s v="09-16-2023"/>
        <s v="09-17-2023"/>
        <s v="09-18-2023"/>
        <s v="09-19-2023"/>
        <s v="09-20-2023"/>
        <s v="09-21-2023"/>
        <s v="09-22-2023"/>
        <s v="09-23-2023"/>
        <s v="09-24-2023"/>
        <s v="09-25-2023"/>
        <s v="09-26-2023"/>
        <s v="09-27-2023"/>
        <s v="09-28-2023"/>
        <s v="09-29-2023"/>
        <s v="09-30-2023"/>
        <s v="10-01-2023"/>
        <s v="10-02-2023"/>
        <s v="10-03-2023"/>
        <s v="10-04-2023"/>
        <s v="10-05-2023"/>
        <s v="10-06-2023"/>
        <s v="10-07-2023"/>
        <s v="10-08-2023"/>
        <s v="10-09-2023"/>
        <s v="10-10-2023"/>
        <s v="10-11-2023"/>
        <s v="10-12-2023"/>
        <s v="10-13-2023"/>
        <s v="10-14-2023"/>
        <s v="10-15-2023"/>
        <s v="10-16-2023"/>
        <s v="10-17-2023"/>
        <s v="10-18-2023"/>
        <s v="10-19-2023"/>
        <s v="10-20-2023"/>
        <s v="10-21-2023"/>
        <s v="10-22-2023"/>
        <s v="10-23-2023"/>
        <s v="10-24-2023"/>
        <s v="10-25-2023"/>
        <s v="10-26-2023"/>
        <s v="10-27-2023"/>
        <s v="10-28-2023"/>
        <s v="10-29-2023"/>
        <s v="10-30-2023"/>
        <s v="10-31-2023"/>
        <s v="11-01-2023"/>
        <s v="11-02-2023"/>
        <s v="11-03-2023"/>
        <s v="11-04-2023"/>
        <s v="11-05-2023"/>
        <s v="11-06-2023"/>
        <s v="11-07-2023"/>
        <s v="11-08-2023"/>
        <s v="11-09-2023"/>
        <s v="11-10-2023"/>
        <s v="11-11-2023"/>
        <s v="11-12-2023"/>
        <s v="11-13-2023"/>
        <s v="11-14-2023"/>
        <s v="11-15-2023"/>
        <s v="11-16-2023"/>
        <s v="11-17-2023"/>
        <s v="11-18-2023"/>
        <s v="11-19-2023"/>
        <s v="11-20-2023"/>
        <s v="11-21-2023"/>
        <s v="11-22-2023"/>
        <s v="11-23-2023"/>
        <s v="11-24-2023"/>
        <s v="11-25-2023"/>
        <s v="11-26-2023"/>
        <s v="11-27-2023"/>
        <s v="11-28-2023"/>
        <s v="11-29-2023"/>
        <s v="11-30-2023"/>
        <s v="12-01-2023"/>
        <s v="12-02-2023"/>
        <s v="12-03-2023"/>
        <s v="12-04-2023"/>
        <s v="12-05-2023"/>
        <s v="12-06-2023"/>
        <s v="12-07-2023"/>
        <s v="12-08-2023"/>
        <s v="12-09-2023"/>
        <s v="12-10-2023"/>
        <s v="12-11-2023"/>
        <s v="12-12-2023"/>
        <s v="12-13-2023"/>
        <s v="12-14-2023"/>
        <s v="12-15-2023"/>
        <s v="12-16-2023"/>
        <s v="12-17-2023"/>
        <s v="12-18-2023"/>
        <s v="12-19-2023"/>
        <s v="12-20-2023"/>
        <s v="12-21-2023"/>
        <s v="12-22-2023"/>
        <s v="12-23-2023"/>
        <s v="12-24-2023"/>
        <s v="12-25-2023"/>
        <s v="12-26-2023"/>
        <s v="12-27-2023"/>
        <s v="12-28-2023"/>
        <s v="12-29-2023"/>
        <s v="12-30-2023"/>
        <s v="12-31-2023"/>
        <s v="01-01-2024"/>
        <s v="01-02-2024"/>
        <s v="01-03-2024"/>
        <s v="01-04-2024"/>
        <s v="01-05-2024"/>
        <s v="01-06-2024"/>
        <s v="01-07-2024"/>
        <s v="01-08-2024"/>
        <s v="01-09-2024"/>
        <s v="01-10-2024"/>
        <s v="01-11-2024"/>
        <s v="01-12-2024"/>
        <s v="01-13-2024"/>
        <s v="01-14-2024"/>
        <s v="01-15-2024"/>
        <s v="01-16-2024"/>
        <s v="01-17-2024"/>
        <s v="01-18-2024"/>
        <s v="01-19-2024"/>
        <s v="01-20-2024"/>
        <s v="01-21-2024"/>
        <s v="01-22-2024"/>
        <s v="01-23-2024"/>
        <s v="01-24-2024"/>
        <s v="01-25-2024"/>
        <s v="01-26-2024"/>
        <s v="01-27-2024"/>
        <s v="01-28-2024"/>
        <s v="01-29-2024"/>
        <s v="01-30-2024"/>
        <s v="01-31-2024"/>
        <s v="02-01-2024"/>
        <s v="02-02-2024"/>
        <s v="02-03-2024"/>
        <s v="02-04-2024"/>
        <s v="02-05-2024"/>
        <s v="02-06-2024"/>
        <s v="02-07-2024"/>
        <s v="02-08-2024"/>
        <s v="02-09-2024"/>
        <s v="02-10-2024"/>
        <s v="02-11-2024"/>
        <s v="02-12-2024"/>
        <s v="02-13-2024"/>
        <s v="02-14-2024"/>
        <s v="02-15-2024"/>
        <s v="02-16-2024"/>
        <s v="02-17-2024"/>
        <s v="02-18-2024"/>
        <s v="02-19-2024"/>
        <s v="02-20-2024"/>
        <s v="02-21-2024"/>
        <s v="02-22-2024"/>
        <s v="02-23-2024"/>
        <s v="02-24-2024"/>
        <s v="02-25-2024"/>
        <s v="02-26-2024"/>
        <s v="02-27-2024"/>
        <s v="02-28-2024"/>
        <s v="02-29-2024"/>
        <s v="03-01-2024"/>
        <s v="03-02-2024"/>
        <s v="03-03-2024"/>
        <s v="03-04-2024"/>
        <s v="03-05-2024"/>
        <s v="03-06-2024"/>
        <s v="03-07-2024"/>
        <s v="03-08-2024"/>
        <s v="03-09-2024"/>
        <s v="03-10-2024"/>
        <s v="03-11-2024"/>
        <s v="03-12-2024"/>
        <s v="03-13-2024"/>
        <s v="03-14-2024"/>
        <s v="03-15-2024"/>
        <s v="03-16-2024"/>
        <s v="03-17-2024"/>
        <s v="03-18-2024"/>
        <s v="03-19-2024"/>
        <s v="03-20-2024"/>
        <s v="03-21-2024"/>
        <s v="03-22-2024"/>
        <s v="03-23-2024"/>
        <s v="03-24-2024"/>
        <s v="03-25-2024"/>
        <s v="03-26-2024"/>
        <s v="03-27-2024"/>
        <s v="03-28-2024"/>
        <s v="03-29-2024"/>
        <s v="03-30-2024"/>
        <s v="03-31-2024"/>
        <s v="04-01-2024"/>
        <s v="04-02-2024"/>
        <s v="04-03-2024"/>
        <s v="04-04-2024"/>
        <s v="04-05-2024"/>
        <s v="04-06-2024"/>
        <s v="04-07-2024"/>
        <s v="04-08-2024"/>
        <s v="04-09-2024"/>
        <s v="04-10-2024"/>
        <s v="04-11-2024"/>
        <s v="04-12-2024"/>
        <s v="04-13-2024"/>
        <s v="04-14-2024"/>
        <s v="04-15-2024"/>
        <s v="04-16-2024"/>
        <s v="04-17-2024"/>
        <s v="04-18-2024"/>
        <s v="04-19-2024"/>
        <s v="04-20-2024"/>
        <s v="04-21-2024"/>
        <s v="04-22-2024"/>
        <s v="04-23-2024"/>
        <s v="04-24-2024"/>
        <s v="04-25-2024"/>
        <s v="04-26-2024"/>
        <s v="04-27-2024"/>
        <s v="04-28-2024"/>
        <s v="04-29-2024"/>
        <s v="04-30-2024"/>
        <s v="05-01-2024"/>
        <s v="05-02-2024"/>
        <s v="05-03-2024"/>
        <s v="05-04-2024"/>
        <s v="05-05-2024"/>
        <s v="05-06-2024"/>
        <s v="05-07-2024"/>
        <s v="05-08-2024"/>
        <s v="05-09-2024"/>
        <s v="05-10-2024"/>
        <s v="05-11-2024"/>
        <s v="05-12-2024"/>
        <s v="05-13-2024"/>
        <s v="05-14-2024"/>
      </sharedItems>
    </cacheField>
    <cacheField name="Month" numFmtId="0">
      <sharedItems count="12">
        <s v="Jan"/>
        <s v="Feb"/>
        <s v="Mar"/>
        <s v="Apr"/>
        <s v="May"/>
        <s v="Jun"/>
        <s v="Jul"/>
        <s v="Aug"/>
        <s v="Sep"/>
        <s v="Oct"/>
        <s v="Nov"/>
        <s v="Dec"/>
      </sharedItems>
    </cacheField>
    <cacheField name="Order Date2" numFmtId="164">
      <sharedItems containsSemiMixedTypes="0" containsNonDate="0" containsDate="1" containsString="0" minDate="2023-01-01T00:00:00" maxDate="2024-05-15T00:00:00"/>
    </cacheField>
    <cacheField name="Customer ID" numFmtId="0">
      <sharedItems/>
    </cacheField>
    <cacheField name="Customer name" numFmtId="0">
      <sharedItems/>
    </cacheField>
    <cacheField name="Age group" numFmtId="0">
      <sharedItems count="4">
        <s v="36-50"/>
        <s v="18-25"/>
        <s v="50+"/>
        <s v="26-35"/>
      </sharedItems>
    </cacheField>
    <cacheField name="Gender" numFmtId="0">
      <sharedItems/>
    </cacheField>
    <cacheField name="Location" numFmtId="0">
      <sharedItems/>
    </cacheField>
    <cacheField name="Product ID" numFmtId="0">
      <sharedItems/>
    </cacheField>
    <cacheField name="Product Name" numFmtId="0">
      <sharedItems count="30">
        <s v="Product_16"/>
        <s v="Product_21"/>
        <s v="Product_7"/>
        <s v="Product_4"/>
        <s v="Product_1"/>
        <s v="Product_30"/>
        <s v="Product_5"/>
        <s v="Product_23"/>
        <s v="Product_26"/>
        <s v="Product_10"/>
        <s v="Product_22"/>
        <s v="Product_2"/>
        <s v="Product_20"/>
        <s v="Product_19"/>
        <s v="Product_24"/>
        <s v="Product_13"/>
        <s v="Product_17"/>
        <s v="Product_28"/>
        <s v="Product_27"/>
        <s v="Product_12"/>
        <s v="Product_18"/>
        <s v="Product_3"/>
        <s v="Product_29"/>
        <s v="Product_11"/>
        <s v="Product_8"/>
        <s v="Product_14"/>
        <s v="Product_9"/>
        <s v="Product_25"/>
        <s v="Product_15"/>
        <s v="Product_6"/>
      </sharedItems>
    </cacheField>
    <cacheField name="Supplier Name" numFmtId="0">
      <sharedItems/>
    </cacheField>
    <cacheField name="Category" numFmtId="0">
      <sharedItems count="3">
        <s v="Fashion"/>
        <s v="Electronics"/>
        <s v="Home &amp; Kitchen"/>
      </sharedItems>
    </cacheField>
    <cacheField name="Sub-Category" numFmtId="0">
      <sharedItems/>
    </cacheField>
    <cacheField name="Quantity Sold" numFmtId="0">
      <sharedItems containsSemiMixedTypes="0" containsString="0" containsNumber="1" containsInteger="1" minValue="1" maxValue="9"/>
    </cacheField>
    <cacheField name="Region" numFmtId="0">
      <sharedItems count="4">
        <s v="South"/>
        <s v="North"/>
        <s v="West"/>
        <s v="East"/>
      </sharedItems>
    </cacheField>
    <cacheField name="Discount (%)" numFmtId="9">
      <sharedItems containsSemiMixedTypes="0" containsString="0" containsNumber="1" minValue="0" maxValue="0.5" count="51">
        <n v="0.24"/>
        <n v="0.3"/>
        <n v="0.01"/>
        <n v="0.16"/>
        <n v="0.32"/>
        <n v="7.0000000000000007E-2"/>
        <n v="0.35"/>
        <n v="0.37"/>
        <n v="0.49"/>
        <n v="0.1"/>
        <n v="0.41"/>
        <n v="0.26"/>
        <n v="0.19"/>
        <n v="0.06"/>
        <n v="0.12"/>
        <n v="0.03"/>
        <n v="0.4"/>
        <n v="0.38"/>
        <n v="0.15"/>
        <n v="0.09"/>
        <n v="0.25"/>
        <n v="0.34"/>
        <n v="0.5"/>
        <n v="0.48"/>
        <n v="0.28000000000000003"/>
        <n v="0.08"/>
        <n v="0.28999999999999998"/>
        <n v="0.46"/>
        <n v="0.39"/>
        <n v="0.43"/>
        <n v="0.11"/>
        <n v="0.23"/>
        <n v="0.22"/>
        <n v="0.47"/>
        <n v="0.02"/>
        <n v="0.45"/>
        <n v="0"/>
        <n v="0.2"/>
        <n v="0.14000000000000001"/>
        <n v="0.21"/>
        <n v="0.42"/>
        <n v="0.13"/>
        <n v="0.31"/>
        <n v="0.17"/>
        <n v="0.04"/>
        <n v="0.27"/>
        <n v="0.44"/>
        <n v="0.36"/>
        <n v="0.33"/>
        <n v="0.05"/>
        <n v="0.18"/>
      </sharedItems>
      <fieldGroup base="16">
        <rangePr autoEnd="0" startNum="0" endNum="10" groupInterval="0.1"/>
        <groupItems count="102">
          <s v="&lt;0"/>
          <s v="0-0.1"/>
          <s v="0.1-0.2"/>
          <s v="0.2-0.3"/>
          <s v="0.3-0.4"/>
          <s v="0.4-0.5"/>
          <s v="0.5-0.6"/>
          <s v="0.6-0.7"/>
          <s v="0.7-0.8"/>
          <s v="0.8-0.9"/>
          <s v="0.9-1"/>
          <s v="1-1.1"/>
          <s v="1.1-1.2"/>
          <s v="1.2-1.3"/>
          <s v="1.3-1.4"/>
          <s v="1.4-1.5"/>
          <s v="1.5-1.6"/>
          <s v="1.6-1.7"/>
          <s v="1.7-1.8"/>
          <s v="1.8-1.9"/>
          <s v="1.9-2"/>
          <s v="2-2.1"/>
          <s v="2.1-2.2"/>
          <s v="2.2-2.3"/>
          <s v="2.3-2.4"/>
          <s v="2.4-2.5"/>
          <s v="2.5-2.6"/>
          <s v="2.6-2.7"/>
          <s v="2.7-2.8"/>
          <s v="2.8-2.9"/>
          <s v="2.9-3"/>
          <s v="3-3.1"/>
          <s v="3.1-3.2"/>
          <s v="3.2-3.3"/>
          <s v="3.3-3.4"/>
          <s v="3.4-3.5"/>
          <s v="3.5-3.6"/>
          <s v="3.6-3.7"/>
          <s v="3.7-3.8"/>
          <s v="3.8-3.9"/>
          <s v="3.9-4"/>
          <s v="4-4.1"/>
          <s v="4.1-4.2"/>
          <s v="4.2-4.3"/>
          <s v="4.3-4.4"/>
          <s v="4.4-4.5"/>
          <s v="4.5-4.6"/>
          <s v="4.6-4.7"/>
          <s v="4.7-4.8"/>
          <s v="4.8-4.9"/>
          <s v="4.9-5"/>
          <s v="5-5.1"/>
          <s v="5.1-5.2"/>
          <s v="5.2-5.3"/>
          <s v="5.3-5.4"/>
          <s v="5.4-5.5"/>
          <s v="5.5-5.6"/>
          <s v="5.6-5.7"/>
          <s v="5.7-5.8"/>
          <s v="5.8-5.9"/>
          <s v="5.9-6"/>
          <s v="6-6.1"/>
          <s v="6.1-6.2"/>
          <s v="6.2-6.3"/>
          <s v="6.3-6.4"/>
          <s v="6.4-6.5"/>
          <s v="6.5-6.6"/>
          <s v="6.6-6.7"/>
          <s v="6.7-6.8"/>
          <s v="6.8-6.9"/>
          <s v="6.9-7"/>
          <s v="7-7.1"/>
          <s v="7.1-7.2"/>
          <s v="7.2-7.3"/>
          <s v="7.3-7.4"/>
          <s v="7.4-7.5"/>
          <s v="7.5-7.6"/>
          <s v="7.6-7.7"/>
          <s v="7.7-7.8"/>
          <s v="7.8-7.9"/>
          <s v="7.9-8"/>
          <s v="8-8.1"/>
          <s v="8.1-8.2"/>
          <s v="8.2-8.3"/>
          <s v="8.3-8.4"/>
          <s v="8.4-8.5"/>
          <s v="8.5-8.6"/>
          <s v="8.6-8.7"/>
          <s v="8.7-8.8"/>
          <s v="8.8-8.9"/>
          <s v="8.9-9"/>
          <s v="9-9.1"/>
          <s v="9.1-9.2"/>
          <s v="9.2-9.3"/>
          <s v="9.3-9.4"/>
          <s v="9.4-9.5"/>
          <s v="9.5-9.6"/>
          <s v="9.6-9.7"/>
          <s v="9.7-9.8"/>
          <s v="9.8-9.9"/>
          <s v="9.9-10"/>
          <s v="&gt;10"/>
        </groupItems>
      </fieldGroup>
    </cacheField>
    <cacheField name="Unit Price" numFmtId="0">
      <sharedItems containsSemiMixedTypes="0" containsString="0" containsNumber="1" minValue="10.220000000000001" maxValue="499.86"/>
    </cacheField>
    <cacheField name="Sales Amount" numFmtId="0">
      <sharedItems containsSemiMixedTypes="0" containsString="0" containsNumber="1" minValue="16.95" maxValue="4354.74"/>
    </cacheField>
    <cacheField name="Profit" numFmtId="0">
      <sharedItems containsSemiMixedTypes="0" containsString="0" containsNumber="1" minValue="-1382.14" maxValue="277.8"/>
    </cacheField>
    <cacheField name="Revenue" numFmtId="0">
      <sharedItems containsSemiMixedTypes="0" containsString="0" containsNumber="1" minValue="16.95" maxValue="4354.74"/>
    </cacheField>
    <cacheField name="Profit Margin(%)" numFmtId="9">
      <sharedItems containsSemiMixedTypes="0" containsString="0" containsNumber="1" minValue="-0.40000643252283546" maxValue="0.10000156478605461"/>
    </cacheField>
    <cacheField name="Discounted Unit Price(%)" numFmtId="4">
      <sharedItems containsSemiMixedTypes="0" containsString="0" containsNumber="1" minValue="10.217956000000001" maxValue="499.11021000000005"/>
    </cacheField>
    <cacheField name="Profit Category" numFmtId="0">
      <sharedItems/>
    </cacheField>
  </cacheFields>
  <extLst>
    <ext xmlns:x14="http://schemas.microsoft.com/office/spreadsheetml/2009/9/main" uri="{725AE2AE-9491-48be-B2B4-4EB974FC3084}">
      <x14:pivotCacheDefinition pivotCacheId="21231510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O1000"/>
    <x v="0"/>
    <x v="0"/>
    <d v="2023-01-01T00:00:00"/>
    <s v="C39"/>
    <s v="Customer_39"/>
    <x v="0"/>
    <s v="Male"/>
    <s v="Delhi"/>
    <s v="P16"/>
    <x v="0"/>
    <s v="Supplier_16"/>
    <x v="0"/>
    <s v="Furniture"/>
    <n v="4"/>
    <x v="0"/>
    <x v="0"/>
    <n v="307.37"/>
    <n v="1229.48"/>
    <n v="-172.13"/>
    <n v="1229.48"/>
    <n v="-0.14000227738556137"/>
    <n v="306.63231200000001"/>
    <s v="Low Profit"/>
  </r>
  <r>
    <s v="O1001"/>
    <x v="1"/>
    <x v="0"/>
    <d v="2023-01-02T00:00:00"/>
    <s v="C29"/>
    <s v="Customer_29"/>
    <x v="0"/>
    <s v="Male"/>
    <s v="Delhi"/>
    <s v="P21"/>
    <x v="1"/>
    <s v="Supplier_21"/>
    <x v="0"/>
    <s v="Furniture"/>
    <n v="4"/>
    <x v="1"/>
    <x v="1"/>
    <n v="84.28"/>
    <n v="337.12"/>
    <n v="-67.42"/>
    <n v="337.12"/>
    <n v="-0.19998813478879923"/>
    <n v="84.027159999999995"/>
    <s v="Low Profit"/>
  </r>
  <r>
    <s v="O1002"/>
    <x v="2"/>
    <x v="0"/>
    <d v="2023-01-03T00:00:00"/>
    <s v="C15"/>
    <s v="Customer_15"/>
    <x v="1"/>
    <s v="Female"/>
    <s v="Delhi"/>
    <s v="P7"/>
    <x v="2"/>
    <s v="Supplier_7"/>
    <x v="1"/>
    <s v="Shirt"/>
    <n v="9"/>
    <x v="1"/>
    <x v="1"/>
    <n v="25.16"/>
    <n v="226.44"/>
    <n v="-45.29"/>
    <n v="226.44"/>
    <n v="-0.20000883236177353"/>
    <n v="25.084520000000001"/>
    <s v="Low Profit"/>
  </r>
  <r>
    <s v="O1003"/>
    <x v="3"/>
    <x v="0"/>
    <d v="2023-01-04T00:00:00"/>
    <s v="C43"/>
    <s v="Customer_43"/>
    <x v="0"/>
    <s v="Male"/>
    <s v="Delhi"/>
    <s v="P4"/>
    <x v="3"/>
    <s v="Supplier_4"/>
    <x v="0"/>
    <s v="Furniture"/>
    <n v="6"/>
    <x v="0"/>
    <x v="2"/>
    <n v="485.66"/>
    <n v="2913.96"/>
    <n v="262.26"/>
    <n v="2913.96"/>
    <n v="9.0001235432195362E-2"/>
    <n v="485.61143400000003"/>
    <s v="Moderate"/>
  </r>
  <r>
    <s v="O1004"/>
    <x v="4"/>
    <x v="0"/>
    <d v="2023-01-05T00:00:00"/>
    <s v="C8"/>
    <s v="Customer_8"/>
    <x v="1"/>
    <s v="Female"/>
    <s v="Delhi"/>
    <s v="P1"/>
    <x v="4"/>
    <s v="Supplier_1"/>
    <x v="0"/>
    <s v="Pants"/>
    <n v="9"/>
    <x v="1"/>
    <x v="3"/>
    <n v="389.03"/>
    <n v="3501.27"/>
    <n v="-210.08"/>
    <n v="3501.2699999999995"/>
    <n v="-6.0001085320469438E-2"/>
    <n v="388.40755199999995"/>
    <s v="Low Profit"/>
  </r>
  <r>
    <s v="O1005"/>
    <x v="5"/>
    <x v="0"/>
    <d v="2023-01-06T00:00:00"/>
    <s v="C21"/>
    <s v="Customer_21"/>
    <x v="0"/>
    <s v="Male"/>
    <s v="Delhi"/>
    <s v="P30"/>
    <x v="5"/>
    <s v="Supplier_30"/>
    <x v="1"/>
    <s v="Laptop"/>
    <n v="6"/>
    <x v="2"/>
    <x v="4"/>
    <n v="490.25"/>
    <n v="2941.5"/>
    <n v="-647.13"/>
    <n v="2941.5"/>
    <n v="-0.22"/>
    <n v="488.68119999999999"/>
    <s v="Low Profit"/>
  </r>
  <r>
    <s v="O1006"/>
    <x v="6"/>
    <x v="0"/>
    <d v="2023-01-07T00:00:00"/>
    <s v="C39"/>
    <s v="Customer_39"/>
    <x v="0"/>
    <s v="Male"/>
    <s v="Delhi"/>
    <s v="P30"/>
    <x v="5"/>
    <s v="Supplier_30"/>
    <x v="2"/>
    <s v="Laptop"/>
    <n v="6"/>
    <x v="3"/>
    <x v="5"/>
    <n v="244.16"/>
    <n v="1464.96"/>
    <n v="43.95"/>
    <n v="1464.96"/>
    <n v="3.0000819134993448E-2"/>
    <n v="243.98908799999998"/>
    <s v="Moderate"/>
  </r>
  <r>
    <s v="O1007"/>
    <x v="7"/>
    <x v="0"/>
    <d v="2023-01-08T00:00:00"/>
    <s v="C19"/>
    <s v="Customer_19"/>
    <x v="0"/>
    <s v="Male"/>
    <s v="Delhi"/>
    <s v="P5"/>
    <x v="6"/>
    <s v="Supplier_5"/>
    <x v="1"/>
    <s v="Cookware"/>
    <n v="5"/>
    <x v="0"/>
    <x v="6"/>
    <n v="270.81"/>
    <n v="1354.05"/>
    <n v="-338.51"/>
    <n v="1354.05"/>
    <n v="-0.24999815368708689"/>
    <n v="269.862165"/>
    <s v="Low Profit"/>
  </r>
  <r>
    <s v="O1008"/>
    <x v="8"/>
    <x v="0"/>
    <d v="2023-01-09T00:00:00"/>
    <s v="C23"/>
    <s v="Customer_23"/>
    <x v="1"/>
    <s v="Female"/>
    <s v="Delhi"/>
    <s v="P23"/>
    <x v="7"/>
    <s v="Supplier_23"/>
    <x v="0"/>
    <s v="Cookware"/>
    <n v="5"/>
    <x v="1"/>
    <x v="7"/>
    <n v="92.49"/>
    <n v="462.45"/>
    <n v="-124.86"/>
    <n v="462.45"/>
    <n v="-0.26999675640609794"/>
    <n v="92.147786999999994"/>
    <s v="Low Profit"/>
  </r>
  <r>
    <s v="O1009"/>
    <x v="9"/>
    <x v="0"/>
    <d v="2023-01-10T00:00:00"/>
    <s v="C11"/>
    <s v="Customer_11"/>
    <x v="2"/>
    <s v="Male"/>
    <s v="Delhi"/>
    <s v="P26"/>
    <x v="8"/>
    <s v="Supplier_26"/>
    <x v="1"/>
    <s v="Laptop"/>
    <n v="2"/>
    <x v="0"/>
    <x v="8"/>
    <n v="130.97999999999999"/>
    <n v="261.95999999999998"/>
    <n v="-102.16"/>
    <n v="261.95999999999998"/>
    <n v="-0.38998320354252558"/>
    <n v="130.33819799999998"/>
    <s v="Low Profit"/>
  </r>
  <r>
    <s v="O1010"/>
    <x v="10"/>
    <x v="0"/>
    <d v="2023-01-11T00:00:00"/>
    <s v="C11"/>
    <s v="Customer_11"/>
    <x v="2"/>
    <s v="Male"/>
    <s v="Delhi"/>
    <s v="P10"/>
    <x v="9"/>
    <s v="Supplier_10"/>
    <x v="2"/>
    <s v="Cookware"/>
    <n v="8"/>
    <x v="2"/>
    <x v="9"/>
    <n v="420.89"/>
    <n v="3367.12"/>
    <n v="0"/>
    <n v="3367.12"/>
    <n v="0"/>
    <n v="420.46911"/>
    <s v="Moderate"/>
  </r>
  <r>
    <s v="O1011"/>
    <x v="11"/>
    <x v="0"/>
    <d v="2023-01-12T00:00:00"/>
    <s v="C24"/>
    <s v="Customer_24"/>
    <x v="3"/>
    <s v="Female"/>
    <s v="Delhi"/>
    <s v="P22"/>
    <x v="10"/>
    <s v="Supplier_22"/>
    <x v="1"/>
    <s v="Shirt"/>
    <n v="8"/>
    <x v="0"/>
    <x v="10"/>
    <n v="184.53"/>
    <n v="1476.24"/>
    <n v="-457.63"/>
    <n v="1476.24"/>
    <n v="-0.30999701945483121"/>
    <n v="183.773427"/>
    <s v="Low Profit"/>
  </r>
  <r>
    <s v="O1012"/>
    <x v="12"/>
    <x v="0"/>
    <d v="2023-01-13T00:00:00"/>
    <s v="C36"/>
    <s v="Customer_36"/>
    <x v="2"/>
    <s v="Male"/>
    <s v="Delhi"/>
    <s v="P5"/>
    <x v="6"/>
    <s v="Supplier_5"/>
    <x v="0"/>
    <s v="Furniture"/>
    <n v="1"/>
    <x v="0"/>
    <x v="11"/>
    <n v="415.14"/>
    <n v="415.14"/>
    <n v="-66.42"/>
    <n v="415.14"/>
    <n v="-0.15999421881774825"/>
    <n v="414.06063599999999"/>
    <s v="Low Profit"/>
  </r>
  <r>
    <s v="O1013"/>
    <x v="13"/>
    <x v="0"/>
    <d v="2023-01-14T00:00:00"/>
    <s v="C40"/>
    <s v="Customer_40"/>
    <x v="0"/>
    <s v="Male"/>
    <s v="Delhi"/>
    <s v="P4"/>
    <x v="3"/>
    <s v="Supplier_4"/>
    <x v="2"/>
    <s v="Laptop"/>
    <n v="8"/>
    <x v="1"/>
    <x v="12"/>
    <n v="357.42"/>
    <n v="2859.36"/>
    <n v="-257.33999999999997"/>
    <n v="2859.36"/>
    <n v="-8.999916065133455E-2"/>
    <n v="356.74090200000001"/>
    <s v="Low Profit"/>
  </r>
  <r>
    <s v="O1014"/>
    <x v="14"/>
    <x v="0"/>
    <d v="2023-01-15T00:00:00"/>
    <s v="C24"/>
    <s v="Customer_24"/>
    <x v="3"/>
    <s v="Female"/>
    <s v="Delhi"/>
    <s v="P2"/>
    <x v="11"/>
    <s v="Supplier_2"/>
    <x v="0"/>
    <s v="Cookware"/>
    <n v="5"/>
    <x v="2"/>
    <x v="13"/>
    <n v="96.81"/>
    <n v="484.05"/>
    <n v="19.36"/>
    <n v="484.05"/>
    <n v="3.9995868195434353E-2"/>
    <n v="96.751913999999999"/>
    <s v="Moderate"/>
  </r>
  <r>
    <s v="O1015"/>
    <x v="15"/>
    <x v="0"/>
    <d v="2023-01-16T00:00:00"/>
    <s v="C3"/>
    <s v="Customer_3"/>
    <x v="2"/>
    <s v="Male"/>
    <s v="Delhi"/>
    <s v="P20"/>
    <x v="12"/>
    <s v="Supplier_20"/>
    <x v="2"/>
    <s v="Laptop"/>
    <n v="2"/>
    <x v="3"/>
    <x v="7"/>
    <n v="258.64999999999998"/>
    <n v="517.29999999999995"/>
    <n v="-139.66999999999999"/>
    <n v="517.29999999999995"/>
    <n v="-0.26999806688575295"/>
    <n v="257.692995"/>
    <s v="Low Profit"/>
  </r>
  <r>
    <s v="O1016"/>
    <x v="16"/>
    <x v="0"/>
    <d v="2023-01-17T00:00:00"/>
    <s v="C22"/>
    <s v="Customer_22"/>
    <x v="1"/>
    <s v="Female"/>
    <s v="Delhi"/>
    <s v="P10"/>
    <x v="9"/>
    <s v="Supplier_10"/>
    <x v="2"/>
    <s v="Pants"/>
    <n v="2"/>
    <x v="3"/>
    <x v="14"/>
    <n v="341.92"/>
    <n v="683.84"/>
    <n v="-13.68"/>
    <n v="683.84"/>
    <n v="-2.0004679457182966E-2"/>
    <n v="341.50969600000002"/>
    <s v="Low Profit"/>
  </r>
  <r>
    <s v="O1017"/>
    <x v="17"/>
    <x v="0"/>
    <d v="2023-01-18T00:00:00"/>
    <s v="C2"/>
    <s v="Customer_2"/>
    <x v="3"/>
    <s v="Female"/>
    <s v="Delhi"/>
    <s v="P26"/>
    <x v="8"/>
    <s v="Supplier_26"/>
    <x v="1"/>
    <s v="Mobile"/>
    <n v="6"/>
    <x v="1"/>
    <x v="12"/>
    <n v="125.17"/>
    <n v="751.02"/>
    <n v="-67.59"/>
    <n v="751.02"/>
    <n v="-8.9997603259567002E-2"/>
    <n v="124.932177"/>
    <s v="Low Profit"/>
  </r>
  <r>
    <s v="O1018"/>
    <x v="18"/>
    <x v="0"/>
    <d v="2023-01-19T00:00:00"/>
    <s v="C24"/>
    <s v="Customer_24"/>
    <x v="3"/>
    <s v="Female"/>
    <s v="Delhi"/>
    <s v="P19"/>
    <x v="13"/>
    <s v="Supplier_19"/>
    <x v="1"/>
    <s v="Furniture"/>
    <n v="9"/>
    <x v="0"/>
    <x v="15"/>
    <n v="417.04"/>
    <n v="3753.36"/>
    <n v="262.74"/>
    <n v="3753.36"/>
    <n v="7.0001278854146684E-2"/>
    <n v="416.91488800000002"/>
    <s v="Moderate"/>
  </r>
  <r>
    <s v="O1019"/>
    <x v="19"/>
    <x v="0"/>
    <d v="2023-01-20T00:00:00"/>
    <s v="C44"/>
    <s v="Customer_44"/>
    <x v="0"/>
    <s v="Male"/>
    <s v="Delhi"/>
    <s v="P26"/>
    <x v="8"/>
    <s v="Supplier_26"/>
    <x v="0"/>
    <s v="Laptop"/>
    <n v="1"/>
    <x v="1"/>
    <x v="16"/>
    <n v="276.97000000000003"/>
    <n v="276.97000000000003"/>
    <n v="-83.09"/>
    <n v="276.97000000000003"/>
    <n v="-0.29999638950066793"/>
    <n v="275.86212"/>
    <s v="Low Profit"/>
  </r>
  <r>
    <s v="O1020"/>
    <x v="20"/>
    <x v="0"/>
    <d v="2023-01-21T00:00:00"/>
    <s v="C30"/>
    <s v="Customer_30"/>
    <x v="2"/>
    <s v="Male"/>
    <s v="Delhi"/>
    <s v="P1"/>
    <x v="4"/>
    <s v="Supplier_1"/>
    <x v="1"/>
    <s v="Mobile"/>
    <n v="6"/>
    <x v="1"/>
    <x v="17"/>
    <n v="90.97"/>
    <n v="545.82000000000005"/>
    <n v="-152.83000000000001"/>
    <n v="545.81999999999994"/>
    <n v="-0.28000073284232901"/>
    <n v="90.624313999999998"/>
    <s v="Low Profit"/>
  </r>
  <r>
    <s v="O1021"/>
    <x v="21"/>
    <x v="0"/>
    <d v="2023-01-22T00:00:00"/>
    <s v="C38"/>
    <s v="Customer_38"/>
    <x v="2"/>
    <s v="Male"/>
    <s v="Delhi"/>
    <s v="P24"/>
    <x v="14"/>
    <s v="Supplier_24"/>
    <x v="1"/>
    <s v="Cookware"/>
    <n v="9"/>
    <x v="1"/>
    <x v="7"/>
    <n v="295.66000000000003"/>
    <n v="2660.94"/>
    <n v="-718.45"/>
    <n v="2660.94"/>
    <n v="-0.26999857193322663"/>
    <n v="294.566058"/>
    <s v="Low Profit"/>
  </r>
  <r>
    <s v="O1022"/>
    <x v="22"/>
    <x v="0"/>
    <d v="2023-01-23T00:00:00"/>
    <s v="C2"/>
    <s v="Customer_2"/>
    <x v="3"/>
    <s v="Female"/>
    <s v="Delhi"/>
    <s v="P5"/>
    <x v="6"/>
    <s v="Supplier_5"/>
    <x v="2"/>
    <s v="Mobile"/>
    <n v="8"/>
    <x v="0"/>
    <x v="18"/>
    <n v="499.86"/>
    <n v="3998.88"/>
    <n v="-199.94"/>
    <n v="3998.88"/>
    <n v="-4.9998999719921576E-2"/>
    <n v="499.11021000000005"/>
    <s v="Low Profit"/>
  </r>
  <r>
    <s v="O1023"/>
    <x v="23"/>
    <x v="0"/>
    <d v="2023-01-24T00:00:00"/>
    <s v="C21"/>
    <s v="Customer_21"/>
    <x v="0"/>
    <s v="Male"/>
    <s v="Delhi"/>
    <s v="P13"/>
    <x v="15"/>
    <s v="Supplier_13"/>
    <x v="1"/>
    <s v="Furniture"/>
    <n v="6"/>
    <x v="2"/>
    <x v="19"/>
    <n v="83.76"/>
    <n v="502.56"/>
    <n v="5.03"/>
    <n v="502.56000000000006"/>
    <n v="1.0008755173511619E-2"/>
    <n v="83.684616000000005"/>
    <s v="Moderate"/>
  </r>
  <r>
    <s v="O1024"/>
    <x v="24"/>
    <x v="0"/>
    <d v="2023-01-25T00:00:00"/>
    <s v="C33"/>
    <s v="Customer_33"/>
    <x v="0"/>
    <s v="Male"/>
    <s v="Delhi"/>
    <s v="P4"/>
    <x v="3"/>
    <s v="Supplier_4"/>
    <x v="2"/>
    <s v="Laptop"/>
    <n v="3"/>
    <x v="1"/>
    <x v="4"/>
    <n v="410.21"/>
    <n v="1230.6300000000001"/>
    <n v="-270.74"/>
    <n v="1230.6299999999999"/>
    <n v="-0.22000113762869428"/>
    <n v="408.89732800000002"/>
    <s v="Low Profit"/>
  </r>
  <r>
    <s v="O1025"/>
    <x v="25"/>
    <x v="0"/>
    <d v="2023-01-26T00:00:00"/>
    <s v="C12"/>
    <s v="Customer_12"/>
    <x v="3"/>
    <s v="Female"/>
    <s v="Delhi"/>
    <s v="P16"/>
    <x v="0"/>
    <s v="Supplier_16"/>
    <x v="2"/>
    <s v="Pants"/>
    <n v="8"/>
    <x v="0"/>
    <x v="20"/>
    <n v="111.58"/>
    <n v="892.64"/>
    <n v="-133.9"/>
    <n v="892.64"/>
    <n v="-0.15000448108980105"/>
    <n v="111.30105"/>
    <s v="Low Profit"/>
  </r>
  <r>
    <s v="O1026"/>
    <x v="26"/>
    <x v="0"/>
    <d v="2023-01-27T00:00:00"/>
    <s v="C22"/>
    <s v="Customer_22"/>
    <x v="1"/>
    <s v="Female"/>
    <s v="Delhi"/>
    <s v="P24"/>
    <x v="14"/>
    <s v="Supplier_24"/>
    <x v="2"/>
    <s v="Cookware"/>
    <n v="9"/>
    <x v="2"/>
    <x v="19"/>
    <n v="393.37"/>
    <n v="3540.33"/>
    <n v="35.4"/>
    <n v="3540.33"/>
    <n v="9.9990678835023845E-3"/>
    <n v="393.01596699999999"/>
    <s v="Moderate"/>
  </r>
  <r>
    <s v="O1027"/>
    <x v="27"/>
    <x v="0"/>
    <d v="2023-01-28T00:00:00"/>
    <s v="C44"/>
    <s v="Customer_44"/>
    <x v="0"/>
    <s v="Male"/>
    <s v="Delhi"/>
    <s v="P16"/>
    <x v="0"/>
    <s v="Supplier_16"/>
    <x v="0"/>
    <s v="Laptop"/>
    <n v="1"/>
    <x v="1"/>
    <x v="21"/>
    <n v="369.94"/>
    <n v="369.94"/>
    <n v="-88.79"/>
    <n v="369.94"/>
    <n v="-0.24001189382061958"/>
    <n v="368.68220400000001"/>
    <s v="Low Profit"/>
  </r>
  <r>
    <s v="O1028"/>
    <x v="28"/>
    <x v="0"/>
    <d v="2023-01-29T00:00:00"/>
    <s v="C25"/>
    <s v="Customer_25"/>
    <x v="1"/>
    <s v="Female"/>
    <s v="Delhi"/>
    <s v="P23"/>
    <x v="7"/>
    <s v="Supplier_23"/>
    <x v="0"/>
    <s v="Furniture"/>
    <n v="9"/>
    <x v="3"/>
    <x v="22"/>
    <n v="157.24"/>
    <n v="1415.16"/>
    <n v="-566.05999999999995"/>
    <n v="1415.16"/>
    <n v="-0.39999717346448455"/>
    <n v="156.4538"/>
    <s v="Low Profit"/>
  </r>
  <r>
    <s v="O1029"/>
    <x v="29"/>
    <x v="0"/>
    <d v="2023-01-30T00:00:00"/>
    <s v="C49"/>
    <s v="Customer_49"/>
    <x v="1"/>
    <s v="Female"/>
    <s v="Delhi"/>
    <s v="P2"/>
    <x v="11"/>
    <s v="Supplier_2"/>
    <x v="0"/>
    <s v="Cookware"/>
    <n v="6"/>
    <x v="2"/>
    <x v="7"/>
    <n v="169.65"/>
    <n v="1017.9"/>
    <n v="-274.83"/>
    <n v="1017.9000000000001"/>
    <n v="-0.26999705275567343"/>
    <n v="169.02229499999999"/>
    <s v="Low Profit"/>
  </r>
  <r>
    <s v="O1030"/>
    <x v="30"/>
    <x v="0"/>
    <d v="2023-01-31T00:00:00"/>
    <s v="C27"/>
    <s v="Customer_27"/>
    <x v="0"/>
    <s v="Male"/>
    <s v="Delhi"/>
    <s v="P17"/>
    <x v="16"/>
    <s v="Supplier_17"/>
    <x v="2"/>
    <s v="Shirt"/>
    <n v="6"/>
    <x v="1"/>
    <x v="7"/>
    <n v="398.34"/>
    <n v="2390.04"/>
    <n v="-645.30999999999995"/>
    <n v="2390.04"/>
    <n v="-0.26999966527756858"/>
    <n v="396.86614199999997"/>
    <s v="Low Profit"/>
  </r>
  <r>
    <s v="O1031"/>
    <x v="31"/>
    <x v="1"/>
    <d v="2023-02-01T00:00:00"/>
    <s v="C42"/>
    <s v="Customer_42"/>
    <x v="1"/>
    <s v="Female"/>
    <s v="Delhi"/>
    <s v="P28"/>
    <x v="17"/>
    <s v="Supplier_28"/>
    <x v="0"/>
    <s v="Mobile"/>
    <n v="4"/>
    <x v="2"/>
    <x v="23"/>
    <n v="236.11"/>
    <n v="944.44"/>
    <n v="-358.89"/>
    <n v="944.44"/>
    <n v="-0.38000296471983391"/>
    <n v="234.97667200000001"/>
    <s v="Low Profit"/>
  </r>
  <r>
    <s v="O1032"/>
    <x v="32"/>
    <x v="1"/>
    <d v="2023-02-02T00:00:00"/>
    <s v="C28"/>
    <s v="Customer_28"/>
    <x v="1"/>
    <s v="Female"/>
    <s v="Delhi"/>
    <s v="P27"/>
    <x v="18"/>
    <s v="Supplier_27"/>
    <x v="0"/>
    <s v="Furniture"/>
    <n v="1"/>
    <x v="2"/>
    <x v="9"/>
    <n v="368.1"/>
    <n v="368.1"/>
    <n v="0"/>
    <n v="368.1"/>
    <n v="0"/>
    <n v="367.7319"/>
    <s v="Moderate"/>
  </r>
  <r>
    <s v="O1033"/>
    <x v="33"/>
    <x v="1"/>
    <d v="2023-02-03T00:00:00"/>
    <s v="C16"/>
    <s v="Customer_16"/>
    <x v="2"/>
    <s v="Male"/>
    <s v="Delhi"/>
    <s v="P20"/>
    <x v="12"/>
    <s v="Supplier_20"/>
    <x v="1"/>
    <s v="Shirt"/>
    <n v="8"/>
    <x v="2"/>
    <x v="24"/>
    <n v="82.51"/>
    <n v="660.08"/>
    <n v="-118.81"/>
    <n v="660.08"/>
    <n v="-0.17999333414131619"/>
    <n v="82.278971999999996"/>
    <s v="Low Profit"/>
  </r>
  <r>
    <s v="O1034"/>
    <x v="34"/>
    <x v="1"/>
    <d v="2023-02-04T00:00:00"/>
    <s v="C15"/>
    <s v="Customer_15"/>
    <x v="1"/>
    <s v="Female"/>
    <s v="Delhi"/>
    <s v="P24"/>
    <x v="14"/>
    <s v="Supplier_24"/>
    <x v="0"/>
    <s v="Laptop"/>
    <n v="2"/>
    <x v="2"/>
    <x v="8"/>
    <n v="427.75"/>
    <n v="855.5"/>
    <n v="-333.65"/>
    <n v="855.5"/>
    <n v="-0.39000584453535941"/>
    <n v="425.65402499999999"/>
    <s v="Low Profit"/>
  </r>
  <r>
    <s v="O1035"/>
    <x v="35"/>
    <x v="1"/>
    <d v="2023-02-05T00:00:00"/>
    <s v="C47"/>
    <s v="Customer_47"/>
    <x v="1"/>
    <s v="Female"/>
    <s v="Delhi"/>
    <s v="P12"/>
    <x v="19"/>
    <s v="Supplier_12"/>
    <x v="0"/>
    <s v="Pants"/>
    <n v="1"/>
    <x v="2"/>
    <x v="25"/>
    <n v="358.33"/>
    <n v="358.33"/>
    <n v="7.17"/>
    <n v="358.33"/>
    <n v="2.0009488460357772E-2"/>
    <n v="358.04333599999995"/>
    <s v="Moderate"/>
  </r>
  <r>
    <s v="O1036"/>
    <x v="36"/>
    <x v="1"/>
    <d v="2023-02-06T00:00:00"/>
    <s v="C44"/>
    <s v="Customer_44"/>
    <x v="0"/>
    <s v="Male"/>
    <s v="Delhi"/>
    <s v="P18"/>
    <x v="20"/>
    <s v="Supplier_18"/>
    <x v="2"/>
    <s v="Cookware"/>
    <n v="2"/>
    <x v="2"/>
    <x v="6"/>
    <n v="454.4"/>
    <n v="908.8"/>
    <n v="-227.2"/>
    <n v="908.8"/>
    <n v="-0.25"/>
    <n v="452.80959999999999"/>
    <s v="Low Profit"/>
  </r>
  <r>
    <s v="O1037"/>
    <x v="37"/>
    <x v="1"/>
    <d v="2023-02-07T00:00:00"/>
    <s v="C3"/>
    <s v="Customer_3"/>
    <x v="2"/>
    <s v="Male"/>
    <s v="Delhi"/>
    <s v="P3"/>
    <x v="21"/>
    <s v="Supplier_3"/>
    <x v="2"/>
    <s v="Mobile"/>
    <n v="1"/>
    <x v="1"/>
    <x v="26"/>
    <n v="74.86"/>
    <n v="74.86"/>
    <n v="-14.22"/>
    <n v="74.86"/>
    <n v="-0.18995458188618755"/>
    <n v="74.642905999999996"/>
    <s v="Low Profit"/>
  </r>
  <r>
    <s v="O1038"/>
    <x v="38"/>
    <x v="1"/>
    <d v="2023-02-08T00:00:00"/>
    <s v="C37"/>
    <s v="Customer_37"/>
    <x v="0"/>
    <s v="Male"/>
    <s v="Delhi"/>
    <s v="P28"/>
    <x v="17"/>
    <s v="Supplier_28"/>
    <x v="2"/>
    <s v="Cookware"/>
    <n v="1"/>
    <x v="3"/>
    <x v="26"/>
    <n v="300.58"/>
    <n v="300.58"/>
    <n v="-57.11"/>
    <n v="300.58"/>
    <n v="-0.1899993346197352"/>
    <n v="299.70831799999996"/>
    <s v="Low Profit"/>
  </r>
  <r>
    <s v="O1039"/>
    <x v="39"/>
    <x v="1"/>
    <d v="2023-02-09T00:00:00"/>
    <s v="C7"/>
    <s v="Customer_7"/>
    <x v="3"/>
    <s v="Female"/>
    <s v="Delhi"/>
    <s v="P1"/>
    <x v="4"/>
    <s v="Supplier_1"/>
    <x v="2"/>
    <s v="Laptop"/>
    <n v="9"/>
    <x v="0"/>
    <x v="6"/>
    <n v="303.57"/>
    <n v="2732.13"/>
    <n v="-683.03"/>
    <n v="2732.13"/>
    <n v="-0.24999908496301418"/>
    <n v="302.50750500000004"/>
    <s v="Low Profit"/>
  </r>
  <r>
    <s v="O1040"/>
    <x v="40"/>
    <x v="1"/>
    <d v="2023-02-10T00:00:00"/>
    <s v="C21"/>
    <s v="Customer_21"/>
    <x v="0"/>
    <s v="Male"/>
    <s v="Delhi"/>
    <s v="P1"/>
    <x v="4"/>
    <s v="Supplier_1"/>
    <x v="2"/>
    <s v="Cookware"/>
    <n v="1"/>
    <x v="2"/>
    <x v="27"/>
    <n v="183.2"/>
    <n v="183.2"/>
    <n v="-65.95"/>
    <n v="183.2"/>
    <n v="-0.35998908296943233"/>
    <n v="182.35727999999997"/>
    <s v="Low Profit"/>
  </r>
  <r>
    <s v="O1041"/>
    <x v="41"/>
    <x v="1"/>
    <d v="2023-02-11T00:00:00"/>
    <s v="C9"/>
    <s v="Customer_9"/>
    <x v="1"/>
    <s v="Female"/>
    <s v="Delhi"/>
    <s v="P29"/>
    <x v="22"/>
    <s v="Supplier_29"/>
    <x v="2"/>
    <s v="Mobile"/>
    <n v="4"/>
    <x v="0"/>
    <x v="28"/>
    <n v="234.65"/>
    <n v="938.6"/>
    <n v="-272.19"/>
    <n v="938.6"/>
    <n v="-0.28999573833368847"/>
    <n v="233.73486500000001"/>
    <s v="Low Profit"/>
  </r>
  <r>
    <s v="O1042"/>
    <x v="42"/>
    <x v="1"/>
    <d v="2023-02-12T00:00:00"/>
    <s v="C39"/>
    <s v="Customer_39"/>
    <x v="0"/>
    <s v="Male"/>
    <s v="Delhi"/>
    <s v="P19"/>
    <x v="13"/>
    <s v="Supplier_19"/>
    <x v="0"/>
    <s v="Laptop"/>
    <n v="6"/>
    <x v="1"/>
    <x v="15"/>
    <n v="28.61"/>
    <n v="171.66"/>
    <n v="12.02"/>
    <n v="171.66"/>
    <n v="7.0022136782010955E-2"/>
    <n v="28.601417000000001"/>
    <s v="Moderate"/>
  </r>
  <r>
    <s v="O1043"/>
    <x v="43"/>
    <x v="1"/>
    <d v="2023-02-13T00:00:00"/>
    <s v="C18"/>
    <s v="Customer_18"/>
    <x v="2"/>
    <s v="Male"/>
    <s v="Delhi"/>
    <s v="P11"/>
    <x v="23"/>
    <s v="Supplier_11"/>
    <x v="2"/>
    <s v="Cookware"/>
    <n v="7"/>
    <x v="2"/>
    <x v="29"/>
    <n v="375.47"/>
    <n v="2628.29"/>
    <n v="-867.34"/>
    <n v="2628.29"/>
    <n v="-0.33000163604472871"/>
    <n v="373.85547900000006"/>
    <s v="Low Profit"/>
  </r>
  <r>
    <s v="O1044"/>
    <x v="44"/>
    <x v="1"/>
    <d v="2023-02-14T00:00:00"/>
    <s v="C4"/>
    <s v="Customer_4"/>
    <x v="0"/>
    <s v="Male"/>
    <s v="Delhi"/>
    <s v="P5"/>
    <x v="6"/>
    <s v="Supplier_5"/>
    <x v="2"/>
    <s v="Pants"/>
    <n v="2"/>
    <x v="3"/>
    <x v="30"/>
    <n v="279.17"/>
    <n v="558.34"/>
    <n v="-5.58"/>
    <n v="558.34"/>
    <n v="-9.9939105204713968E-3"/>
    <n v="278.86291299999999"/>
    <s v="Low Profit"/>
  </r>
  <r>
    <s v="O1045"/>
    <x v="45"/>
    <x v="1"/>
    <d v="2023-02-15T00:00:00"/>
    <s v="C25"/>
    <s v="Customer_25"/>
    <x v="1"/>
    <s v="Female"/>
    <s v="Delhi"/>
    <s v="P12"/>
    <x v="19"/>
    <s v="Supplier_12"/>
    <x v="1"/>
    <s v="Furniture"/>
    <n v="6"/>
    <x v="0"/>
    <x v="12"/>
    <n v="38.29"/>
    <n v="229.74"/>
    <n v="-20.68"/>
    <n v="229.74"/>
    <n v="-9.0014799338382509E-2"/>
    <n v="38.217248999999995"/>
    <s v="Low Profit"/>
  </r>
  <r>
    <s v="O1046"/>
    <x v="46"/>
    <x v="1"/>
    <d v="2023-02-16T00:00:00"/>
    <s v="C14"/>
    <s v="Customer_14"/>
    <x v="1"/>
    <s v="Female"/>
    <s v="Delhi"/>
    <s v="P3"/>
    <x v="21"/>
    <s v="Supplier_3"/>
    <x v="0"/>
    <s v="Laptop"/>
    <n v="7"/>
    <x v="2"/>
    <x v="31"/>
    <n v="343.57"/>
    <n v="2404.9899999999998"/>
    <n v="-312.64999999999998"/>
    <n v="2404.9899999999998"/>
    <n v="-0.13000054054278812"/>
    <n v="342.77978899999999"/>
    <s v="Low Profit"/>
  </r>
  <r>
    <s v="O1047"/>
    <x v="47"/>
    <x v="1"/>
    <d v="2023-02-17T00:00:00"/>
    <s v="C50"/>
    <s v="Customer_50"/>
    <x v="1"/>
    <s v="Female"/>
    <s v="Delhi"/>
    <s v="P1"/>
    <x v="4"/>
    <s v="Supplier_1"/>
    <x v="0"/>
    <s v="Furniture"/>
    <n v="2"/>
    <x v="1"/>
    <x v="0"/>
    <n v="238.72"/>
    <n v="477.44"/>
    <n v="-66.84"/>
    <n v="477.44"/>
    <n v="-0.13999664879356569"/>
    <n v="238.14707200000001"/>
    <s v="Low Profit"/>
  </r>
  <r>
    <s v="O1048"/>
    <x v="48"/>
    <x v="1"/>
    <d v="2023-02-18T00:00:00"/>
    <s v="C9"/>
    <s v="Customer_9"/>
    <x v="1"/>
    <s v="Female"/>
    <s v="Delhi"/>
    <s v="P1"/>
    <x v="4"/>
    <s v="Supplier_1"/>
    <x v="0"/>
    <s v="Laptop"/>
    <n v="2"/>
    <x v="3"/>
    <x v="32"/>
    <n v="26.89"/>
    <n v="53.78"/>
    <n v="-6.45"/>
    <n v="53.78"/>
    <n v="-0.11993306061732986"/>
    <n v="26.830842000000001"/>
    <s v="Low Profit"/>
  </r>
  <r>
    <s v="O1049"/>
    <x v="49"/>
    <x v="1"/>
    <d v="2023-02-19T00:00:00"/>
    <s v="C26"/>
    <s v="Customer_26"/>
    <x v="1"/>
    <s v="Female"/>
    <s v="Delhi"/>
    <s v="P8"/>
    <x v="24"/>
    <s v="Supplier_8"/>
    <x v="2"/>
    <s v="Pants"/>
    <n v="7"/>
    <x v="0"/>
    <x v="33"/>
    <n v="485.11"/>
    <n v="3395.77"/>
    <n v="-1256.43"/>
    <n v="3395.77"/>
    <n v="-0.36999855702830287"/>
    <n v="482.82998299999997"/>
    <s v="Low Profit"/>
  </r>
  <r>
    <s v="O1050"/>
    <x v="50"/>
    <x v="1"/>
    <d v="2023-02-20T00:00:00"/>
    <s v="C2"/>
    <s v="Customer_2"/>
    <x v="3"/>
    <s v="Female"/>
    <s v="Delhi"/>
    <s v="P10"/>
    <x v="9"/>
    <s v="Supplier_10"/>
    <x v="2"/>
    <s v="Furniture"/>
    <n v="1"/>
    <x v="0"/>
    <x v="6"/>
    <n v="475.06"/>
    <n v="475.06"/>
    <n v="-118.76"/>
    <n v="475.06"/>
    <n v="-0.24998947501368249"/>
    <n v="473.39729000000005"/>
    <s v="Low Profit"/>
  </r>
  <r>
    <s v="O1051"/>
    <x v="51"/>
    <x v="1"/>
    <d v="2023-02-21T00:00:00"/>
    <s v="C20"/>
    <s v="Customer_20"/>
    <x v="1"/>
    <s v="Female"/>
    <s v="Delhi"/>
    <s v="P11"/>
    <x v="23"/>
    <s v="Supplier_11"/>
    <x v="2"/>
    <s v="Shirt"/>
    <n v="8"/>
    <x v="2"/>
    <x v="4"/>
    <n v="261.32"/>
    <n v="2090.56"/>
    <n v="-459.92"/>
    <n v="2090.56"/>
    <n v="-0.21999846930965866"/>
    <n v="260.48377599999998"/>
    <s v="Low Profit"/>
  </r>
  <r>
    <s v="O1052"/>
    <x v="52"/>
    <x v="1"/>
    <d v="2023-02-22T00:00:00"/>
    <s v="C28"/>
    <s v="Customer_28"/>
    <x v="1"/>
    <s v="Female"/>
    <s v="Delhi"/>
    <s v="P12"/>
    <x v="19"/>
    <s v="Supplier_12"/>
    <x v="1"/>
    <s v="Mobile"/>
    <n v="3"/>
    <x v="3"/>
    <x v="34"/>
    <n v="55.9"/>
    <n v="167.7"/>
    <n v="13.42"/>
    <n v="167.7"/>
    <n v="8.0023852116875377E-2"/>
    <n v="55.888820000000003"/>
    <s v="Moderate"/>
  </r>
  <r>
    <s v="O1053"/>
    <x v="53"/>
    <x v="1"/>
    <d v="2023-02-23T00:00:00"/>
    <s v="C47"/>
    <s v="Customer_47"/>
    <x v="1"/>
    <s v="Female"/>
    <s v="Delhi"/>
    <s v="P29"/>
    <x v="22"/>
    <s v="Supplier_29"/>
    <x v="2"/>
    <s v="Shirt"/>
    <n v="6"/>
    <x v="3"/>
    <x v="35"/>
    <n v="379.76"/>
    <n v="2278.56"/>
    <n v="-797.5"/>
    <n v="2278.56"/>
    <n v="-0.35000175549469842"/>
    <n v="378.05108000000001"/>
    <s v="Low Profit"/>
  </r>
  <r>
    <s v="O1054"/>
    <x v="54"/>
    <x v="1"/>
    <d v="2023-02-24T00:00:00"/>
    <s v="C7"/>
    <s v="Customer_7"/>
    <x v="3"/>
    <s v="Female"/>
    <s v="Delhi"/>
    <s v="P13"/>
    <x v="15"/>
    <s v="Supplier_13"/>
    <x v="1"/>
    <s v="Cookware"/>
    <n v="9"/>
    <x v="3"/>
    <x v="35"/>
    <n v="251.05"/>
    <n v="2259.4499999999998"/>
    <n v="-790.81"/>
    <n v="2259.4500000000003"/>
    <n v="-0.35000110646396237"/>
    <n v="249.92027500000003"/>
    <s v="Low Profit"/>
  </r>
  <r>
    <s v="O1055"/>
    <x v="55"/>
    <x v="1"/>
    <d v="2023-02-25T00:00:00"/>
    <s v="C44"/>
    <s v="Customer_44"/>
    <x v="0"/>
    <s v="Male"/>
    <s v="Delhi"/>
    <s v="P12"/>
    <x v="19"/>
    <s v="Supplier_12"/>
    <x v="0"/>
    <s v="Pants"/>
    <n v="6"/>
    <x v="3"/>
    <x v="28"/>
    <n v="158.19999999999999"/>
    <n v="949.2"/>
    <n v="-275.27"/>
    <n v="949.19999999999993"/>
    <n v="-0.29000210703750529"/>
    <n v="157.58301999999998"/>
    <s v="Low Profit"/>
  </r>
  <r>
    <s v="O1056"/>
    <x v="56"/>
    <x v="1"/>
    <d v="2023-02-26T00:00:00"/>
    <s v="C8"/>
    <s v="Customer_8"/>
    <x v="1"/>
    <s v="Female"/>
    <s v="Delhi"/>
    <s v="P14"/>
    <x v="25"/>
    <s v="Supplier_14"/>
    <x v="2"/>
    <s v="Shirt"/>
    <n v="9"/>
    <x v="1"/>
    <x v="36"/>
    <n v="250.79"/>
    <n v="2257.11"/>
    <n v="225.71"/>
    <n v="2257.11"/>
    <n v="9.9999556955575927E-2"/>
    <n v="250.79"/>
    <s v="Moderate"/>
  </r>
  <r>
    <s v="O1057"/>
    <x v="57"/>
    <x v="1"/>
    <d v="2023-02-27T00:00:00"/>
    <s v="C47"/>
    <s v="Customer_47"/>
    <x v="1"/>
    <s v="Female"/>
    <s v="Delhi"/>
    <s v="P2"/>
    <x v="11"/>
    <s v="Supplier_2"/>
    <x v="1"/>
    <s v="Laptop"/>
    <n v="7"/>
    <x v="3"/>
    <x v="15"/>
    <n v="266"/>
    <n v="1862"/>
    <n v="130.34"/>
    <n v="1862"/>
    <n v="7.0000000000000007E-2"/>
    <n v="265.92020000000002"/>
    <s v="Moderate"/>
  </r>
  <r>
    <s v="O1058"/>
    <x v="58"/>
    <x v="1"/>
    <d v="2023-02-28T00:00:00"/>
    <s v="C35"/>
    <s v="Customer_35"/>
    <x v="3"/>
    <s v="Female"/>
    <s v="Delhi"/>
    <s v="P29"/>
    <x v="22"/>
    <s v="Supplier_29"/>
    <x v="1"/>
    <s v="Cookware"/>
    <n v="9"/>
    <x v="0"/>
    <x v="30"/>
    <n v="285.73"/>
    <n v="2571.5700000000002"/>
    <n v="-25.72"/>
    <n v="2571.5700000000002"/>
    <n v="-1.0001672130255056E-2"/>
    <n v="285.41569700000002"/>
    <s v="Low Profit"/>
  </r>
  <r>
    <s v="O1059"/>
    <x v="59"/>
    <x v="2"/>
    <d v="2023-03-01T00:00:00"/>
    <s v="C14"/>
    <s v="Customer_14"/>
    <x v="1"/>
    <s v="Female"/>
    <s v="Delhi"/>
    <s v="P19"/>
    <x v="13"/>
    <s v="Supplier_19"/>
    <x v="2"/>
    <s v="Cookware"/>
    <n v="2"/>
    <x v="0"/>
    <x v="5"/>
    <n v="226.2"/>
    <n v="452.4"/>
    <n v="13.57"/>
    <n v="452.4"/>
    <n v="2.999557913351017E-2"/>
    <n v="226.04165999999998"/>
    <s v="Moderate"/>
  </r>
  <r>
    <s v="O1060"/>
    <x v="60"/>
    <x v="2"/>
    <d v="2023-03-02T00:00:00"/>
    <s v="C17"/>
    <s v="Customer_17"/>
    <x v="2"/>
    <s v="Male"/>
    <s v="Delhi"/>
    <s v="P18"/>
    <x v="20"/>
    <s v="Supplier_18"/>
    <x v="0"/>
    <s v="Shirt"/>
    <n v="8"/>
    <x v="1"/>
    <x v="37"/>
    <n v="306.82"/>
    <n v="2454.56"/>
    <n v="-245.46"/>
    <n v="2454.56"/>
    <n v="-0.10000162961997262"/>
    <n v="306.20636000000002"/>
    <s v="Low Profit"/>
  </r>
  <r>
    <s v="O1061"/>
    <x v="61"/>
    <x v="2"/>
    <d v="2023-03-03T00:00:00"/>
    <s v="C36"/>
    <s v="Customer_36"/>
    <x v="2"/>
    <s v="Male"/>
    <s v="Delhi"/>
    <s v="P3"/>
    <x v="21"/>
    <s v="Supplier_3"/>
    <x v="0"/>
    <s v="Shirt"/>
    <n v="8"/>
    <x v="0"/>
    <x v="27"/>
    <n v="460.18"/>
    <n v="3681.44"/>
    <n v="-1325.32"/>
    <n v="3681.44"/>
    <n v="-0.36000043461254289"/>
    <n v="458.06317200000001"/>
    <s v="Low Profit"/>
  </r>
  <r>
    <s v="O1062"/>
    <x v="62"/>
    <x v="2"/>
    <d v="2023-03-04T00:00:00"/>
    <s v="C50"/>
    <s v="Customer_50"/>
    <x v="1"/>
    <s v="Female"/>
    <s v="Delhi"/>
    <s v="P23"/>
    <x v="7"/>
    <s v="Supplier_23"/>
    <x v="0"/>
    <s v="Pants"/>
    <n v="2"/>
    <x v="0"/>
    <x v="0"/>
    <n v="187.51"/>
    <n v="375.02"/>
    <n v="-52.5"/>
    <n v="375.02"/>
    <n v="-0.13999253373153434"/>
    <n v="187.05997600000001"/>
    <s v="Low Profit"/>
  </r>
  <r>
    <s v="O1063"/>
    <x v="63"/>
    <x v="2"/>
    <d v="2023-03-05T00:00:00"/>
    <s v="C40"/>
    <s v="Customer_40"/>
    <x v="0"/>
    <s v="Male"/>
    <s v="Delhi"/>
    <s v="P17"/>
    <x v="16"/>
    <s v="Supplier_17"/>
    <x v="1"/>
    <s v="Mobile"/>
    <n v="4"/>
    <x v="3"/>
    <x v="2"/>
    <n v="365.6"/>
    <n v="1462.4"/>
    <n v="131.62"/>
    <n v="1462.4"/>
    <n v="9.0002735229759295E-2"/>
    <n v="365.56344000000001"/>
    <s v="Moderate"/>
  </r>
  <r>
    <s v="O1064"/>
    <x v="64"/>
    <x v="2"/>
    <d v="2023-03-06T00:00:00"/>
    <s v="C4"/>
    <s v="Customer_4"/>
    <x v="0"/>
    <s v="Male"/>
    <s v="Delhi"/>
    <s v="P26"/>
    <x v="8"/>
    <s v="Supplier_26"/>
    <x v="1"/>
    <s v="Shirt"/>
    <n v="7"/>
    <x v="0"/>
    <x v="38"/>
    <n v="448.28"/>
    <n v="3137.96"/>
    <n v="-125.52"/>
    <n v="3137.96"/>
    <n v="-4.0000509885403254E-2"/>
    <n v="447.65240799999998"/>
    <s v="Low Profit"/>
  </r>
  <r>
    <s v="O1065"/>
    <x v="65"/>
    <x v="2"/>
    <d v="2023-03-07T00:00:00"/>
    <s v="C2"/>
    <s v="Customer_2"/>
    <x v="3"/>
    <s v="Female"/>
    <s v="Delhi"/>
    <s v="P8"/>
    <x v="24"/>
    <s v="Supplier_8"/>
    <x v="1"/>
    <s v="Shirt"/>
    <n v="4"/>
    <x v="1"/>
    <x v="34"/>
    <n v="233.43"/>
    <n v="933.72"/>
    <n v="74.7"/>
    <n v="933.72"/>
    <n v="8.0002570363706463E-2"/>
    <n v="233.38331400000001"/>
    <s v="Moderate"/>
  </r>
  <r>
    <s v="O1066"/>
    <x v="66"/>
    <x v="2"/>
    <d v="2023-03-08T00:00:00"/>
    <s v="C6"/>
    <s v="Customer_6"/>
    <x v="0"/>
    <s v="Male"/>
    <s v="Delhi"/>
    <s v="P29"/>
    <x v="22"/>
    <s v="Supplier_29"/>
    <x v="1"/>
    <s v="Furniture"/>
    <n v="4"/>
    <x v="3"/>
    <x v="34"/>
    <n v="227.29"/>
    <n v="909.16"/>
    <n v="72.73"/>
    <n v="909.16"/>
    <n v="7.9996920234062213E-2"/>
    <n v="227.244542"/>
    <s v="Moderate"/>
  </r>
  <r>
    <s v="O1067"/>
    <x v="67"/>
    <x v="2"/>
    <d v="2023-03-09T00:00:00"/>
    <s v="C42"/>
    <s v="Customer_42"/>
    <x v="1"/>
    <s v="Female"/>
    <s v="Delhi"/>
    <s v="P26"/>
    <x v="8"/>
    <s v="Supplier_26"/>
    <x v="0"/>
    <s v="Laptop"/>
    <n v="6"/>
    <x v="2"/>
    <x v="38"/>
    <n v="305.04000000000002"/>
    <n v="1830.24"/>
    <n v="-73.209999999999994"/>
    <n v="1830.2400000000002"/>
    <n v="-4.0000218550572592E-2"/>
    <n v="304.61294400000003"/>
    <s v="Low Profit"/>
  </r>
  <r>
    <s v="O1068"/>
    <x v="68"/>
    <x v="2"/>
    <d v="2023-03-10T00:00:00"/>
    <s v="C4"/>
    <s v="Customer_4"/>
    <x v="0"/>
    <s v="Male"/>
    <s v="Delhi"/>
    <s v="P10"/>
    <x v="9"/>
    <s v="Supplier_10"/>
    <x v="2"/>
    <s v="Furniture"/>
    <n v="6"/>
    <x v="3"/>
    <x v="38"/>
    <n v="299.79000000000002"/>
    <n v="1798.74"/>
    <n v="-71.95"/>
    <n v="1798.7400000000002"/>
    <n v="-4.0000222377886738E-2"/>
    <n v="299.37029400000006"/>
    <s v="Low Profit"/>
  </r>
  <r>
    <s v="O1069"/>
    <x v="69"/>
    <x v="2"/>
    <d v="2023-03-11T00:00:00"/>
    <s v="C29"/>
    <s v="Customer_29"/>
    <x v="0"/>
    <s v="Male"/>
    <s v="Delhi"/>
    <s v="P26"/>
    <x v="8"/>
    <s v="Supplier_26"/>
    <x v="1"/>
    <s v="Furniture"/>
    <n v="3"/>
    <x v="1"/>
    <x v="28"/>
    <n v="405.23"/>
    <n v="1215.69"/>
    <n v="-352.55"/>
    <n v="1215.69"/>
    <n v="-0.28999991774218759"/>
    <n v="403.64960300000001"/>
    <s v="Low Profit"/>
  </r>
  <r>
    <s v="O1070"/>
    <x v="70"/>
    <x v="2"/>
    <d v="2023-03-12T00:00:00"/>
    <s v="C18"/>
    <s v="Customer_18"/>
    <x v="2"/>
    <s v="Male"/>
    <s v="Delhi"/>
    <s v="P30"/>
    <x v="5"/>
    <s v="Supplier_30"/>
    <x v="1"/>
    <s v="Cookware"/>
    <n v="9"/>
    <x v="3"/>
    <x v="8"/>
    <n v="243.48"/>
    <n v="2191.3200000000002"/>
    <n v="-854.61"/>
    <n v="2191.3199999999997"/>
    <n v="-0.38999780953945573"/>
    <n v="242.286948"/>
    <s v="Low Profit"/>
  </r>
  <r>
    <s v="O1071"/>
    <x v="71"/>
    <x v="2"/>
    <d v="2023-03-13T00:00:00"/>
    <s v="C26"/>
    <s v="Customer_26"/>
    <x v="1"/>
    <s v="Female"/>
    <s v="Delhi"/>
    <s v="P2"/>
    <x v="11"/>
    <s v="Supplier_2"/>
    <x v="0"/>
    <s v="Mobile"/>
    <n v="2"/>
    <x v="3"/>
    <x v="12"/>
    <n v="498.1"/>
    <n v="996.2"/>
    <n v="-89.66"/>
    <n v="996.2"/>
    <n v="-9.000200762899016E-2"/>
    <n v="497.15361000000001"/>
    <s v="Low Profit"/>
  </r>
  <r>
    <s v="O1072"/>
    <x v="72"/>
    <x v="2"/>
    <d v="2023-03-14T00:00:00"/>
    <s v="C44"/>
    <s v="Customer_44"/>
    <x v="0"/>
    <s v="Male"/>
    <s v="Delhi"/>
    <s v="P19"/>
    <x v="13"/>
    <s v="Supplier_19"/>
    <x v="2"/>
    <s v="Laptop"/>
    <n v="6"/>
    <x v="1"/>
    <x v="39"/>
    <n v="39.14"/>
    <n v="234.84"/>
    <n v="-25.83"/>
    <n v="234.84"/>
    <n v="-0.10998978027593254"/>
    <n v="39.057805999999999"/>
    <s v="Low Profit"/>
  </r>
  <r>
    <s v="O1073"/>
    <x v="73"/>
    <x v="2"/>
    <d v="2023-03-15T00:00:00"/>
    <s v="C34"/>
    <s v="Customer_34"/>
    <x v="2"/>
    <s v="Male"/>
    <s v="Delhi"/>
    <s v="P9"/>
    <x v="26"/>
    <s v="Supplier_9"/>
    <x v="2"/>
    <s v="Pants"/>
    <n v="7"/>
    <x v="3"/>
    <x v="40"/>
    <n v="11.55"/>
    <n v="80.849999999999994"/>
    <n v="-25.87"/>
    <n v="80.850000000000009"/>
    <n v="-0.31997526283240568"/>
    <n v="11.50149"/>
    <s v="Low Profit"/>
  </r>
  <r>
    <s v="O1074"/>
    <x v="74"/>
    <x v="2"/>
    <d v="2023-03-16T00:00:00"/>
    <s v="C10"/>
    <s v="Customer_10"/>
    <x v="0"/>
    <s v="Male"/>
    <s v="Delhi"/>
    <s v="P7"/>
    <x v="2"/>
    <s v="Supplier_7"/>
    <x v="0"/>
    <s v="Pants"/>
    <n v="9"/>
    <x v="1"/>
    <x v="41"/>
    <n v="323.7"/>
    <n v="2913.3"/>
    <n v="-87.4"/>
    <n v="2913.2999999999997"/>
    <n v="-3.0000343253355308E-2"/>
    <n v="323.27918999999997"/>
    <s v="Low Profit"/>
  </r>
  <r>
    <s v="O1075"/>
    <x v="75"/>
    <x v="2"/>
    <d v="2023-03-17T00:00:00"/>
    <s v="C36"/>
    <s v="Customer_36"/>
    <x v="2"/>
    <s v="Male"/>
    <s v="Delhi"/>
    <s v="P4"/>
    <x v="3"/>
    <s v="Supplier_4"/>
    <x v="0"/>
    <s v="Shirt"/>
    <n v="3"/>
    <x v="1"/>
    <x v="25"/>
    <n v="156.22999999999999"/>
    <n v="468.69"/>
    <n v="9.3699999999999992"/>
    <n v="468.68999999999994"/>
    <n v="1.9991892295547164E-2"/>
    <n v="156.10501599999998"/>
    <s v="Moderate"/>
  </r>
  <r>
    <s v="O1076"/>
    <x v="76"/>
    <x v="2"/>
    <d v="2023-03-18T00:00:00"/>
    <s v="C14"/>
    <s v="Customer_14"/>
    <x v="1"/>
    <s v="Female"/>
    <s v="Delhi"/>
    <s v="P26"/>
    <x v="8"/>
    <s v="Supplier_26"/>
    <x v="2"/>
    <s v="Shirt"/>
    <n v="3"/>
    <x v="2"/>
    <x v="29"/>
    <n v="127.79"/>
    <n v="383.37"/>
    <n v="-126.51"/>
    <n v="383.37"/>
    <n v="-0.3299945222630879"/>
    <n v="127.240503"/>
    <s v="Low Profit"/>
  </r>
  <r>
    <s v="O1077"/>
    <x v="77"/>
    <x v="2"/>
    <d v="2023-03-19T00:00:00"/>
    <s v="C31"/>
    <s v="Customer_31"/>
    <x v="1"/>
    <s v="Female"/>
    <s v="Delhi"/>
    <s v="P21"/>
    <x v="1"/>
    <s v="Supplier_21"/>
    <x v="1"/>
    <s v="Pants"/>
    <n v="7"/>
    <x v="0"/>
    <x v="34"/>
    <n v="162.83000000000001"/>
    <n v="1139.81"/>
    <n v="91.18"/>
    <n v="1139.8100000000002"/>
    <n v="7.9995788771812834E-2"/>
    <n v="162.79743400000001"/>
    <s v="Moderate"/>
  </r>
  <r>
    <s v="O1078"/>
    <x v="78"/>
    <x v="2"/>
    <d v="2023-03-20T00:00:00"/>
    <s v="C48"/>
    <s v="Customer_48"/>
    <x v="3"/>
    <s v="Female"/>
    <s v="Delhi"/>
    <s v="P18"/>
    <x v="20"/>
    <s v="Supplier_18"/>
    <x v="2"/>
    <s v="Shirt"/>
    <n v="4"/>
    <x v="0"/>
    <x v="42"/>
    <n v="135.46"/>
    <n v="541.84"/>
    <n v="-113.79"/>
    <n v="541.84"/>
    <n v="-0.21000664402775726"/>
    <n v="135.040074"/>
    <s v="Low Profit"/>
  </r>
  <r>
    <s v="O1079"/>
    <x v="79"/>
    <x v="2"/>
    <d v="2023-03-21T00:00:00"/>
    <s v="C15"/>
    <s v="Customer_15"/>
    <x v="1"/>
    <s v="Female"/>
    <s v="Delhi"/>
    <s v="P13"/>
    <x v="15"/>
    <s v="Supplier_13"/>
    <x v="0"/>
    <s v="Mobile"/>
    <n v="8"/>
    <x v="3"/>
    <x v="24"/>
    <n v="25.09"/>
    <n v="200.72"/>
    <n v="-36.130000000000003"/>
    <n v="200.72"/>
    <n v="-0.18000199282582705"/>
    <n v="25.019748"/>
    <s v="Low Profit"/>
  </r>
  <r>
    <s v="O1080"/>
    <x v="80"/>
    <x v="2"/>
    <d v="2023-03-22T00:00:00"/>
    <s v="C8"/>
    <s v="Customer_8"/>
    <x v="1"/>
    <s v="Female"/>
    <s v="Delhi"/>
    <s v="P11"/>
    <x v="23"/>
    <s v="Supplier_11"/>
    <x v="1"/>
    <s v="Furniture"/>
    <n v="7"/>
    <x v="3"/>
    <x v="43"/>
    <n v="486.05"/>
    <n v="3402.35"/>
    <n v="-238.16"/>
    <n v="3402.35"/>
    <n v="-6.9998677384748784E-2"/>
    <n v="485.22371499999997"/>
    <s v="Low Profit"/>
  </r>
  <r>
    <s v="O1081"/>
    <x v="81"/>
    <x v="2"/>
    <d v="2023-03-23T00:00:00"/>
    <s v="C14"/>
    <s v="Customer_14"/>
    <x v="1"/>
    <s v="Female"/>
    <s v="Delhi"/>
    <s v="P29"/>
    <x v="22"/>
    <s v="Supplier_29"/>
    <x v="1"/>
    <s v="Shirt"/>
    <n v="5"/>
    <x v="2"/>
    <x v="3"/>
    <n v="118.17"/>
    <n v="590.85"/>
    <n v="-35.450000000000003"/>
    <n v="590.85"/>
    <n v="-5.9998307523059999E-2"/>
    <n v="117.98092799999999"/>
    <s v="Low Profit"/>
  </r>
  <r>
    <s v="O1082"/>
    <x v="82"/>
    <x v="2"/>
    <d v="2023-03-24T00:00:00"/>
    <s v="C23"/>
    <s v="Customer_23"/>
    <x v="1"/>
    <s v="Female"/>
    <s v="Delhi"/>
    <s v="P24"/>
    <x v="14"/>
    <s v="Supplier_24"/>
    <x v="0"/>
    <s v="Cookware"/>
    <n v="7"/>
    <x v="2"/>
    <x v="28"/>
    <n v="369.67"/>
    <n v="2587.69"/>
    <n v="-750.43"/>
    <n v="2587.69"/>
    <n v="-0.28999996135549466"/>
    <n v="368.22828700000002"/>
    <s v="Low Profit"/>
  </r>
  <r>
    <s v="O1083"/>
    <x v="83"/>
    <x v="2"/>
    <d v="2023-03-25T00:00:00"/>
    <s v="C40"/>
    <s v="Customer_40"/>
    <x v="0"/>
    <s v="Male"/>
    <s v="Delhi"/>
    <s v="P4"/>
    <x v="3"/>
    <s v="Supplier_4"/>
    <x v="0"/>
    <s v="Shirt"/>
    <n v="3"/>
    <x v="2"/>
    <x v="44"/>
    <n v="383.67"/>
    <n v="1151.01"/>
    <n v="69.06"/>
    <n v="1151.01"/>
    <n v="5.9999478718690546E-2"/>
    <n v="383.51653200000004"/>
    <s v="Moderate"/>
  </r>
  <r>
    <s v="O1084"/>
    <x v="84"/>
    <x v="2"/>
    <d v="2023-03-26T00:00:00"/>
    <s v="C21"/>
    <s v="Customer_21"/>
    <x v="0"/>
    <s v="Male"/>
    <s v="Delhi"/>
    <s v="P25"/>
    <x v="27"/>
    <s v="Supplier_25"/>
    <x v="0"/>
    <s v="Laptop"/>
    <n v="2"/>
    <x v="1"/>
    <x v="14"/>
    <n v="465.34"/>
    <n v="930.68"/>
    <n v="-18.61"/>
    <n v="930.68"/>
    <n v="-1.9996131860575063E-2"/>
    <n v="464.78159199999999"/>
    <s v="Low Profit"/>
  </r>
  <r>
    <s v="O1085"/>
    <x v="85"/>
    <x v="2"/>
    <d v="2023-03-27T00:00:00"/>
    <s v="C16"/>
    <s v="Customer_16"/>
    <x v="2"/>
    <s v="Male"/>
    <s v="Delhi"/>
    <s v="P21"/>
    <x v="1"/>
    <s v="Supplier_21"/>
    <x v="2"/>
    <s v="Mobile"/>
    <n v="6"/>
    <x v="2"/>
    <x v="7"/>
    <n v="24.97"/>
    <n v="149.82"/>
    <n v="-40.450000000000003"/>
    <n v="149.82"/>
    <n v="-0.26999065545321055"/>
    <n v="24.877610999999998"/>
    <s v="Low Profit"/>
  </r>
  <r>
    <s v="O1086"/>
    <x v="86"/>
    <x v="2"/>
    <d v="2023-03-28T00:00:00"/>
    <s v="C45"/>
    <s v="Customer_45"/>
    <x v="3"/>
    <s v="Female"/>
    <s v="Delhi"/>
    <s v="P29"/>
    <x v="22"/>
    <s v="Supplier_29"/>
    <x v="2"/>
    <s v="Laptop"/>
    <n v="2"/>
    <x v="2"/>
    <x v="45"/>
    <n v="437.3"/>
    <n v="874.6"/>
    <n v="-148.68"/>
    <n v="874.6"/>
    <n v="-0.16999771324033844"/>
    <n v="436.11928999999998"/>
    <s v="Low Profit"/>
  </r>
  <r>
    <s v="O1087"/>
    <x v="87"/>
    <x v="2"/>
    <d v="2023-03-29T00:00:00"/>
    <s v="C18"/>
    <s v="Customer_18"/>
    <x v="2"/>
    <s v="Male"/>
    <s v="Delhi"/>
    <s v="P25"/>
    <x v="27"/>
    <s v="Supplier_25"/>
    <x v="1"/>
    <s v="Laptop"/>
    <n v="3"/>
    <x v="3"/>
    <x v="13"/>
    <n v="268.33999999999997"/>
    <n v="805.02"/>
    <n v="32.200000000000003"/>
    <n v="805.02"/>
    <n v="3.9999006235869917E-2"/>
    <n v="268.17899599999998"/>
    <s v="Moderate"/>
  </r>
  <r>
    <s v="O1088"/>
    <x v="88"/>
    <x v="2"/>
    <d v="2023-03-30T00:00:00"/>
    <s v="C47"/>
    <s v="Customer_47"/>
    <x v="1"/>
    <s v="Female"/>
    <s v="Delhi"/>
    <s v="P4"/>
    <x v="3"/>
    <s v="Supplier_4"/>
    <x v="0"/>
    <s v="Cookware"/>
    <n v="6"/>
    <x v="2"/>
    <x v="46"/>
    <n v="319.95"/>
    <n v="1919.7"/>
    <n v="-652.70000000000005"/>
    <n v="1919.6999999999998"/>
    <n v="-0.34000104182945257"/>
    <n v="318.54221999999999"/>
    <s v="Low Profit"/>
  </r>
  <r>
    <s v="O1089"/>
    <x v="89"/>
    <x v="2"/>
    <d v="2023-03-31T00:00:00"/>
    <s v="C24"/>
    <s v="Customer_24"/>
    <x v="3"/>
    <s v="Female"/>
    <s v="Delhi"/>
    <s v="P10"/>
    <x v="9"/>
    <s v="Supplier_10"/>
    <x v="1"/>
    <s v="Mobile"/>
    <n v="5"/>
    <x v="1"/>
    <x v="37"/>
    <n v="325.79000000000002"/>
    <n v="1628.95"/>
    <n v="-162.9"/>
    <n v="1628.95"/>
    <n v="-0.10000306946192332"/>
    <n v="325.13842"/>
    <s v="Low Profit"/>
  </r>
  <r>
    <s v="O1090"/>
    <x v="90"/>
    <x v="3"/>
    <d v="2023-04-01T00:00:00"/>
    <s v="C26"/>
    <s v="Customer_26"/>
    <x v="1"/>
    <s v="Female"/>
    <s v="Delhi"/>
    <s v="P5"/>
    <x v="6"/>
    <s v="Supplier_5"/>
    <x v="1"/>
    <s v="Mobile"/>
    <n v="8"/>
    <x v="1"/>
    <x v="10"/>
    <n v="411.7"/>
    <n v="3293.6"/>
    <n v="-1021.02"/>
    <n v="3293.6"/>
    <n v="-0.31000121447656059"/>
    <n v="410.01202999999998"/>
    <s v="Low Profit"/>
  </r>
  <r>
    <s v="O1091"/>
    <x v="91"/>
    <x v="3"/>
    <d v="2023-04-02T00:00:00"/>
    <s v="C25"/>
    <s v="Customer_25"/>
    <x v="1"/>
    <s v="Female"/>
    <s v="Delhi"/>
    <s v="P9"/>
    <x v="26"/>
    <s v="Supplier_9"/>
    <x v="1"/>
    <s v="Mobile"/>
    <n v="9"/>
    <x v="3"/>
    <x v="28"/>
    <n v="173.37"/>
    <n v="1560.33"/>
    <n v="-452.5"/>
    <n v="1560.33"/>
    <n v="-0.29000275582729296"/>
    <n v="172.69385700000001"/>
    <s v="Low Profit"/>
  </r>
  <r>
    <s v="O1092"/>
    <x v="92"/>
    <x v="3"/>
    <d v="2023-04-03T00:00:00"/>
    <s v="C45"/>
    <s v="Customer_45"/>
    <x v="3"/>
    <s v="Female"/>
    <s v="Delhi"/>
    <s v="P24"/>
    <x v="14"/>
    <s v="Supplier_24"/>
    <x v="1"/>
    <s v="Mobile"/>
    <n v="3"/>
    <x v="2"/>
    <x v="42"/>
    <n v="369.2"/>
    <n v="1107.5999999999999"/>
    <n v="-232.6"/>
    <n v="1107.5999999999999"/>
    <n v="-0.21000361141206214"/>
    <n v="368.05547999999999"/>
    <s v="Low Profit"/>
  </r>
  <r>
    <s v="O1093"/>
    <x v="93"/>
    <x v="3"/>
    <d v="2023-04-04T00:00:00"/>
    <s v="C41"/>
    <s v="Customer_41"/>
    <x v="3"/>
    <s v="Female"/>
    <s v="Delhi"/>
    <s v="P3"/>
    <x v="21"/>
    <s v="Supplier_3"/>
    <x v="0"/>
    <s v="Mobile"/>
    <n v="3"/>
    <x v="2"/>
    <x v="20"/>
    <n v="269"/>
    <n v="807"/>
    <n v="-121.05"/>
    <n v="807"/>
    <n v="-0.15"/>
    <n v="268.32749999999999"/>
    <s v="Low Profit"/>
  </r>
  <r>
    <s v="O1094"/>
    <x v="94"/>
    <x v="3"/>
    <d v="2023-04-05T00:00:00"/>
    <s v="C29"/>
    <s v="Customer_29"/>
    <x v="0"/>
    <s v="Male"/>
    <s v="Delhi"/>
    <s v="P17"/>
    <x v="16"/>
    <s v="Supplier_17"/>
    <x v="1"/>
    <s v="Cookware"/>
    <n v="3"/>
    <x v="1"/>
    <x v="8"/>
    <n v="398.76"/>
    <n v="1196.28"/>
    <n v="-466.55"/>
    <n v="1196.28"/>
    <n v="-0.39000066873975991"/>
    <n v="396.80607599999996"/>
    <s v="Low Profit"/>
  </r>
  <r>
    <s v="O1095"/>
    <x v="95"/>
    <x v="3"/>
    <d v="2023-04-06T00:00:00"/>
    <s v="C15"/>
    <s v="Customer_15"/>
    <x v="1"/>
    <s v="Female"/>
    <s v="Delhi"/>
    <s v="P3"/>
    <x v="21"/>
    <s v="Supplier_3"/>
    <x v="0"/>
    <s v="Shirt"/>
    <n v="6"/>
    <x v="2"/>
    <x v="5"/>
    <n v="495.37"/>
    <n v="2972.22"/>
    <n v="89.17"/>
    <n v="2972.2200000000003"/>
    <n v="3.0001143926088915E-2"/>
    <n v="495.02324099999998"/>
    <s v="Moderate"/>
  </r>
  <r>
    <s v="O1096"/>
    <x v="96"/>
    <x v="3"/>
    <d v="2023-04-07T00:00:00"/>
    <s v="C45"/>
    <s v="Customer_45"/>
    <x v="3"/>
    <s v="Female"/>
    <s v="Delhi"/>
    <s v="P16"/>
    <x v="0"/>
    <s v="Supplier_16"/>
    <x v="0"/>
    <s v="Laptop"/>
    <n v="1"/>
    <x v="2"/>
    <x v="47"/>
    <n v="108.32"/>
    <n v="108.32"/>
    <n v="-28.16"/>
    <n v="108.32"/>
    <n v="-0.25997045790251111"/>
    <n v="107.93004799999999"/>
    <s v="Low Profit"/>
  </r>
  <r>
    <s v="O1097"/>
    <x v="97"/>
    <x v="3"/>
    <d v="2023-04-08T00:00:00"/>
    <s v="C1"/>
    <s v="Customer_1"/>
    <x v="3"/>
    <s v="Female"/>
    <s v="Delhi"/>
    <s v="P4"/>
    <x v="3"/>
    <s v="Supplier_4"/>
    <x v="2"/>
    <s v="Mobile"/>
    <n v="7"/>
    <x v="2"/>
    <x v="9"/>
    <n v="497.38"/>
    <n v="3481.66"/>
    <n v="0"/>
    <n v="3481.66"/>
    <n v="0"/>
    <n v="496.88261999999997"/>
    <s v="Moderate"/>
  </r>
  <r>
    <s v="O1098"/>
    <x v="98"/>
    <x v="3"/>
    <d v="2023-04-09T00:00:00"/>
    <s v="C25"/>
    <s v="Customer_25"/>
    <x v="1"/>
    <s v="Female"/>
    <s v="Delhi"/>
    <s v="P18"/>
    <x v="20"/>
    <s v="Supplier_18"/>
    <x v="0"/>
    <s v="Shirt"/>
    <n v="1"/>
    <x v="0"/>
    <x v="43"/>
    <n v="54.01"/>
    <n v="54.01"/>
    <n v="-3.78"/>
    <n v="54.01"/>
    <n v="-6.9987039437141269E-2"/>
    <n v="53.918182999999999"/>
    <s v="Low Profit"/>
  </r>
  <r>
    <s v="O1099"/>
    <x v="99"/>
    <x v="3"/>
    <d v="2023-04-10T00:00:00"/>
    <s v="C7"/>
    <s v="Customer_7"/>
    <x v="3"/>
    <s v="Female"/>
    <s v="Delhi"/>
    <s v="P17"/>
    <x v="16"/>
    <s v="Supplier_17"/>
    <x v="2"/>
    <s v="Shirt"/>
    <n v="5"/>
    <x v="3"/>
    <x v="18"/>
    <n v="11.14"/>
    <n v="55.7"/>
    <n v="-2.78"/>
    <n v="55.7"/>
    <n v="-4.9910233393177732E-2"/>
    <n v="11.123290000000001"/>
    <s v="Low Profit"/>
  </r>
  <r>
    <s v="O1100"/>
    <x v="100"/>
    <x v="3"/>
    <d v="2023-04-11T00:00:00"/>
    <s v="C9"/>
    <s v="Customer_9"/>
    <x v="1"/>
    <s v="Female"/>
    <s v="Delhi"/>
    <s v="P7"/>
    <x v="2"/>
    <s v="Supplier_7"/>
    <x v="0"/>
    <s v="Laptop"/>
    <n v="8"/>
    <x v="0"/>
    <x v="33"/>
    <n v="31.64"/>
    <n v="253.12"/>
    <n v="-93.65"/>
    <n v="253.12"/>
    <n v="-0.36998261694058154"/>
    <n v="31.491291999999998"/>
    <s v="Low Profit"/>
  </r>
  <r>
    <s v="O1101"/>
    <x v="101"/>
    <x v="3"/>
    <d v="2023-04-12T00:00:00"/>
    <s v="C24"/>
    <s v="Customer_24"/>
    <x v="3"/>
    <s v="Female"/>
    <s v="Delhi"/>
    <s v="P24"/>
    <x v="14"/>
    <s v="Supplier_24"/>
    <x v="0"/>
    <s v="Cookware"/>
    <n v="4"/>
    <x v="3"/>
    <x v="23"/>
    <n v="177.47"/>
    <n v="709.88"/>
    <n v="-269.75"/>
    <n v="709.88"/>
    <n v="-0.37999380176931313"/>
    <n v="176.618144"/>
    <s v="Low Profit"/>
  </r>
  <r>
    <s v="O1102"/>
    <x v="102"/>
    <x v="3"/>
    <d v="2023-04-13T00:00:00"/>
    <s v="C1"/>
    <s v="Customer_1"/>
    <x v="3"/>
    <s v="Female"/>
    <s v="Delhi"/>
    <s v="P23"/>
    <x v="7"/>
    <s v="Supplier_23"/>
    <x v="0"/>
    <s v="Pants"/>
    <n v="5"/>
    <x v="1"/>
    <x v="19"/>
    <n v="320.12"/>
    <n v="1600.6"/>
    <n v="16.010000000000002"/>
    <n v="1600.6"/>
    <n v="1.0002499062851432E-2"/>
    <n v="319.83189199999998"/>
    <s v="Moderate"/>
  </r>
  <r>
    <s v="O1103"/>
    <x v="103"/>
    <x v="3"/>
    <d v="2023-04-14T00:00:00"/>
    <s v="C44"/>
    <s v="Customer_44"/>
    <x v="0"/>
    <s v="Male"/>
    <s v="Delhi"/>
    <s v="P30"/>
    <x v="5"/>
    <s v="Supplier_30"/>
    <x v="2"/>
    <s v="Pants"/>
    <n v="4"/>
    <x v="2"/>
    <x v="2"/>
    <n v="43.82"/>
    <n v="175.28"/>
    <n v="15.78"/>
    <n v="175.28"/>
    <n v="9.0027384755819256E-2"/>
    <n v="43.815618000000001"/>
    <s v="Moderate"/>
  </r>
  <r>
    <s v="O1104"/>
    <x v="104"/>
    <x v="3"/>
    <d v="2023-04-15T00:00:00"/>
    <s v="C8"/>
    <s v="Customer_8"/>
    <x v="1"/>
    <s v="Female"/>
    <s v="Delhi"/>
    <s v="P5"/>
    <x v="6"/>
    <s v="Supplier_5"/>
    <x v="2"/>
    <s v="Shirt"/>
    <n v="4"/>
    <x v="3"/>
    <x v="47"/>
    <n v="12.78"/>
    <n v="51.12"/>
    <n v="-13.29"/>
    <n v="51.12"/>
    <n v="-0.25997652582159625"/>
    <n v="12.733991999999999"/>
    <s v="Low Profit"/>
  </r>
  <r>
    <s v="O1105"/>
    <x v="105"/>
    <x v="3"/>
    <d v="2023-04-16T00:00:00"/>
    <s v="C24"/>
    <s v="Customer_24"/>
    <x v="3"/>
    <s v="Female"/>
    <s v="Delhi"/>
    <s v="P12"/>
    <x v="19"/>
    <s v="Supplier_12"/>
    <x v="1"/>
    <s v="Furniture"/>
    <n v="8"/>
    <x v="0"/>
    <x v="39"/>
    <n v="469.17"/>
    <n v="3753.36"/>
    <n v="-412.87"/>
    <n v="3753.36"/>
    <n v="-0.11000010657117888"/>
    <n v="468.18474300000003"/>
    <s v="Low Profit"/>
  </r>
  <r>
    <s v="O1106"/>
    <x v="106"/>
    <x v="3"/>
    <d v="2023-04-17T00:00:00"/>
    <s v="C11"/>
    <s v="Customer_11"/>
    <x v="2"/>
    <s v="Male"/>
    <s v="Delhi"/>
    <s v="P17"/>
    <x v="16"/>
    <s v="Supplier_17"/>
    <x v="2"/>
    <s v="Furniture"/>
    <n v="2"/>
    <x v="2"/>
    <x v="44"/>
    <n v="412.74"/>
    <n v="825.48"/>
    <n v="49.53"/>
    <n v="825.48"/>
    <n v="6.0001453699665648E-2"/>
    <n v="412.574904"/>
    <s v="Moderate"/>
  </r>
  <r>
    <s v="O1107"/>
    <x v="107"/>
    <x v="3"/>
    <d v="2023-04-18T00:00:00"/>
    <s v="C17"/>
    <s v="Customer_17"/>
    <x v="2"/>
    <s v="Male"/>
    <s v="Delhi"/>
    <s v="P23"/>
    <x v="7"/>
    <s v="Supplier_23"/>
    <x v="2"/>
    <s v="Laptop"/>
    <n v="1"/>
    <x v="1"/>
    <x v="21"/>
    <n v="406.5"/>
    <n v="406.5"/>
    <n v="-97.56"/>
    <n v="406.5"/>
    <n v="-0.24000000000000002"/>
    <n v="405.11790000000002"/>
    <s v="Low Profit"/>
  </r>
  <r>
    <s v="O1108"/>
    <x v="108"/>
    <x v="3"/>
    <d v="2023-04-19T00:00:00"/>
    <s v="C8"/>
    <s v="Customer_8"/>
    <x v="1"/>
    <s v="Female"/>
    <s v="Delhi"/>
    <s v="P13"/>
    <x v="15"/>
    <s v="Supplier_13"/>
    <x v="2"/>
    <s v="Pants"/>
    <n v="3"/>
    <x v="3"/>
    <x v="45"/>
    <n v="443.37"/>
    <n v="1330.11"/>
    <n v="-226.12"/>
    <n v="1330.1100000000001"/>
    <n v="-0.1700009773627745"/>
    <n v="442.17290099999997"/>
    <s v="Low Profit"/>
  </r>
  <r>
    <s v="O1109"/>
    <x v="109"/>
    <x v="3"/>
    <d v="2023-04-20T00:00:00"/>
    <s v="C35"/>
    <s v="Customer_35"/>
    <x v="3"/>
    <s v="Female"/>
    <s v="Delhi"/>
    <s v="P23"/>
    <x v="7"/>
    <s v="Supplier_23"/>
    <x v="2"/>
    <s v="Shirt"/>
    <n v="9"/>
    <x v="3"/>
    <x v="8"/>
    <n v="353.02"/>
    <n v="3177.18"/>
    <n v="-1239.0999999999999"/>
    <n v="3177.18"/>
    <n v="-0.38999993705109559"/>
    <n v="351.29020199999997"/>
    <s v="Low Profit"/>
  </r>
  <r>
    <s v="O1110"/>
    <x v="110"/>
    <x v="3"/>
    <d v="2023-04-21T00:00:00"/>
    <s v="C35"/>
    <s v="Customer_35"/>
    <x v="3"/>
    <s v="Female"/>
    <s v="Delhi"/>
    <s v="P25"/>
    <x v="27"/>
    <s v="Supplier_25"/>
    <x v="1"/>
    <s v="Cookware"/>
    <n v="4"/>
    <x v="3"/>
    <x v="30"/>
    <n v="61.16"/>
    <n v="244.64"/>
    <n v="-2.4500000000000002"/>
    <n v="244.64"/>
    <n v="-1.0014715500327013E-2"/>
    <n v="61.092723999999997"/>
    <s v="Low Profit"/>
  </r>
  <r>
    <s v="O1111"/>
    <x v="111"/>
    <x v="3"/>
    <d v="2023-04-22T00:00:00"/>
    <s v="C33"/>
    <s v="Customer_33"/>
    <x v="0"/>
    <s v="Male"/>
    <s v="Delhi"/>
    <s v="P3"/>
    <x v="21"/>
    <s v="Supplier_3"/>
    <x v="2"/>
    <s v="Pants"/>
    <n v="5"/>
    <x v="2"/>
    <x v="37"/>
    <n v="205.56"/>
    <n v="1027.8"/>
    <n v="-102.78"/>
    <n v="1027.8"/>
    <n v="-0.1"/>
    <n v="205.14887999999999"/>
    <s v="Low Profit"/>
  </r>
  <r>
    <s v="O1112"/>
    <x v="112"/>
    <x v="3"/>
    <d v="2023-04-23T00:00:00"/>
    <s v="C5"/>
    <s v="Customer_5"/>
    <x v="3"/>
    <s v="Female"/>
    <s v="Delhi"/>
    <s v="P9"/>
    <x v="26"/>
    <s v="Supplier_9"/>
    <x v="0"/>
    <s v="Shirt"/>
    <n v="2"/>
    <x v="0"/>
    <x v="45"/>
    <n v="364.34"/>
    <n v="728.68"/>
    <n v="-123.88"/>
    <n v="728.68"/>
    <n v="-0.17000603831585881"/>
    <n v="363.35628199999996"/>
    <s v="Low Profit"/>
  </r>
  <r>
    <s v="O1113"/>
    <x v="113"/>
    <x v="3"/>
    <d v="2023-04-24T00:00:00"/>
    <s v="C42"/>
    <s v="Customer_42"/>
    <x v="1"/>
    <s v="Female"/>
    <s v="Delhi"/>
    <s v="P30"/>
    <x v="5"/>
    <s v="Supplier_30"/>
    <x v="0"/>
    <s v="Shirt"/>
    <n v="4"/>
    <x v="0"/>
    <x v="16"/>
    <n v="147.36000000000001"/>
    <n v="589.44000000000005"/>
    <n v="-176.83"/>
    <n v="589.44000000000005"/>
    <n v="-0.29999660694896851"/>
    <n v="146.77056000000002"/>
    <s v="Low Profit"/>
  </r>
  <r>
    <s v="O1114"/>
    <x v="114"/>
    <x v="3"/>
    <d v="2023-04-25T00:00:00"/>
    <s v="C39"/>
    <s v="Customer_39"/>
    <x v="0"/>
    <s v="Male"/>
    <s v="Delhi"/>
    <s v="P17"/>
    <x v="16"/>
    <s v="Supplier_17"/>
    <x v="2"/>
    <s v="Mobile"/>
    <n v="2"/>
    <x v="3"/>
    <x v="45"/>
    <n v="346.83"/>
    <n v="693.66"/>
    <n v="-117.92"/>
    <n v="693.66"/>
    <n v="-0.16999682841738029"/>
    <n v="345.89355899999998"/>
    <s v="Low Profit"/>
  </r>
  <r>
    <s v="O1115"/>
    <x v="115"/>
    <x v="3"/>
    <d v="2023-04-26T00:00:00"/>
    <s v="C41"/>
    <s v="Customer_41"/>
    <x v="3"/>
    <s v="Female"/>
    <s v="Delhi"/>
    <s v="P17"/>
    <x v="16"/>
    <s v="Supplier_17"/>
    <x v="2"/>
    <s v="Cookware"/>
    <n v="2"/>
    <x v="1"/>
    <x v="42"/>
    <n v="22"/>
    <n v="44"/>
    <n v="-9.24"/>
    <n v="44"/>
    <n v="-0.21"/>
    <n v="21.931799999999999"/>
    <s v="Low Profit"/>
  </r>
  <r>
    <s v="O1116"/>
    <x v="116"/>
    <x v="3"/>
    <d v="2023-04-27T00:00:00"/>
    <s v="C28"/>
    <s v="Customer_28"/>
    <x v="1"/>
    <s v="Female"/>
    <s v="Delhi"/>
    <s v="P30"/>
    <x v="5"/>
    <s v="Supplier_30"/>
    <x v="0"/>
    <s v="Mobile"/>
    <n v="4"/>
    <x v="1"/>
    <x v="30"/>
    <n v="160.01"/>
    <n v="640.04"/>
    <n v="-6.4"/>
    <n v="640.04"/>
    <n v="-9.9993750390600603E-3"/>
    <n v="159.833989"/>
    <s v="Low Profit"/>
  </r>
  <r>
    <s v="O1117"/>
    <x v="117"/>
    <x v="3"/>
    <d v="2023-04-28T00:00:00"/>
    <s v="C7"/>
    <s v="Customer_7"/>
    <x v="3"/>
    <s v="Female"/>
    <s v="Delhi"/>
    <s v="P20"/>
    <x v="12"/>
    <s v="Supplier_20"/>
    <x v="0"/>
    <s v="Laptop"/>
    <n v="6"/>
    <x v="0"/>
    <x v="40"/>
    <n v="279.07"/>
    <n v="1674.42"/>
    <n v="-535.80999999999995"/>
    <n v="1674.42"/>
    <n v="-0.31999737222441199"/>
    <n v="277.89790599999998"/>
    <s v="Low Profit"/>
  </r>
  <r>
    <s v="O1118"/>
    <x v="118"/>
    <x v="3"/>
    <d v="2023-04-29T00:00:00"/>
    <s v="C9"/>
    <s v="Customer_9"/>
    <x v="1"/>
    <s v="Female"/>
    <s v="Delhi"/>
    <s v="P16"/>
    <x v="0"/>
    <s v="Supplier_16"/>
    <x v="1"/>
    <s v="Mobile"/>
    <n v="7"/>
    <x v="1"/>
    <x v="39"/>
    <n v="319.72000000000003"/>
    <n v="2238.04"/>
    <n v="-246.18"/>
    <n v="2238.04"/>
    <n v="-0.10999803399403049"/>
    <n v="319.04858800000005"/>
    <s v="Low Profit"/>
  </r>
  <r>
    <s v="O1119"/>
    <x v="119"/>
    <x v="3"/>
    <d v="2023-04-30T00:00:00"/>
    <s v="C8"/>
    <s v="Customer_8"/>
    <x v="1"/>
    <s v="Female"/>
    <s v="Delhi"/>
    <s v="P25"/>
    <x v="27"/>
    <s v="Supplier_25"/>
    <x v="0"/>
    <s v="Mobile"/>
    <n v="3"/>
    <x v="0"/>
    <x v="5"/>
    <n v="292.75"/>
    <n v="878.25"/>
    <n v="26.35"/>
    <n v="878.25"/>
    <n v="3.0002846569883293E-2"/>
    <n v="292.545075"/>
    <s v="Moderate"/>
  </r>
  <r>
    <s v="O1120"/>
    <x v="120"/>
    <x v="4"/>
    <d v="2023-05-01T00:00:00"/>
    <s v="C12"/>
    <s v="Customer_12"/>
    <x v="3"/>
    <s v="Female"/>
    <s v="Delhi"/>
    <s v="P22"/>
    <x v="10"/>
    <s v="Supplier_22"/>
    <x v="0"/>
    <s v="Pants"/>
    <n v="3"/>
    <x v="3"/>
    <x v="48"/>
    <n v="351.9"/>
    <n v="1055.7"/>
    <n v="-242.81"/>
    <n v="1055.6999999999998"/>
    <n v="-0.22999905276120114"/>
    <n v="350.73872999999998"/>
    <s v="Low Profit"/>
  </r>
  <r>
    <s v="O1121"/>
    <x v="121"/>
    <x v="4"/>
    <d v="2023-05-02T00:00:00"/>
    <s v="C34"/>
    <s v="Customer_34"/>
    <x v="2"/>
    <s v="Male"/>
    <s v="Delhi"/>
    <s v="P13"/>
    <x v="15"/>
    <s v="Supplier_13"/>
    <x v="2"/>
    <s v="Furniture"/>
    <n v="6"/>
    <x v="0"/>
    <x v="30"/>
    <n v="12.98"/>
    <n v="77.88"/>
    <n v="-0.78"/>
    <n v="77.88"/>
    <n v="-1.0015408320493068E-2"/>
    <n v="12.965722000000001"/>
    <s v="Low Profit"/>
  </r>
  <r>
    <s v="O1122"/>
    <x v="122"/>
    <x v="4"/>
    <d v="2023-05-03T00:00:00"/>
    <s v="C33"/>
    <s v="Customer_33"/>
    <x v="0"/>
    <s v="Male"/>
    <s v="Delhi"/>
    <s v="P27"/>
    <x v="18"/>
    <s v="Supplier_27"/>
    <x v="0"/>
    <s v="Shirt"/>
    <n v="3"/>
    <x v="0"/>
    <x v="49"/>
    <n v="59.46"/>
    <n v="178.38"/>
    <n v="8.92"/>
    <n v="178.38"/>
    <n v="5.0005606009642337E-2"/>
    <n v="59.430270000000007"/>
    <s v="Moderate"/>
  </r>
  <r>
    <s v="O1123"/>
    <x v="123"/>
    <x v="4"/>
    <d v="2023-05-04T00:00:00"/>
    <s v="C48"/>
    <s v="Customer_48"/>
    <x v="3"/>
    <s v="Female"/>
    <s v="Delhi"/>
    <s v="P19"/>
    <x v="13"/>
    <s v="Supplier_19"/>
    <x v="1"/>
    <s v="Cookware"/>
    <n v="2"/>
    <x v="3"/>
    <x v="29"/>
    <n v="435.78"/>
    <n v="871.56"/>
    <n v="-287.61"/>
    <n v="871.56"/>
    <n v="-0.32999449263389785"/>
    <n v="433.90614599999998"/>
    <s v="Low Profit"/>
  </r>
  <r>
    <s v="O1124"/>
    <x v="124"/>
    <x v="4"/>
    <d v="2023-05-05T00:00:00"/>
    <s v="C23"/>
    <s v="Customer_23"/>
    <x v="1"/>
    <s v="Female"/>
    <s v="Delhi"/>
    <s v="P17"/>
    <x v="16"/>
    <s v="Supplier_17"/>
    <x v="0"/>
    <s v="Mobile"/>
    <n v="8"/>
    <x v="1"/>
    <x v="31"/>
    <n v="344.06"/>
    <n v="2752.48"/>
    <n v="-357.82"/>
    <n v="2752.48"/>
    <n v="-0.12999912805905947"/>
    <n v="343.26866200000001"/>
    <s v="Low Profit"/>
  </r>
  <r>
    <s v="O1125"/>
    <x v="125"/>
    <x v="4"/>
    <d v="2023-05-06T00:00:00"/>
    <s v="C24"/>
    <s v="Customer_24"/>
    <x v="3"/>
    <s v="Female"/>
    <s v="Delhi"/>
    <s v="P4"/>
    <x v="3"/>
    <s v="Supplier_4"/>
    <x v="2"/>
    <s v="Cookware"/>
    <n v="5"/>
    <x v="0"/>
    <x v="7"/>
    <n v="65.34"/>
    <n v="326.7"/>
    <n v="-88.21"/>
    <n v="326.70000000000005"/>
    <n v="-0.27000306091215176"/>
    <n v="65.098241999999999"/>
    <s v="Low Profit"/>
  </r>
  <r>
    <s v="O1126"/>
    <x v="126"/>
    <x v="4"/>
    <d v="2023-05-07T00:00:00"/>
    <s v="C37"/>
    <s v="Customer_37"/>
    <x v="0"/>
    <s v="Male"/>
    <s v="Delhi"/>
    <s v="P12"/>
    <x v="19"/>
    <s v="Supplier_12"/>
    <x v="2"/>
    <s v="Furniture"/>
    <n v="1"/>
    <x v="0"/>
    <x v="18"/>
    <n v="422.62"/>
    <n v="422.62"/>
    <n v="-21.13"/>
    <n v="422.62"/>
    <n v="-4.9997633808149165E-2"/>
    <n v="421.98607000000004"/>
    <s v="Low Profit"/>
  </r>
  <r>
    <s v="O1127"/>
    <x v="127"/>
    <x v="4"/>
    <d v="2023-05-08T00:00:00"/>
    <s v="C35"/>
    <s v="Customer_35"/>
    <x v="3"/>
    <s v="Female"/>
    <s v="Delhi"/>
    <s v="P29"/>
    <x v="22"/>
    <s v="Supplier_29"/>
    <x v="0"/>
    <s v="Furniture"/>
    <n v="3"/>
    <x v="3"/>
    <x v="28"/>
    <n v="128.69"/>
    <n v="386.07"/>
    <n v="-111.96"/>
    <n v="386.07"/>
    <n v="-0.28999922293884528"/>
    <n v="128.188109"/>
    <s v="Low Profit"/>
  </r>
  <r>
    <s v="O1128"/>
    <x v="128"/>
    <x v="4"/>
    <d v="2023-05-09T00:00:00"/>
    <s v="C44"/>
    <s v="Customer_44"/>
    <x v="0"/>
    <s v="Male"/>
    <s v="Delhi"/>
    <s v="P9"/>
    <x v="26"/>
    <s v="Supplier_9"/>
    <x v="2"/>
    <s v="Mobile"/>
    <n v="8"/>
    <x v="1"/>
    <x v="13"/>
    <n v="244.35"/>
    <n v="1954.8"/>
    <n v="78.19"/>
    <n v="1954.8"/>
    <n v="3.9998976877429919E-2"/>
    <n v="244.20338999999998"/>
    <s v="Moderate"/>
  </r>
  <r>
    <s v="O1129"/>
    <x v="129"/>
    <x v="4"/>
    <d v="2023-05-10T00:00:00"/>
    <s v="C40"/>
    <s v="Customer_40"/>
    <x v="0"/>
    <s v="Male"/>
    <s v="Delhi"/>
    <s v="P19"/>
    <x v="13"/>
    <s v="Supplier_19"/>
    <x v="1"/>
    <s v="Laptop"/>
    <n v="4"/>
    <x v="0"/>
    <x v="50"/>
    <n v="81.150000000000006"/>
    <n v="324.60000000000002"/>
    <n v="-25.97"/>
    <n v="324.60000000000002"/>
    <n v="-8.0006161429451619E-2"/>
    <n v="81.003929999999997"/>
    <s v="Low Profit"/>
  </r>
  <r>
    <s v="O1130"/>
    <x v="130"/>
    <x v="4"/>
    <d v="2023-05-11T00:00:00"/>
    <s v="C22"/>
    <s v="Customer_22"/>
    <x v="1"/>
    <s v="Female"/>
    <s v="Delhi"/>
    <s v="P12"/>
    <x v="19"/>
    <s v="Supplier_12"/>
    <x v="1"/>
    <s v="Mobile"/>
    <n v="7"/>
    <x v="3"/>
    <x v="8"/>
    <n v="357.95"/>
    <n v="2505.65"/>
    <n v="-977.2"/>
    <n v="2505.65"/>
    <n v="-0.38999860315686546"/>
    <n v="356.19604499999997"/>
    <s v="Low Profit"/>
  </r>
  <r>
    <s v="O1131"/>
    <x v="131"/>
    <x v="4"/>
    <d v="2023-05-12T00:00:00"/>
    <s v="C27"/>
    <s v="Customer_27"/>
    <x v="0"/>
    <s v="Male"/>
    <s v="Delhi"/>
    <s v="P9"/>
    <x v="26"/>
    <s v="Supplier_9"/>
    <x v="0"/>
    <s v="Pants"/>
    <n v="2"/>
    <x v="0"/>
    <x v="16"/>
    <n v="336.76"/>
    <n v="673.52"/>
    <n v="-202.06"/>
    <n v="673.52"/>
    <n v="-0.30000593894761851"/>
    <n v="335.41296"/>
    <s v="Low Profit"/>
  </r>
  <r>
    <s v="O1132"/>
    <x v="132"/>
    <x v="4"/>
    <d v="2023-05-13T00:00:00"/>
    <s v="C35"/>
    <s v="Customer_35"/>
    <x v="3"/>
    <s v="Female"/>
    <s v="Delhi"/>
    <s v="P7"/>
    <x v="2"/>
    <s v="Supplier_7"/>
    <x v="0"/>
    <s v="Shirt"/>
    <n v="7"/>
    <x v="2"/>
    <x v="20"/>
    <n v="113.45"/>
    <n v="794.15"/>
    <n v="-119.12"/>
    <n v="794.15"/>
    <n v="-0.14999685198010451"/>
    <n v="113.166375"/>
    <s v="Low Profit"/>
  </r>
  <r>
    <s v="O1133"/>
    <x v="133"/>
    <x v="4"/>
    <d v="2023-05-14T00:00:00"/>
    <s v="C1"/>
    <s v="Customer_1"/>
    <x v="3"/>
    <s v="Female"/>
    <s v="Delhi"/>
    <s v="P28"/>
    <x v="17"/>
    <s v="Supplier_28"/>
    <x v="0"/>
    <s v="Laptop"/>
    <n v="5"/>
    <x v="3"/>
    <x v="43"/>
    <n v="433.07"/>
    <n v="2165.35"/>
    <n v="-151.57"/>
    <n v="2165.35"/>
    <n v="-6.9997921814025449E-2"/>
    <n v="432.33378099999999"/>
    <s v="Low Profit"/>
  </r>
  <r>
    <s v="O1134"/>
    <x v="134"/>
    <x v="4"/>
    <d v="2023-05-15T00:00:00"/>
    <s v="C35"/>
    <s v="Customer_35"/>
    <x v="3"/>
    <s v="Female"/>
    <s v="Delhi"/>
    <s v="P14"/>
    <x v="25"/>
    <s v="Supplier_14"/>
    <x v="2"/>
    <s v="Mobile"/>
    <n v="5"/>
    <x v="1"/>
    <x v="46"/>
    <n v="206.64"/>
    <n v="1033.2"/>
    <n v="-351.29"/>
    <n v="1033.1999999999998"/>
    <n v="-0.34000193573364312"/>
    <n v="205.730784"/>
    <s v="Low Profit"/>
  </r>
  <r>
    <s v="O1135"/>
    <x v="135"/>
    <x v="4"/>
    <d v="2023-05-16T00:00:00"/>
    <s v="C37"/>
    <s v="Customer_37"/>
    <x v="0"/>
    <s v="Male"/>
    <s v="Delhi"/>
    <s v="P20"/>
    <x v="12"/>
    <s v="Supplier_20"/>
    <x v="1"/>
    <s v="Cookware"/>
    <n v="6"/>
    <x v="1"/>
    <x v="45"/>
    <n v="153.33000000000001"/>
    <n v="919.98"/>
    <n v="-156.4"/>
    <n v="919.98"/>
    <n v="-0.17000369573251592"/>
    <n v="152.916009"/>
    <s v="Low Profit"/>
  </r>
  <r>
    <s v="O1136"/>
    <x v="136"/>
    <x v="4"/>
    <d v="2023-05-17T00:00:00"/>
    <s v="C47"/>
    <s v="Customer_47"/>
    <x v="1"/>
    <s v="Female"/>
    <s v="Delhi"/>
    <s v="P19"/>
    <x v="13"/>
    <s v="Supplier_19"/>
    <x v="1"/>
    <s v="Laptop"/>
    <n v="9"/>
    <x v="1"/>
    <x v="17"/>
    <n v="84.64"/>
    <n v="761.76"/>
    <n v="-213.29"/>
    <n v="761.76"/>
    <n v="-0.27999632430161731"/>
    <n v="84.318367999999992"/>
    <s v="Low Profit"/>
  </r>
  <r>
    <s v="O1137"/>
    <x v="137"/>
    <x v="4"/>
    <d v="2023-05-18T00:00:00"/>
    <s v="C14"/>
    <s v="Customer_14"/>
    <x v="1"/>
    <s v="Female"/>
    <s v="Delhi"/>
    <s v="P26"/>
    <x v="8"/>
    <s v="Supplier_26"/>
    <x v="2"/>
    <s v="Laptop"/>
    <n v="6"/>
    <x v="1"/>
    <x v="17"/>
    <n v="140.41999999999999"/>
    <n v="842.52"/>
    <n v="-235.91"/>
    <n v="842.52"/>
    <n v="-0.28000522242795423"/>
    <n v="139.88640399999997"/>
    <s v="Low Profit"/>
  </r>
  <r>
    <s v="O1138"/>
    <x v="138"/>
    <x v="4"/>
    <d v="2023-05-19T00:00:00"/>
    <s v="C3"/>
    <s v="Customer_3"/>
    <x v="2"/>
    <s v="Male"/>
    <s v="Delhi"/>
    <s v="P15"/>
    <x v="28"/>
    <s v="Supplier_15"/>
    <x v="1"/>
    <s v="Mobile"/>
    <n v="8"/>
    <x v="0"/>
    <x v="2"/>
    <n v="20.79"/>
    <n v="166.32"/>
    <n v="14.97"/>
    <n v="166.32"/>
    <n v="9.0007215007215008E-2"/>
    <n v="20.787921000000001"/>
    <s v="Moderate"/>
  </r>
  <r>
    <s v="O1139"/>
    <x v="139"/>
    <x v="4"/>
    <d v="2023-05-20T00:00:00"/>
    <s v="C1"/>
    <s v="Customer_1"/>
    <x v="3"/>
    <s v="Female"/>
    <s v="Delhi"/>
    <s v="P16"/>
    <x v="0"/>
    <s v="Supplier_16"/>
    <x v="0"/>
    <s v="Laptop"/>
    <n v="7"/>
    <x v="0"/>
    <x v="13"/>
    <n v="295.8"/>
    <n v="2070.6"/>
    <n v="82.82"/>
    <n v="2070.6"/>
    <n v="3.9998068192794355E-2"/>
    <n v="295.62252000000001"/>
    <s v="Moderate"/>
  </r>
  <r>
    <s v="O1140"/>
    <x v="140"/>
    <x v="4"/>
    <d v="2023-05-21T00:00:00"/>
    <s v="C5"/>
    <s v="Customer_5"/>
    <x v="3"/>
    <s v="Female"/>
    <s v="Delhi"/>
    <s v="P21"/>
    <x v="1"/>
    <s v="Supplier_21"/>
    <x v="0"/>
    <s v="Cookware"/>
    <n v="9"/>
    <x v="1"/>
    <x v="48"/>
    <n v="422.69"/>
    <n v="3804.21"/>
    <n v="-874.97"/>
    <n v="3804.21"/>
    <n v="-0.23000044687333243"/>
    <n v="421.29512299999999"/>
    <s v="Low Profit"/>
  </r>
  <r>
    <s v="O1141"/>
    <x v="141"/>
    <x v="4"/>
    <d v="2023-05-22T00:00:00"/>
    <s v="C26"/>
    <s v="Customer_26"/>
    <x v="1"/>
    <s v="Female"/>
    <s v="Delhi"/>
    <s v="P5"/>
    <x v="6"/>
    <s v="Supplier_5"/>
    <x v="0"/>
    <s v="Furniture"/>
    <n v="4"/>
    <x v="1"/>
    <x v="25"/>
    <n v="279"/>
    <n v="1116"/>
    <n v="22.32"/>
    <n v="1116"/>
    <n v="0.02"/>
    <n v="278.77679999999998"/>
    <s v="Moderate"/>
  </r>
  <r>
    <s v="O1142"/>
    <x v="142"/>
    <x v="4"/>
    <d v="2023-05-23T00:00:00"/>
    <s v="C14"/>
    <s v="Customer_14"/>
    <x v="1"/>
    <s v="Female"/>
    <s v="Delhi"/>
    <s v="P3"/>
    <x v="21"/>
    <s v="Supplier_3"/>
    <x v="1"/>
    <s v="Laptop"/>
    <n v="2"/>
    <x v="1"/>
    <x v="41"/>
    <n v="117.44"/>
    <n v="234.88"/>
    <n v="-7.05"/>
    <n v="234.88"/>
    <n v="-3.001532697547684E-2"/>
    <n v="117.287328"/>
    <s v="Low Profit"/>
  </r>
  <r>
    <s v="O1143"/>
    <x v="143"/>
    <x v="4"/>
    <d v="2023-05-24T00:00:00"/>
    <s v="C39"/>
    <s v="Customer_39"/>
    <x v="0"/>
    <s v="Male"/>
    <s v="Delhi"/>
    <s v="P12"/>
    <x v="19"/>
    <s v="Supplier_12"/>
    <x v="0"/>
    <s v="Furniture"/>
    <n v="7"/>
    <x v="0"/>
    <x v="33"/>
    <n v="26.5"/>
    <n v="185.5"/>
    <n v="-68.64"/>
    <n v="185.5"/>
    <n v="-0.3700269541778976"/>
    <n v="26.375450000000001"/>
    <s v="Low Profit"/>
  </r>
  <r>
    <s v="O1144"/>
    <x v="144"/>
    <x v="4"/>
    <d v="2023-05-25T00:00:00"/>
    <s v="C27"/>
    <s v="Customer_27"/>
    <x v="0"/>
    <s v="Male"/>
    <s v="Delhi"/>
    <s v="P25"/>
    <x v="27"/>
    <s v="Supplier_25"/>
    <x v="2"/>
    <s v="Cookware"/>
    <n v="6"/>
    <x v="1"/>
    <x v="24"/>
    <n v="115.17"/>
    <n v="691.02"/>
    <n v="-124.38"/>
    <n v="691.02"/>
    <n v="-0.17999479030997656"/>
    <n v="114.84752399999999"/>
    <s v="Low Profit"/>
  </r>
  <r>
    <s v="O1145"/>
    <x v="145"/>
    <x v="4"/>
    <d v="2023-05-26T00:00:00"/>
    <s v="C9"/>
    <s v="Customer_9"/>
    <x v="1"/>
    <s v="Female"/>
    <s v="Delhi"/>
    <s v="P20"/>
    <x v="12"/>
    <s v="Supplier_20"/>
    <x v="2"/>
    <s v="Mobile"/>
    <n v="1"/>
    <x v="1"/>
    <x v="17"/>
    <n v="213.9"/>
    <n v="213.9"/>
    <n v="-59.89"/>
    <n v="213.9"/>
    <n v="-0.27999064983637212"/>
    <n v="213.08717999999999"/>
    <s v="Low Profit"/>
  </r>
  <r>
    <s v="O1146"/>
    <x v="146"/>
    <x v="4"/>
    <d v="2023-05-27T00:00:00"/>
    <s v="C15"/>
    <s v="Customer_15"/>
    <x v="1"/>
    <s v="Female"/>
    <s v="Delhi"/>
    <s v="P27"/>
    <x v="18"/>
    <s v="Supplier_27"/>
    <x v="1"/>
    <s v="Shirt"/>
    <n v="9"/>
    <x v="2"/>
    <x v="24"/>
    <n v="382.21"/>
    <n v="3439.89"/>
    <n v="-619.17999999999995"/>
    <n v="3439.89"/>
    <n v="-0.17999994185860593"/>
    <n v="381.13981199999995"/>
    <s v="Low Profit"/>
  </r>
  <r>
    <s v="O1147"/>
    <x v="147"/>
    <x v="4"/>
    <d v="2023-05-28T00:00:00"/>
    <s v="C15"/>
    <s v="Customer_15"/>
    <x v="1"/>
    <s v="Female"/>
    <s v="Delhi"/>
    <s v="P21"/>
    <x v="1"/>
    <s v="Supplier_21"/>
    <x v="2"/>
    <s v="Laptop"/>
    <n v="9"/>
    <x v="2"/>
    <x v="24"/>
    <n v="102.04"/>
    <n v="918.36"/>
    <n v="-165.3"/>
    <n v="918.36"/>
    <n v="-0.17999477329151967"/>
    <n v="101.754288"/>
    <s v="Low Profit"/>
  </r>
  <r>
    <s v="O1148"/>
    <x v="148"/>
    <x v="4"/>
    <d v="2023-05-29T00:00:00"/>
    <s v="C26"/>
    <s v="Customer_26"/>
    <x v="1"/>
    <s v="Female"/>
    <s v="Delhi"/>
    <s v="P4"/>
    <x v="3"/>
    <s v="Supplier_4"/>
    <x v="2"/>
    <s v="Shirt"/>
    <n v="2"/>
    <x v="1"/>
    <x v="49"/>
    <n v="362.7"/>
    <n v="725.4"/>
    <n v="36.270000000000003"/>
    <n v="725.4"/>
    <n v="0.05"/>
    <n v="362.51865000000004"/>
    <s v="Moderate"/>
  </r>
  <r>
    <s v="O1149"/>
    <x v="149"/>
    <x v="4"/>
    <d v="2023-05-30T00:00:00"/>
    <s v="C42"/>
    <s v="Customer_42"/>
    <x v="1"/>
    <s v="Female"/>
    <s v="Delhi"/>
    <s v="P21"/>
    <x v="1"/>
    <s v="Supplier_21"/>
    <x v="1"/>
    <s v="Cookware"/>
    <n v="3"/>
    <x v="3"/>
    <x v="43"/>
    <n v="434.8"/>
    <n v="1304.4000000000001"/>
    <n v="-91.31"/>
    <n v="1304.4000000000001"/>
    <n v="-7.0001533272002453E-2"/>
    <n v="434.06083999999998"/>
    <s v="Low Profit"/>
  </r>
  <r>
    <s v="O1150"/>
    <x v="150"/>
    <x v="4"/>
    <d v="2023-05-31T00:00:00"/>
    <s v="C13"/>
    <s v="Customer_13"/>
    <x v="3"/>
    <s v="Female"/>
    <s v="Delhi"/>
    <s v="P23"/>
    <x v="7"/>
    <s v="Supplier_23"/>
    <x v="0"/>
    <s v="Laptop"/>
    <n v="5"/>
    <x v="1"/>
    <x v="38"/>
    <n v="232.43"/>
    <n v="1162.1500000000001"/>
    <n v="-46.49"/>
    <n v="1162.1500000000001"/>
    <n v="-4.0003441896484963E-2"/>
    <n v="232.10459800000001"/>
    <s v="Low Profit"/>
  </r>
  <r>
    <s v="O1151"/>
    <x v="151"/>
    <x v="5"/>
    <d v="2023-06-01T00:00:00"/>
    <s v="C32"/>
    <s v="Customer_32"/>
    <x v="1"/>
    <s v="Female"/>
    <s v="Delhi"/>
    <s v="P16"/>
    <x v="0"/>
    <s v="Supplier_16"/>
    <x v="0"/>
    <s v="Furniture"/>
    <n v="5"/>
    <x v="2"/>
    <x v="37"/>
    <n v="412.5"/>
    <n v="2062.5"/>
    <n v="-206.25"/>
    <n v="2062.5"/>
    <n v="-0.1"/>
    <n v="411.67500000000001"/>
    <s v="Low Profit"/>
  </r>
  <r>
    <s v="O1152"/>
    <x v="152"/>
    <x v="5"/>
    <d v="2023-06-02T00:00:00"/>
    <s v="C39"/>
    <s v="Customer_39"/>
    <x v="0"/>
    <s v="Male"/>
    <s v="Delhi"/>
    <s v="P25"/>
    <x v="27"/>
    <s v="Supplier_25"/>
    <x v="0"/>
    <s v="Pants"/>
    <n v="1"/>
    <x v="3"/>
    <x v="16"/>
    <n v="281.77999999999997"/>
    <n v="281.77999999999997"/>
    <n v="-84.53"/>
    <n v="281.77999999999997"/>
    <n v="-0.29998580452835549"/>
    <n v="280.65287999999998"/>
    <s v="Low Profit"/>
  </r>
  <r>
    <s v="O1153"/>
    <x v="153"/>
    <x v="5"/>
    <d v="2023-06-03T00:00:00"/>
    <s v="C49"/>
    <s v="Customer_49"/>
    <x v="1"/>
    <s v="Female"/>
    <s v="Delhi"/>
    <s v="P7"/>
    <x v="2"/>
    <s v="Supplier_7"/>
    <x v="1"/>
    <s v="Shirt"/>
    <n v="8"/>
    <x v="3"/>
    <x v="12"/>
    <n v="322.17"/>
    <n v="2577.36"/>
    <n v="-231.96"/>
    <n v="2577.36"/>
    <n v="-8.9999068814600985E-2"/>
    <n v="321.55787700000002"/>
    <s v="Low Profit"/>
  </r>
  <r>
    <s v="O1154"/>
    <x v="154"/>
    <x v="5"/>
    <d v="2023-06-04T00:00:00"/>
    <s v="C32"/>
    <s v="Customer_32"/>
    <x v="1"/>
    <s v="Female"/>
    <s v="Delhi"/>
    <s v="P13"/>
    <x v="15"/>
    <s v="Supplier_13"/>
    <x v="2"/>
    <s v="Laptop"/>
    <n v="8"/>
    <x v="1"/>
    <x v="31"/>
    <n v="267.88"/>
    <n v="2143.04"/>
    <n v="-278.60000000000002"/>
    <n v="2143.04"/>
    <n v="-0.13000223980886966"/>
    <n v="267.26387599999998"/>
    <s v="Low Profit"/>
  </r>
  <r>
    <s v="O1155"/>
    <x v="155"/>
    <x v="5"/>
    <d v="2023-06-05T00:00:00"/>
    <s v="C4"/>
    <s v="Customer_4"/>
    <x v="0"/>
    <s v="Male"/>
    <s v="Delhi"/>
    <s v="P21"/>
    <x v="1"/>
    <s v="Supplier_21"/>
    <x v="0"/>
    <s v="Shirt"/>
    <n v="4"/>
    <x v="2"/>
    <x v="37"/>
    <n v="236.95"/>
    <n v="947.8"/>
    <n v="-94.78"/>
    <n v="947.8"/>
    <n v="-0.1"/>
    <n v="236.4761"/>
    <s v="Low Profit"/>
  </r>
  <r>
    <s v="O1156"/>
    <x v="156"/>
    <x v="5"/>
    <d v="2023-06-06T00:00:00"/>
    <s v="C30"/>
    <s v="Customer_30"/>
    <x v="2"/>
    <s v="Male"/>
    <s v="Delhi"/>
    <s v="P10"/>
    <x v="9"/>
    <s v="Supplier_10"/>
    <x v="0"/>
    <s v="Laptop"/>
    <n v="7"/>
    <x v="2"/>
    <x v="49"/>
    <n v="124.98"/>
    <n v="874.86"/>
    <n v="43.74"/>
    <n v="874.86"/>
    <n v="4.9996570879912217E-2"/>
    <n v="124.91751000000001"/>
    <s v="Moderate"/>
  </r>
  <r>
    <s v="O1157"/>
    <x v="157"/>
    <x v="5"/>
    <d v="2023-06-07T00:00:00"/>
    <s v="C37"/>
    <s v="Customer_37"/>
    <x v="0"/>
    <s v="Male"/>
    <s v="Delhi"/>
    <s v="P26"/>
    <x v="8"/>
    <s v="Supplier_26"/>
    <x v="1"/>
    <s v="Mobile"/>
    <n v="3"/>
    <x v="3"/>
    <x v="32"/>
    <n v="158.57"/>
    <n v="475.71"/>
    <n v="-57.09"/>
    <n v="475.71"/>
    <n v="-0.12001009018099264"/>
    <n v="158.221146"/>
    <s v="Low Profit"/>
  </r>
  <r>
    <s v="O1158"/>
    <x v="158"/>
    <x v="5"/>
    <d v="2023-06-08T00:00:00"/>
    <s v="C23"/>
    <s v="Customer_23"/>
    <x v="1"/>
    <s v="Female"/>
    <s v="Delhi"/>
    <s v="P7"/>
    <x v="2"/>
    <s v="Supplier_7"/>
    <x v="0"/>
    <s v="Furniture"/>
    <n v="6"/>
    <x v="1"/>
    <x v="9"/>
    <n v="152.09"/>
    <n v="912.54"/>
    <n v="0"/>
    <n v="912.54"/>
    <n v="0"/>
    <n v="151.93791000000002"/>
    <s v="Moderate"/>
  </r>
  <r>
    <s v="O1159"/>
    <x v="159"/>
    <x v="5"/>
    <d v="2023-06-09T00:00:00"/>
    <s v="C39"/>
    <s v="Customer_39"/>
    <x v="0"/>
    <s v="Male"/>
    <s v="Delhi"/>
    <s v="P14"/>
    <x v="25"/>
    <s v="Supplier_14"/>
    <x v="1"/>
    <s v="Shirt"/>
    <n v="9"/>
    <x v="0"/>
    <x v="19"/>
    <n v="286.01"/>
    <n v="2574.09"/>
    <n v="25.74"/>
    <n v="2574.09"/>
    <n v="9.9996503618754572E-3"/>
    <n v="285.752591"/>
    <s v="Moderate"/>
  </r>
  <r>
    <s v="O1160"/>
    <x v="160"/>
    <x v="5"/>
    <d v="2023-06-10T00:00:00"/>
    <s v="C45"/>
    <s v="Customer_45"/>
    <x v="3"/>
    <s v="Female"/>
    <s v="Delhi"/>
    <s v="P26"/>
    <x v="8"/>
    <s v="Supplier_26"/>
    <x v="2"/>
    <s v="Pants"/>
    <n v="1"/>
    <x v="0"/>
    <x v="49"/>
    <n v="68.78"/>
    <n v="68.78"/>
    <n v="3.44"/>
    <n v="68.78"/>
    <n v="5.0014539110206452E-2"/>
    <n v="68.745609999999999"/>
    <s v="Moderate"/>
  </r>
  <r>
    <s v="O1161"/>
    <x v="161"/>
    <x v="5"/>
    <d v="2023-06-11T00:00:00"/>
    <s v="C15"/>
    <s v="Customer_15"/>
    <x v="1"/>
    <s v="Female"/>
    <s v="Delhi"/>
    <s v="P5"/>
    <x v="6"/>
    <s v="Supplier_5"/>
    <x v="1"/>
    <s v="Pants"/>
    <n v="5"/>
    <x v="2"/>
    <x v="50"/>
    <n v="459.23"/>
    <n v="2296.15"/>
    <n v="-183.69"/>
    <n v="2296.15"/>
    <n v="-7.9999128976765449E-2"/>
    <n v="458.40338600000001"/>
    <s v="Low Profit"/>
  </r>
  <r>
    <s v="O1162"/>
    <x v="162"/>
    <x v="5"/>
    <d v="2023-06-12T00:00:00"/>
    <s v="C43"/>
    <s v="Customer_43"/>
    <x v="0"/>
    <s v="Male"/>
    <s v="Delhi"/>
    <s v="P3"/>
    <x v="21"/>
    <s v="Supplier_3"/>
    <x v="1"/>
    <s v="Cookware"/>
    <n v="4"/>
    <x v="0"/>
    <x v="17"/>
    <n v="363.12"/>
    <n v="1452.48"/>
    <n v="-406.69"/>
    <n v="1452.48"/>
    <n v="-0.27999697069839169"/>
    <n v="361.74014399999999"/>
    <s v="Low Profit"/>
  </r>
  <r>
    <s v="O1163"/>
    <x v="163"/>
    <x v="5"/>
    <d v="2023-06-13T00:00:00"/>
    <s v="C29"/>
    <s v="Customer_29"/>
    <x v="0"/>
    <s v="Male"/>
    <s v="Delhi"/>
    <s v="P23"/>
    <x v="7"/>
    <s v="Supplier_23"/>
    <x v="1"/>
    <s v="Laptop"/>
    <n v="8"/>
    <x v="2"/>
    <x v="38"/>
    <n v="206.71"/>
    <n v="1653.68"/>
    <n v="-66.150000000000006"/>
    <n v="1653.68"/>
    <n v="-4.0001693193362685E-2"/>
    <n v="206.42060600000002"/>
    <s v="Low Profit"/>
  </r>
  <r>
    <s v="O1164"/>
    <x v="164"/>
    <x v="5"/>
    <d v="2023-06-14T00:00:00"/>
    <s v="C36"/>
    <s v="Customer_36"/>
    <x v="2"/>
    <s v="Male"/>
    <s v="Delhi"/>
    <s v="P29"/>
    <x v="22"/>
    <s v="Supplier_29"/>
    <x v="1"/>
    <s v="Shirt"/>
    <n v="1"/>
    <x v="2"/>
    <x v="3"/>
    <n v="87.73"/>
    <n v="87.73"/>
    <n v="-5.26"/>
    <n v="87.73"/>
    <n v="-5.9956685284395302E-2"/>
    <n v="87.589631999999995"/>
    <s v="Low Profit"/>
  </r>
  <r>
    <s v="O1165"/>
    <x v="165"/>
    <x v="5"/>
    <d v="2023-06-15T00:00:00"/>
    <s v="C13"/>
    <s v="Customer_13"/>
    <x v="3"/>
    <s v="Female"/>
    <s v="Delhi"/>
    <s v="P11"/>
    <x v="23"/>
    <s v="Supplier_11"/>
    <x v="2"/>
    <s v="Cookware"/>
    <n v="9"/>
    <x v="2"/>
    <x v="4"/>
    <n v="442.18"/>
    <n v="3979.62"/>
    <n v="-875.52"/>
    <n v="3979.62"/>
    <n v="-0.22000090460898278"/>
    <n v="440.76502400000004"/>
    <s v="Low Profit"/>
  </r>
  <r>
    <s v="O1166"/>
    <x v="166"/>
    <x v="5"/>
    <d v="2023-06-16T00:00:00"/>
    <s v="C32"/>
    <s v="Customer_32"/>
    <x v="1"/>
    <s v="Female"/>
    <s v="Delhi"/>
    <s v="P11"/>
    <x v="23"/>
    <s v="Supplier_11"/>
    <x v="2"/>
    <s v="Shirt"/>
    <n v="6"/>
    <x v="0"/>
    <x v="9"/>
    <n v="413.65"/>
    <n v="2481.9"/>
    <n v="0"/>
    <n v="2481.8999999999996"/>
    <n v="0"/>
    <n v="413.23634999999996"/>
    <s v="Moderate"/>
  </r>
  <r>
    <s v="O1167"/>
    <x v="167"/>
    <x v="5"/>
    <d v="2023-06-17T00:00:00"/>
    <s v="C7"/>
    <s v="Customer_7"/>
    <x v="3"/>
    <s v="Female"/>
    <s v="Delhi"/>
    <s v="P18"/>
    <x v="20"/>
    <s v="Supplier_18"/>
    <x v="0"/>
    <s v="Laptop"/>
    <n v="4"/>
    <x v="2"/>
    <x v="35"/>
    <n v="363.64"/>
    <n v="1454.56"/>
    <n v="-509.1"/>
    <n v="1454.56"/>
    <n v="-0.3500027499725003"/>
    <n v="362.00362000000001"/>
    <s v="Low Profit"/>
  </r>
  <r>
    <s v="O1168"/>
    <x v="168"/>
    <x v="5"/>
    <d v="2023-06-18T00:00:00"/>
    <s v="C22"/>
    <s v="Customer_22"/>
    <x v="1"/>
    <s v="Female"/>
    <s v="Delhi"/>
    <s v="P15"/>
    <x v="28"/>
    <s v="Supplier_15"/>
    <x v="2"/>
    <s v="Pants"/>
    <n v="9"/>
    <x v="3"/>
    <x v="11"/>
    <n v="143.06"/>
    <n v="1287.54"/>
    <n v="-206.01"/>
    <n v="1287.54"/>
    <n v="-0.16000279602963791"/>
    <n v="142.68804399999999"/>
    <s v="Low Profit"/>
  </r>
  <r>
    <s v="O1169"/>
    <x v="169"/>
    <x v="5"/>
    <d v="2023-06-19T00:00:00"/>
    <s v="C28"/>
    <s v="Customer_28"/>
    <x v="1"/>
    <s v="Female"/>
    <s v="Delhi"/>
    <s v="P12"/>
    <x v="19"/>
    <s v="Supplier_12"/>
    <x v="2"/>
    <s v="Mobile"/>
    <n v="5"/>
    <x v="1"/>
    <x v="32"/>
    <n v="207.2"/>
    <n v="1036"/>
    <n v="-124.32"/>
    <n v="1036"/>
    <n v="-0.12"/>
    <n v="206.74415999999999"/>
    <s v="Low Profit"/>
  </r>
  <r>
    <s v="O1170"/>
    <x v="170"/>
    <x v="5"/>
    <d v="2023-06-20T00:00:00"/>
    <s v="C2"/>
    <s v="Customer_2"/>
    <x v="3"/>
    <s v="Female"/>
    <s v="Delhi"/>
    <s v="P9"/>
    <x v="26"/>
    <s v="Supplier_9"/>
    <x v="0"/>
    <s v="Pants"/>
    <n v="5"/>
    <x v="1"/>
    <x v="24"/>
    <n v="60.35"/>
    <n v="301.75"/>
    <n v="-54.32"/>
    <n v="301.75"/>
    <n v="-0.180016570008285"/>
    <n v="60.181019999999997"/>
    <s v="Low Profit"/>
  </r>
  <r>
    <s v="O1171"/>
    <x v="171"/>
    <x v="5"/>
    <d v="2023-06-21T00:00:00"/>
    <s v="C42"/>
    <s v="Customer_42"/>
    <x v="1"/>
    <s v="Female"/>
    <s v="Delhi"/>
    <s v="P10"/>
    <x v="9"/>
    <s v="Supplier_10"/>
    <x v="2"/>
    <s v="Cookware"/>
    <n v="5"/>
    <x v="2"/>
    <x v="25"/>
    <n v="102.63"/>
    <n v="513.15"/>
    <n v="10.26"/>
    <n v="513.15"/>
    <n v="1.9994153756211636E-2"/>
    <n v="102.54789599999999"/>
    <s v="Moderate"/>
  </r>
  <r>
    <s v="O1172"/>
    <x v="172"/>
    <x v="5"/>
    <d v="2023-06-22T00:00:00"/>
    <s v="C45"/>
    <s v="Customer_45"/>
    <x v="3"/>
    <s v="Female"/>
    <s v="Delhi"/>
    <s v="P26"/>
    <x v="8"/>
    <s v="Supplier_26"/>
    <x v="1"/>
    <s v="Furniture"/>
    <n v="1"/>
    <x v="1"/>
    <x v="42"/>
    <n v="393.68"/>
    <n v="393.68"/>
    <n v="-82.67"/>
    <n v="393.68"/>
    <n v="-0.20999288762446658"/>
    <n v="392.45959199999999"/>
    <s v="Low Profit"/>
  </r>
  <r>
    <s v="O1173"/>
    <x v="173"/>
    <x v="5"/>
    <d v="2023-06-23T00:00:00"/>
    <s v="C6"/>
    <s v="Customer_6"/>
    <x v="0"/>
    <s v="Male"/>
    <s v="Delhi"/>
    <s v="P12"/>
    <x v="19"/>
    <s v="Supplier_12"/>
    <x v="1"/>
    <s v="Mobile"/>
    <n v="1"/>
    <x v="0"/>
    <x v="50"/>
    <n v="360.37"/>
    <n v="360.37"/>
    <n v="-28.83"/>
    <n v="360.37"/>
    <n v="-8.0001109970308293E-2"/>
    <n v="359.72133400000001"/>
    <s v="Low Profit"/>
  </r>
  <r>
    <s v="O1174"/>
    <x v="174"/>
    <x v="5"/>
    <d v="2023-06-24T00:00:00"/>
    <s v="C28"/>
    <s v="Customer_28"/>
    <x v="1"/>
    <s v="Female"/>
    <s v="Delhi"/>
    <s v="P17"/>
    <x v="16"/>
    <s v="Supplier_17"/>
    <x v="0"/>
    <s v="Cookware"/>
    <n v="8"/>
    <x v="0"/>
    <x v="35"/>
    <n v="300.81"/>
    <n v="2406.48"/>
    <n v="-842.27"/>
    <n v="2406.48"/>
    <n v="-0.35000083108939195"/>
    <n v="299.45635500000003"/>
    <s v="Low Profit"/>
  </r>
  <r>
    <s v="O1175"/>
    <x v="175"/>
    <x v="5"/>
    <d v="2023-06-25T00:00:00"/>
    <s v="C28"/>
    <s v="Customer_28"/>
    <x v="1"/>
    <s v="Female"/>
    <s v="Delhi"/>
    <s v="P29"/>
    <x v="22"/>
    <s v="Supplier_29"/>
    <x v="0"/>
    <s v="Laptop"/>
    <n v="8"/>
    <x v="1"/>
    <x v="25"/>
    <n v="448.91"/>
    <n v="3591.28"/>
    <n v="71.83"/>
    <n v="3591.28"/>
    <n v="2.0001225189904433E-2"/>
    <n v="448.55087200000003"/>
    <s v="Moderate"/>
  </r>
  <r>
    <s v="O1176"/>
    <x v="176"/>
    <x v="5"/>
    <d v="2023-06-26T00:00:00"/>
    <s v="C44"/>
    <s v="Customer_44"/>
    <x v="0"/>
    <s v="Male"/>
    <s v="Delhi"/>
    <s v="P6"/>
    <x v="29"/>
    <s v="Supplier_6"/>
    <x v="0"/>
    <s v="Mobile"/>
    <n v="6"/>
    <x v="0"/>
    <x v="20"/>
    <n v="295.8"/>
    <n v="1774.8"/>
    <n v="-266.22000000000003"/>
    <n v="1774.8000000000002"/>
    <n v="-0.15"/>
    <n v="295.06050000000005"/>
    <s v="Low Profit"/>
  </r>
  <r>
    <s v="O1177"/>
    <x v="177"/>
    <x v="5"/>
    <d v="2023-06-27T00:00:00"/>
    <s v="C44"/>
    <s v="Customer_44"/>
    <x v="0"/>
    <s v="Male"/>
    <s v="Delhi"/>
    <s v="P7"/>
    <x v="2"/>
    <s v="Supplier_7"/>
    <x v="1"/>
    <s v="Cookware"/>
    <n v="4"/>
    <x v="1"/>
    <x v="1"/>
    <n v="238.81"/>
    <n v="955.24"/>
    <n v="-191.05"/>
    <n v="955.24"/>
    <n v="-0.20000209371466857"/>
    <n v="238.09357"/>
    <s v="Low Profit"/>
  </r>
  <r>
    <s v="O1178"/>
    <x v="178"/>
    <x v="5"/>
    <d v="2023-06-28T00:00:00"/>
    <s v="C20"/>
    <s v="Customer_20"/>
    <x v="1"/>
    <s v="Female"/>
    <s v="Delhi"/>
    <s v="P14"/>
    <x v="25"/>
    <s v="Supplier_14"/>
    <x v="2"/>
    <s v="Laptop"/>
    <n v="2"/>
    <x v="1"/>
    <x v="34"/>
    <n v="176.78"/>
    <n v="353.56"/>
    <n v="28.28"/>
    <n v="353.56"/>
    <n v="7.9986423803597689E-2"/>
    <n v="176.74464399999999"/>
    <s v="Moderate"/>
  </r>
  <r>
    <s v="O1179"/>
    <x v="179"/>
    <x v="5"/>
    <d v="2023-06-29T00:00:00"/>
    <s v="C30"/>
    <s v="Customer_30"/>
    <x v="2"/>
    <s v="Male"/>
    <s v="Delhi"/>
    <s v="P13"/>
    <x v="15"/>
    <s v="Supplier_13"/>
    <x v="1"/>
    <s v="Pants"/>
    <n v="2"/>
    <x v="1"/>
    <x v="50"/>
    <n v="470.82"/>
    <n v="941.64"/>
    <n v="-75.33"/>
    <n v="941.64"/>
    <n v="-7.9998725627628386E-2"/>
    <n v="469.97252399999996"/>
    <s v="Low Profit"/>
  </r>
  <r>
    <s v="O1180"/>
    <x v="180"/>
    <x v="5"/>
    <d v="2023-06-30T00:00:00"/>
    <s v="C11"/>
    <s v="Customer_11"/>
    <x v="2"/>
    <s v="Male"/>
    <s v="Delhi"/>
    <s v="P8"/>
    <x v="24"/>
    <s v="Supplier_8"/>
    <x v="0"/>
    <s v="Furniture"/>
    <n v="9"/>
    <x v="2"/>
    <x v="7"/>
    <n v="50.53"/>
    <n v="454.77"/>
    <n v="-122.79"/>
    <n v="454.77"/>
    <n v="-0.27000461771884693"/>
    <n v="50.343038999999997"/>
    <s v="Low Profit"/>
  </r>
  <r>
    <s v="O1181"/>
    <x v="181"/>
    <x v="6"/>
    <d v="2023-07-01T00:00:00"/>
    <s v="C28"/>
    <s v="Customer_28"/>
    <x v="1"/>
    <s v="Female"/>
    <s v="Delhi"/>
    <s v="P10"/>
    <x v="9"/>
    <s v="Supplier_10"/>
    <x v="2"/>
    <s v="Laptop"/>
    <n v="5"/>
    <x v="1"/>
    <x v="10"/>
    <n v="466.13"/>
    <n v="2330.65"/>
    <n v="-722.5"/>
    <n v="2330.65"/>
    <n v="-0.30999935640272025"/>
    <n v="464.21886699999999"/>
    <s v="Low Profit"/>
  </r>
  <r>
    <s v="O1182"/>
    <x v="182"/>
    <x v="6"/>
    <d v="2023-07-02T00:00:00"/>
    <s v="C25"/>
    <s v="Customer_25"/>
    <x v="1"/>
    <s v="Female"/>
    <s v="Delhi"/>
    <s v="P9"/>
    <x v="26"/>
    <s v="Supplier_9"/>
    <x v="2"/>
    <s v="Shirt"/>
    <n v="4"/>
    <x v="2"/>
    <x v="3"/>
    <n v="415.09"/>
    <n v="1660.36"/>
    <n v="-99.62"/>
    <n v="1660.36"/>
    <n v="-5.9999036353561887E-2"/>
    <n v="414.42585599999995"/>
    <s v="Low Profit"/>
  </r>
  <r>
    <s v="O1183"/>
    <x v="183"/>
    <x v="6"/>
    <d v="2023-07-03T00:00:00"/>
    <s v="C39"/>
    <s v="Customer_39"/>
    <x v="0"/>
    <s v="Male"/>
    <s v="Delhi"/>
    <s v="P18"/>
    <x v="20"/>
    <s v="Supplier_18"/>
    <x v="1"/>
    <s v="Laptop"/>
    <n v="1"/>
    <x v="1"/>
    <x v="16"/>
    <n v="73.67"/>
    <n v="73.67"/>
    <n v="-22.1"/>
    <n v="73.67"/>
    <n v="-0.29998642595357677"/>
    <n v="73.375320000000002"/>
    <s v="Low Profit"/>
  </r>
  <r>
    <s v="O1184"/>
    <x v="184"/>
    <x v="6"/>
    <d v="2023-07-04T00:00:00"/>
    <s v="C33"/>
    <s v="Customer_33"/>
    <x v="0"/>
    <s v="Male"/>
    <s v="Delhi"/>
    <s v="P27"/>
    <x v="18"/>
    <s v="Supplier_27"/>
    <x v="0"/>
    <s v="Laptop"/>
    <n v="7"/>
    <x v="1"/>
    <x v="23"/>
    <n v="286.83999999999997"/>
    <n v="2007.88"/>
    <n v="-762.99"/>
    <n v="2007.8799999999999"/>
    <n v="-0.37999780863398214"/>
    <n v="285.46316799999994"/>
    <s v="Low Profit"/>
  </r>
  <r>
    <s v="O1185"/>
    <x v="185"/>
    <x v="6"/>
    <d v="2023-07-05T00:00:00"/>
    <s v="C1"/>
    <s v="Customer_1"/>
    <x v="3"/>
    <s v="Female"/>
    <s v="Delhi"/>
    <s v="P26"/>
    <x v="8"/>
    <s v="Supplier_26"/>
    <x v="1"/>
    <s v="Furniture"/>
    <n v="3"/>
    <x v="1"/>
    <x v="29"/>
    <n v="434.61"/>
    <n v="1303.83"/>
    <n v="-430.26"/>
    <n v="1303.83"/>
    <n v="-0.32999700881249855"/>
    <n v="432.74117700000005"/>
    <s v="Low Profit"/>
  </r>
  <r>
    <s v="O1186"/>
    <x v="186"/>
    <x v="6"/>
    <d v="2023-07-06T00:00:00"/>
    <s v="C27"/>
    <s v="Customer_27"/>
    <x v="0"/>
    <s v="Male"/>
    <s v="Delhi"/>
    <s v="P2"/>
    <x v="11"/>
    <s v="Supplier_2"/>
    <x v="2"/>
    <s v="Shirt"/>
    <n v="6"/>
    <x v="0"/>
    <x v="13"/>
    <n v="290.19"/>
    <n v="1741.14"/>
    <n v="69.650000000000006"/>
    <n v="1741.1399999999999"/>
    <n v="4.0002527079959112E-2"/>
    <n v="290.01588599999997"/>
    <s v="Moderate"/>
  </r>
  <r>
    <s v="O1187"/>
    <x v="187"/>
    <x v="6"/>
    <d v="2023-07-07T00:00:00"/>
    <s v="C13"/>
    <s v="Customer_13"/>
    <x v="3"/>
    <s v="Female"/>
    <s v="Delhi"/>
    <s v="P5"/>
    <x v="6"/>
    <s v="Supplier_5"/>
    <x v="1"/>
    <s v="Cookware"/>
    <n v="5"/>
    <x v="2"/>
    <x v="7"/>
    <n v="454.53"/>
    <n v="2272.65"/>
    <n v="-613.62"/>
    <n v="2272.6499999999996"/>
    <n v="-0.27000198006732234"/>
    <n v="452.84823899999998"/>
    <s v="Low Profit"/>
  </r>
  <r>
    <s v="O1188"/>
    <x v="188"/>
    <x v="6"/>
    <d v="2023-07-08T00:00:00"/>
    <s v="C41"/>
    <s v="Customer_41"/>
    <x v="3"/>
    <s v="Female"/>
    <s v="Delhi"/>
    <s v="P29"/>
    <x v="22"/>
    <s v="Supplier_29"/>
    <x v="1"/>
    <s v="Cookware"/>
    <n v="5"/>
    <x v="2"/>
    <x v="3"/>
    <n v="472.06"/>
    <n v="2360.3000000000002"/>
    <n v="-141.62"/>
    <n v="2360.3000000000002"/>
    <n v="-6.0000847349913143E-2"/>
    <n v="471.30470399999996"/>
    <s v="Low Profit"/>
  </r>
  <r>
    <s v="O1189"/>
    <x v="189"/>
    <x v="6"/>
    <d v="2023-07-09T00:00:00"/>
    <s v="C3"/>
    <s v="Customer_3"/>
    <x v="2"/>
    <s v="Male"/>
    <s v="Delhi"/>
    <s v="P5"/>
    <x v="6"/>
    <s v="Supplier_5"/>
    <x v="0"/>
    <s v="Laptop"/>
    <n v="5"/>
    <x v="1"/>
    <x v="8"/>
    <n v="216.97"/>
    <n v="1084.8499999999999"/>
    <n v="-423.09"/>
    <n v="1084.8499999999999"/>
    <n v="-0.38999861732036689"/>
    <n v="215.906847"/>
    <s v="Low Profit"/>
  </r>
  <r>
    <s v="O1190"/>
    <x v="190"/>
    <x v="6"/>
    <d v="2023-07-10T00:00:00"/>
    <s v="C39"/>
    <s v="Customer_39"/>
    <x v="0"/>
    <s v="Male"/>
    <s v="Delhi"/>
    <s v="P6"/>
    <x v="29"/>
    <s v="Supplier_6"/>
    <x v="0"/>
    <s v="Shirt"/>
    <n v="1"/>
    <x v="1"/>
    <x v="0"/>
    <n v="194.88"/>
    <n v="194.88"/>
    <n v="-27.28"/>
    <n v="194.88"/>
    <n v="-0.13998357963875205"/>
    <n v="194.41228799999999"/>
    <s v="Low Profit"/>
  </r>
  <r>
    <s v="O1191"/>
    <x v="191"/>
    <x v="6"/>
    <d v="2023-07-11T00:00:00"/>
    <s v="C6"/>
    <s v="Customer_6"/>
    <x v="0"/>
    <s v="Male"/>
    <s v="Delhi"/>
    <s v="P19"/>
    <x v="13"/>
    <s v="Supplier_19"/>
    <x v="2"/>
    <s v="Shirt"/>
    <n v="1"/>
    <x v="0"/>
    <x v="13"/>
    <n v="468.8"/>
    <n v="468.8"/>
    <n v="18.75"/>
    <n v="468.8"/>
    <n v="3.9995733788395903E-2"/>
    <n v="468.51871999999997"/>
    <s v="Moderate"/>
  </r>
  <r>
    <s v="O1192"/>
    <x v="192"/>
    <x v="6"/>
    <d v="2023-07-12T00:00:00"/>
    <s v="C8"/>
    <s v="Customer_8"/>
    <x v="1"/>
    <s v="Female"/>
    <s v="Delhi"/>
    <s v="P8"/>
    <x v="24"/>
    <s v="Supplier_8"/>
    <x v="1"/>
    <s v="Furniture"/>
    <n v="3"/>
    <x v="0"/>
    <x v="47"/>
    <n v="340.82"/>
    <n v="1022.46"/>
    <n v="-265.83999999999997"/>
    <n v="1022.46"/>
    <n v="-0.26000039121334817"/>
    <n v="339.59304799999995"/>
    <s v="Low Profit"/>
  </r>
  <r>
    <s v="O1193"/>
    <x v="193"/>
    <x v="6"/>
    <d v="2023-07-13T00:00:00"/>
    <s v="C27"/>
    <s v="Customer_27"/>
    <x v="0"/>
    <s v="Male"/>
    <s v="Delhi"/>
    <s v="P16"/>
    <x v="0"/>
    <s v="Supplier_16"/>
    <x v="1"/>
    <s v="Pants"/>
    <n v="4"/>
    <x v="0"/>
    <x v="3"/>
    <n v="66.849999999999994"/>
    <n v="267.39999999999998"/>
    <n v="-16.04"/>
    <n v="267.39999999999998"/>
    <n v="-5.9985041136873599E-2"/>
    <n v="66.743039999999993"/>
    <s v="Low Profit"/>
  </r>
  <r>
    <s v="O1194"/>
    <x v="194"/>
    <x v="6"/>
    <d v="2023-07-14T00:00:00"/>
    <s v="C9"/>
    <s v="Customer_9"/>
    <x v="1"/>
    <s v="Female"/>
    <s v="Delhi"/>
    <s v="P13"/>
    <x v="15"/>
    <s v="Supplier_13"/>
    <x v="1"/>
    <s v="Cookware"/>
    <n v="5"/>
    <x v="2"/>
    <x v="22"/>
    <n v="30.72"/>
    <n v="153.6"/>
    <n v="-61.44"/>
    <n v="153.6"/>
    <n v="-0.4"/>
    <n v="30.566399999999998"/>
    <s v="Low Profit"/>
  </r>
  <r>
    <s v="O1195"/>
    <x v="195"/>
    <x v="6"/>
    <d v="2023-07-15T00:00:00"/>
    <s v="C37"/>
    <s v="Customer_37"/>
    <x v="0"/>
    <s v="Male"/>
    <s v="Delhi"/>
    <s v="P1"/>
    <x v="4"/>
    <s v="Supplier_1"/>
    <x v="2"/>
    <s v="Furniture"/>
    <n v="2"/>
    <x v="2"/>
    <x v="8"/>
    <n v="286.67"/>
    <n v="573.34"/>
    <n v="-223.6"/>
    <n v="573.34"/>
    <n v="-0.38999546516900963"/>
    <n v="285.26531700000004"/>
    <s v="Low Profit"/>
  </r>
  <r>
    <s v="O1196"/>
    <x v="196"/>
    <x v="6"/>
    <d v="2023-07-16T00:00:00"/>
    <s v="C33"/>
    <s v="Customer_33"/>
    <x v="0"/>
    <s v="Male"/>
    <s v="Delhi"/>
    <s v="P22"/>
    <x v="10"/>
    <s v="Supplier_22"/>
    <x v="2"/>
    <s v="Mobile"/>
    <n v="8"/>
    <x v="2"/>
    <x v="48"/>
    <n v="465.78"/>
    <n v="3726.24"/>
    <n v="-857.04"/>
    <n v="3726.24"/>
    <n v="-0.23000128816179313"/>
    <n v="464.24292600000001"/>
    <s v="Low Profit"/>
  </r>
  <r>
    <s v="O1197"/>
    <x v="197"/>
    <x v="6"/>
    <d v="2023-07-17T00:00:00"/>
    <s v="C42"/>
    <s v="Customer_42"/>
    <x v="1"/>
    <s v="Female"/>
    <s v="Delhi"/>
    <s v="P20"/>
    <x v="12"/>
    <s v="Supplier_20"/>
    <x v="0"/>
    <s v="Cookware"/>
    <n v="2"/>
    <x v="1"/>
    <x v="13"/>
    <n v="423.68"/>
    <n v="847.36"/>
    <n v="33.89"/>
    <n v="847.36"/>
    <n v="3.9994807401812688E-2"/>
    <n v="423.425792"/>
    <s v="Moderate"/>
  </r>
  <r>
    <s v="O1198"/>
    <x v="198"/>
    <x v="6"/>
    <d v="2023-07-18T00:00:00"/>
    <s v="C44"/>
    <s v="Customer_44"/>
    <x v="0"/>
    <s v="Male"/>
    <s v="Delhi"/>
    <s v="P17"/>
    <x v="16"/>
    <s v="Supplier_17"/>
    <x v="0"/>
    <s v="Furniture"/>
    <n v="9"/>
    <x v="2"/>
    <x v="21"/>
    <n v="341.17"/>
    <n v="3070.53"/>
    <n v="-736.93"/>
    <n v="3070.53"/>
    <n v="-0.24000091189468917"/>
    <n v="340.01002200000005"/>
    <s v="Low Profit"/>
  </r>
  <r>
    <s v="O1199"/>
    <x v="199"/>
    <x v="6"/>
    <d v="2023-07-19T00:00:00"/>
    <s v="C24"/>
    <s v="Customer_24"/>
    <x v="3"/>
    <s v="Female"/>
    <s v="Delhi"/>
    <s v="P7"/>
    <x v="2"/>
    <s v="Supplier_7"/>
    <x v="0"/>
    <s v="Cookware"/>
    <n v="2"/>
    <x v="3"/>
    <x v="49"/>
    <n v="78.17"/>
    <n v="156.34"/>
    <n v="7.82"/>
    <n v="156.34"/>
    <n v="5.0019188947166435E-2"/>
    <n v="78.130915000000002"/>
    <s v="Moderate"/>
  </r>
  <r>
    <s v="O1200"/>
    <x v="200"/>
    <x v="6"/>
    <d v="2023-07-20T00:00:00"/>
    <s v="C15"/>
    <s v="Customer_15"/>
    <x v="1"/>
    <s v="Female"/>
    <s v="Delhi"/>
    <s v="P25"/>
    <x v="27"/>
    <s v="Supplier_25"/>
    <x v="1"/>
    <s v="Pants"/>
    <n v="9"/>
    <x v="3"/>
    <x v="2"/>
    <n v="134.57"/>
    <n v="1211.1300000000001"/>
    <n v="109"/>
    <n v="1211.1299999999999"/>
    <n v="8.999859635216699E-2"/>
    <n v="134.556543"/>
    <s v="Moderate"/>
  </r>
  <r>
    <s v="O1201"/>
    <x v="201"/>
    <x v="6"/>
    <d v="2023-07-21T00:00:00"/>
    <s v="C32"/>
    <s v="Customer_32"/>
    <x v="1"/>
    <s v="Female"/>
    <s v="Delhi"/>
    <s v="P13"/>
    <x v="15"/>
    <s v="Supplier_13"/>
    <x v="1"/>
    <s v="Mobile"/>
    <n v="7"/>
    <x v="0"/>
    <x v="10"/>
    <n v="439"/>
    <n v="3073"/>
    <n v="-952.63"/>
    <n v="3073"/>
    <n v="-0.31"/>
    <n v="437.20010000000002"/>
    <s v="Low Profit"/>
  </r>
  <r>
    <s v="O1202"/>
    <x v="202"/>
    <x v="6"/>
    <d v="2023-07-22T00:00:00"/>
    <s v="C32"/>
    <s v="Customer_32"/>
    <x v="1"/>
    <s v="Female"/>
    <s v="Delhi"/>
    <s v="P4"/>
    <x v="3"/>
    <s v="Supplier_4"/>
    <x v="0"/>
    <s v="Pants"/>
    <n v="8"/>
    <x v="2"/>
    <x v="9"/>
    <n v="99.58"/>
    <n v="796.64"/>
    <n v="0"/>
    <n v="796.64"/>
    <n v="0"/>
    <n v="99.480419999999995"/>
    <s v="Moderate"/>
  </r>
  <r>
    <s v="O1203"/>
    <x v="203"/>
    <x v="6"/>
    <d v="2023-07-23T00:00:00"/>
    <s v="C24"/>
    <s v="Customer_24"/>
    <x v="3"/>
    <s v="Female"/>
    <s v="Delhi"/>
    <s v="P4"/>
    <x v="3"/>
    <s v="Supplier_4"/>
    <x v="1"/>
    <s v="Mobile"/>
    <n v="2"/>
    <x v="3"/>
    <x v="12"/>
    <n v="146.44"/>
    <n v="292.88"/>
    <n v="-26.36"/>
    <n v="292.88"/>
    <n v="-9.0002731494127283E-2"/>
    <n v="146.16176400000001"/>
    <s v="Low Profit"/>
  </r>
  <r>
    <s v="O1204"/>
    <x v="204"/>
    <x v="6"/>
    <d v="2023-07-24T00:00:00"/>
    <s v="C41"/>
    <s v="Customer_41"/>
    <x v="3"/>
    <s v="Female"/>
    <s v="Delhi"/>
    <s v="P6"/>
    <x v="29"/>
    <s v="Supplier_6"/>
    <x v="0"/>
    <s v="Laptop"/>
    <n v="7"/>
    <x v="0"/>
    <x v="8"/>
    <n v="73.5"/>
    <n v="514.5"/>
    <n v="-200.66"/>
    <n v="514.5"/>
    <n v="-0.39000971817298347"/>
    <n v="73.139849999999996"/>
    <s v="Low Profit"/>
  </r>
  <r>
    <s v="O1205"/>
    <x v="205"/>
    <x v="6"/>
    <d v="2023-07-25T00:00:00"/>
    <s v="C49"/>
    <s v="Customer_49"/>
    <x v="1"/>
    <s v="Female"/>
    <s v="Delhi"/>
    <s v="P28"/>
    <x v="17"/>
    <s v="Supplier_28"/>
    <x v="2"/>
    <s v="Furniture"/>
    <n v="6"/>
    <x v="2"/>
    <x v="43"/>
    <n v="341.29"/>
    <n v="2047.74"/>
    <n v="-143.34"/>
    <n v="2047.7400000000002"/>
    <n v="-6.9999120982155938E-2"/>
    <n v="340.70980700000001"/>
    <s v="Low Profit"/>
  </r>
  <r>
    <s v="O1206"/>
    <x v="206"/>
    <x v="6"/>
    <d v="2023-07-26T00:00:00"/>
    <s v="C49"/>
    <s v="Customer_49"/>
    <x v="1"/>
    <s v="Female"/>
    <s v="Delhi"/>
    <s v="P19"/>
    <x v="13"/>
    <s v="Supplier_19"/>
    <x v="0"/>
    <s v="Mobile"/>
    <n v="4"/>
    <x v="1"/>
    <x v="18"/>
    <n v="472.55"/>
    <n v="1890.2"/>
    <n v="-94.51"/>
    <n v="1890.2"/>
    <n v="-0.05"/>
    <n v="471.84117500000002"/>
    <s v="Low Profit"/>
  </r>
  <r>
    <s v="O1207"/>
    <x v="207"/>
    <x v="6"/>
    <d v="2023-07-27T00:00:00"/>
    <s v="C12"/>
    <s v="Customer_12"/>
    <x v="3"/>
    <s v="Female"/>
    <s v="Delhi"/>
    <s v="P29"/>
    <x v="22"/>
    <s v="Supplier_29"/>
    <x v="2"/>
    <s v="Pants"/>
    <n v="7"/>
    <x v="3"/>
    <x v="27"/>
    <n v="141.79"/>
    <n v="992.53"/>
    <n v="-357.31"/>
    <n v="992.53"/>
    <n v="-0.3599991939790233"/>
    <n v="141.137766"/>
    <s v="Low Profit"/>
  </r>
  <r>
    <s v="O1208"/>
    <x v="208"/>
    <x v="6"/>
    <d v="2023-07-28T00:00:00"/>
    <s v="C39"/>
    <s v="Customer_39"/>
    <x v="0"/>
    <s v="Male"/>
    <s v="Delhi"/>
    <s v="P12"/>
    <x v="19"/>
    <s v="Supplier_12"/>
    <x v="1"/>
    <s v="Cookware"/>
    <n v="4"/>
    <x v="1"/>
    <x v="13"/>
    <n v="242.95"/>
    <n v="971.8"/>
    <n v="38.869999999999997"/>
    <n v="971.8"/>
    <n v="3.9997941963366944E-2"/>
    <n v="242.80422999999999"/>
    <s v="Moderate"/>
  </r>
  <r>
    <s v="O1209"/>
    <x v="209"/>
    <x v="6"/>
    <d v="2023-07-29T00:00:00"/>
    <s v="C2"/>
    <s v="Customer_2"/>
    <x v="3"/>
    <s v="Female"/>
    <s v="Delhi"/>
    <s v="P22"/>
    <x v="10"/>
    <s v="Supplier_22"/>
    <x v="0"/>
    <s v="Mobile"/>
    <n v="2"/>
    <x v="2"/>
    <x v="17"/>
    <n v="320.83"/>
    <n v="641.66"/>
    <n v="-179.66"/>
    <n v="641.66"/>
    <n v="-0.27999251940279901"/>
    <n v="319.61084599999998"/>
    <s v="Low Profit"/>
  </r>
  <r>
    <s v="O1210"/>
    <x v="210"/>
    <x v="6"/>
    <d v="2023-07-30T00:00:00"/>
    <s v="C3"/>
    <s v="Customer_3"/>
    <x v="2"/>
    <s v="Male"/>
    <s v="Delhi"/>
    <s v="P7"/>
    <x v="2"/>
    <s v="Supplier_7"/>
    <x v="1"/>
    <s v="Furniture"/>
    <n v="7"/>
    <x v="3"/>
    <x v="8"/>
    <n v="499.74"/>
    <n v="3498.18"/>
    <n v="-1364.29"/>
    <n v="3498.1800000000003"/>
    <n v="-0.38999994282741307"/>
    <n v="497.29127399999999"/>
    <s v="Low Profit"/>
  </r>
  <r>
    <s v="O1211"/>
    <x v="211"/>
    <x v="6"/>
    <d v="2023-07-31T00:00:00"/>
    <s v="C49"/>
    <s v="Customer_49"/>
    <x v="1"/>
    <s v="Female"/>
    <s v="Delhi"/>
    <s v="P27"/>
    <x v="18"/>
    <s v="Supplier_27"/>
    <x v="2"/>
    <s v="Mobile"/>
    <n v="8"/>
    <x v="2"/>
    <x v="35"/>
    <n v="61.36"/>
    <n v="490.88"/>
    <n v="-171.81"/>
    <n v="490.88"/>
    <n v="-0.350004074315515"/>
    <n v="61.083880000000001"/>
    <s v="Low Profit"/>
  </r>
  <r>
    <s v="O1212"/>
    <x v="212"/>
    <x v="7"/>
    <d v="2023-08-01T00:00:00"/>
    <s v="C37"/>
    <s v="Customer_37"/>
    <x v="0"/>
    <s v="Male"/>
    <s v="Delhi"/>
    <s v="P10"/>
    <x v="9"/>
    <s v="Supplier_10"/>
    <x v="2"/>
    <s v="Shirt"/>
    <n v="2"/>
    <x v="1"/>
    <x v="48"/>
    <n v="254.3"/>
    <n v="508.6"/>
    <n v="-116.98"/>
    <n v="508.6"/>
    <n v="-0.23000393236335037"/>
    <n v="253.46081000000001"/>
    <s v="Low Profit"/>
  </r>
  <r>
    <s v="O1213"/>
    <x v="213"/>
    <x v="7"/>
    <d v="2023-08-02T00:00:00"/>
    <s v="C49"/>
    <s v="Customer_49"/>
    <x v="1"/>
    <s v="Female"/>
    <s v="Delhi"/>
    <s v="P26"/>
    <x v="8"/>
    <s v="Supplier_26"/>
    <x v="2"/>
    <s v="Cookware"/>
    <n v="5"/>
    <x v="3"/>
    <x v="3"/>
    <n v="198.71"/>
    <n v="993.55"/>
    <n v="-59.61"/>
    <n v="993.55000000000007"/>
    <n v="-5.9996980524382258E-2"/>
    <n v="198.392064"/>
    <s v="Low Profit"/>
  </r>
  <r>
    <s v="O1214"/>
    <x v="214"/>
    <x v="7"/>
    <d v="2023-08-03T00:00:00"/>
    <s v="C17"/>
    <s v="Customer_17"/>
    <x v="2"/>
    <s v="Male"/>
    <s v="Delhi"/>
    <s v="P19"/>
    <x v="13"/>
    <s v="Supplier_19"/>
    <x v="1"/>
    <s v="Furniture"/>
    <n v="1"/>
    <x v="1"/>
    <x v="41"/>
    <n v="434.25"/>
    <n v="434.25"/>
    <n v="-13.03"/>
    <n v="434.25"/>
    <n v="-3.0005757052389174E-2"/>
    <n v="433.685475"/>
    <s v="Low Profit"/>
  </r>
  <r>
    <s v="O1215"/>
    <x v="215"/>
    <x v="7"/>
    <d v="2023-08-04T00:00:00"/>
    <s v="C49"/>
    <s v="Customer_49"/>
    <x v="1"/>
    <s v="Female"/>
    <s v="Delhi"/>
    <s v="P7"/>
    <x v="2"/>
    <s v="Supplier_7"/>
    <x v="1"/>
    <s v="Furniture"/>
    <n v="7"/>
    <x v="2"/>
    <x v="10"/>
    <n v="243.22"/>
    <n v="1702.54"/>
    <n v="-527.79"/>
    <n v="1702.54"/>
    <n v="-0.31000152713005275"/>
    <n v="242.22279800000001"/>
    <s v="Low Profit"/>
  </r>
  <r>
    <s v="O1216"/>
    <x v="216"/>
    <x v="7"/>
    <d v="2023-08-05T00:00:00"/>
    <s v="C2"/>
    <s v="Customer_2"/>
    <x v="3"/>
    <s v="Female"/>
    <s v="Delhi"/>
    <s v="P30"/>
    <x v="5"/>
    <s v="Supplier_30"/>
    <x v="1"/>
    <s v="Laptop"/>
    <n v="8"/>
    <x v="2"/>
    <x v="46"/>
    <n v="64.38"/>
    <n v="515.04"/>
    <n v="-175.11"/>
    <n v="515.04"/>
    <n v="-0.33999301025163098"/>
    <n v="64.096727999999999"/>
    <s v="Low Profit"/>
  </r>
  <r>
    <s v="O1217"/>
    <x v="217"/>
    <x v="7"/>
    <d v="2023-08-06T00:00:00"/>
    <s v="C2"/>
    <s v="Customer_2"/>
    <x v="3"/>
    <s v="Female"/>
    <s v="Delhi"/>
    <s v="P3"/>
    <x v="21"/>
    <s v="Supplier_3"/>
    <x v="1"/>
    <s v="Pants"/>
    <n v="6"/>
    <x v="1"/>
    <x v="11"/>
    <n v="320.87"/>
    <n v="1925.22"/>
    <n v="-308.04000000000002"/>
    <n v="1925.22"/>
    <n v="-0.16000249322155391"/>
    <n v="320.03573799999998"/>
    <s v="Low Profit"/>
  </r>
  <r>
    <s v="O1218"/>
    <x v="218"/>
    <x v="7"/>
    <d v="2023-08-07T00:00:00"/>
    <s v="C28"/>
    <s v="Customer_28"/>
    <x v="1"/>
    <s v="Female"/>
    <s v="Delhi"/>
    <s v="P13"/>
    <x v="15"/>
    <s v="Supplier_13"/>
    <x v="2"/>
    <s v="Laptop"/>
    <n v="5"/>
    <x v="3"/>
    <x v="14"/>
    <n v="387.68"/>
    <n v="1938.4"/>
    <n v="-38.770000000000003"/>
    <n v="1938.4"/>
    <n v="-2.0001031778786628E-2"/>
    <n v="387.21478400000001"/>
    <s v="Low Profit"/>
  </r>
  <r>
    <s v="O1219"/>
    <x v="219"/>
    <x v="7"/>
    <d v="2023-08-08T00:00:00"/>
    <s v="C23"/>
    <s v="Customer_23"/>
    <x v="1"/>
    <s v="Female"/>
    <s v="Delhi"/>
    <s v="P13"/>
    <x v="15"/>
    <s v="Supplier_13"/>
    <x v="2"/>
    <s v="Furniture"/>
    <n v="6"/>
    <x v="1"/>
    <x v="13"/>
    <n v="11.41"/>
    <n v="68.459999999999994"/>
    <n v="2.74"/>
    <n v="68.460000000000008"/>
    <n v="4.0023371311714871E-2"/>
    <n v="11.403153999999999"/>
    <s v="Moderate"/>
  </r>
  <r>
    <s v="O1220"/>
    <x v="220"/>
    <x v="7"/>
    <d v="2023-08-09T00:00:00"/>
    <s v="C37"/>
    <s v="Customer_37"/>
    <x v="0"/>
    <s v="Male"/>
    <s v="Delhi"/>
    <s v="P18"/>
    <x v="20"/>
    <s v="Supplier_18"/>
    <x v="0"/>
    <s v="Cookware"/>
    <n v="2"/>
    <x v="2"/>
    <x v="44"/>
    <n v="430.89"/>
    <n v="861.78"/>
    <n v="51.71"/>
    <n v="861.78"/>
    <n v="6.0003713244679617E-2"/>
    <n v="430.71764400000001"/>
    <s v="Moderate"/>
  </r>
  <r>
    <s v="O1221"/>
    <x v="221"/>
    <x v="7"/>
    <d v="2023-08-10T00:00:00"/>
    <s v="C32"/>
    <s v="Customer_32"/>
    <x v="1"/>
    <s v="Female"/>
    <s v="Delhi"/>
    <s v="P28"/>
    <x v="17"/>
    <s v="Supplier_28"/>
    <x v="0"/>
    <s v="Mobile"/>
    <n v="1"/>
    <x v="1"/>
    <x v="47"/>
    <n v="101.15"/>
    <n v="101.15"/>
    <n v="-26.3"/>
    <n v="101.15"/>
    <n v="-0.26000988630746413"/>
    <n v="100.78586"/>
    <s v="Low Profit"/>
  </r>
  <r>
    <s v="O1222"/>
    <x v="222"/>
    <x v="7"/>
    <d v="2023-08-11T00:00:00"/>
    <s v="C33"/>
    <s v="Customer_33"/>
    <x v="0"/>
    <s v="Male"/>
    <s v="Delhi"/>
    <s v="P30"/>
    <x v="5"/>
    <s v="Supplier_30"/>
    <x v="1"/>
    <s v="Mobile"/>
    <n v="7"/>
    <x v="2"/>
    <x v="39"/>
    <n v="280.51"/>
    <n v="1963.57"/>
    <n v="-215.99"/>
    <n v="1963.57"/>
    <n v="-0.10999862495352854"/>
    <n v="279.920929"/>
    <s v="Low Profit"/>
  </r>
  <r>
    <s v="O1223"/>
    <x v="223"/>
    <x v="7"/>
    <d v="2023-08-12T00:00:00"/>
    <s v="C1"/>
    <s v="Customer_1"/>
    <x v="3"/>
    <s v="Female"/>
    <s v="Delhi"/>
    <s v="P26"/>
    <x v="8"/>
    <s v="Supplier_26"/>
    <x v="2"/>
    <s v="Cookware"/>
    <n v="7"/>
    <x v="1"/>
    <x v="35"/>
    <n v="213.74"/>
    <n v="1496.18"/>
    <n v="-523.66"/>
    <n v="1496.18"/>
    <n v="-0.34999799489366251"/>
    <n v="212.77817000000002"/>
    <s v="Low Profit"/>
  </r>
  <r>
    <s v="O1224"/>
    <x v="224"/>
    <x v="7"/>
    <d v="2023-08-13T00:00:00"/>
    <s v="C19"/>
    <s v="Customer_19"/>
    <x v="0"/>
    <s v="Male"/>
    <s v="Delhi"/>
    <s v="P20"/>
    <x v="12"/>
    <s v="Supplier_20"/>
    <x v="2"/>
    <s v="Furniture"/>
    <n v="2"/>
    <x v="3"/>
    <x v="7"/>
    <n v="362.63"/>
    <n v="725.26"/>
    <n v="-195.82"/>
    <n v="725.26"/>
    <n v="-0.26999972423682539"/>
    <n v="361.28826899999996"/>
    <s v="Low Profit"/>
  </r>
  <r>
    <s v="O1225"/>
    <x v="225"/>
    <x v="7"/>
    <d v="2023-08-14T00:00:00"/>
    <s v="C2"/>
    <s v="Customer_2"/>
    <x v="3"/>
    <s v="Female"/>
    <s v="Delhi"/>
    <s v="P28"/>
    <x v="17"/>
    <s v="Supplier_28"/>
    <x v="2"/>
    <s v="Mobile"/>
    <n v="2"/>
    <x v="3"/>
    <x v="9"/>
    <n v="191.87"/>
    <n v="383.74"/>
    <n v="0"/>
    <n v="383.74"/>
    <n v="0"/>
    <n v="191.67813000000001"/>
    <s v="Moderate"/>
  </r>
  <r>
    <s v="O1226"/>
    <x v="226"/>
    <x v="7"/>
    <d v="2023-08-15T00:00:00"/>
    <s v="C44"/>
    <s v="Customer_44"/>
    <x v="0"/>
    <s v="Male"/>
    <s v="Delhi"/>
    <s v="P8"/>
    <x v="24"/>
    <s v="Supplier_8"/>
    <x v="0"/>
    <s v="Mobile"/>
    <n v="1"/>
    <x v="1"/>
    <x v="42"/>
    <n v="436.18"/>
    <n v="436.18"/>
    <n v="-91.6"/>
    <n v="436.18"/>
    <n v="-0.2100050437892613"/>
    <n v="434.82784200000003"/>
    <s v="Low Profit"/>
  </r>
  <r>
    <s v="O1227"/>
    <x v="227"/>
    <x v="7"/>
    <d v="2023-08-16T00:00:00"/>
    <s v="C26"/>
    <s v="Customer_26"/>
    <x v="1"/>
    <s v="Female"/>
    <s v="Delhi"/>
    <s v="P29"/>
    <x v="22"/>
    <s v="Supplier_29"/>
    <x v="0"/>
    <s v="Mobile"/>
    <n v="8"/>
    <x v="1"/>
    <x v="32"/>
    <n v="367.94"/>
    <n v="2943.52"/>
    <n v="-353.22"/>
    <n v="2943.52"/>
    <n v="-0.11999918464967116"/>
    <n v="367.13053200000002"/>
    <s v="Low Profit"/>
  </r>
  <r>
    <s v="O1228"/>
    <x v="228"/>
    <x v="7"/>
    <d v="2023-08-17T00:00:00"/>
    <s v="C32"/>
    <s v="Customer_32"/>
    <x v="1"/>
    <s v="Female"/>
    <s v="Delhi"/>
    <s v="P9"/>
    <x v="26"/>
    <s v="Supplier_9"/>
    <x v="2"/>
    <s v="Pants"/>
    <n v="8"/>
    <x v="3"/>
    <x v="26"/>
    <n v="327.38"/>
    <n v="2619.04"/>
    <n v="-497.62"/>
    <n v="2619.04"/>
    <n v="-0.19000091636630215"/>
    <n v="326.43059799999997"/>
    <s v="Low Profit"/>
  </r>
  <r>
    <s v="O1229"/>
    <x v="229"/>
    <x v="7"/>
    <d v="2023-08-18T00:00:00"/>
    <s v="C6"/>
    <s v="Customer_6"/>
    <x v="0"/>
    <s v="Male"/>
    <s v="Delhi"/>
    <s v="P7"/>
    <x v="2"/>
    <s v="Supplier_7"/>
    <x v="2"/>
    <s v="Pants"/>
    <n v="1"/>
    <x v="2"/>
    <x v="7"/>
    <n v="400.16"/>
    <n v="400.16"/>
    <n v="-108.04"/>
    <n v="400.16"/>
    <n v="-0.26999200319872052"/>
    <n v="398.67940800000002"/>
    <s v="Low Profit"/>
  </r>
  <r>
    <s v="O1230"/>
    <x v="230"/>
    <x v="7"/>
    <d v="2023-08-19T00:00:00"/>
    <s v="C32"/>
    <s v="Customer_32"/>
    <x v="1"/>
    <s v="Female"/>
    <s v="Delhi"/>
    <s v="P1"/>
    <x v="4"/>
    <s v="Supplier_1"/>
    <x v="2"/>
    <s v="Shirt"/>
    <n v="8"/>
    <x v="3"/>
    <x v="16"/>
    <n v="379.47"/>
    <n v="3035.76"/>
    <n v="-910.73"/>
    <n v="3035.76"/>
    <n v="-0.30000065881360843"/>
    <n v="377.95212000000004"/>
    <s v="Low Profit"/>
  </r>
  <r>
    <s v="O1231"/>
    <x v="231"/>
    <x v="7"/>
    <d v="2023-08-20T00:00:00"/>
    <s v="C4"/>
    <s v="Customer_4"/>
    <x v="0"/>
    <s v="Male"/>
    <s v="Delhi"/>
    <s v="P3"/>
    <x v="21"/>
    <s v="Supplier_3"/>
    <x v="0"/>
    <s v="Laptop"/>
    <n v="9"/>
    <x v="2"/>
    <x v="40"/>
    <n v="27.61"/>
    <n v="248.49"/>
    <n v="-79.52"/>
    <n v="248.49"/>
    <n v="-0.32001287778180204"/>
    <n v="27.494038"/>
    <s v="Low Profit"/>
  </r>
  <r>
    <s v="O1232"/>
    <x v="232"/>
    <x v="7"/>
    <d v="2023-08-21T00:00:00"/>
    <s v="C11"/>
    <s v="Customer_11"/>
    <x v="2"/>
    <s v="Male"/>
    <s v="Delhi"/>
    <s v="P13"/>
    <x v="15"/>
    <s v="Supplier_13"/>
    <x v="2"/>
    <s v="Cookware"/>
    <n v="4"/>
    <x v="1"/>
    <x v="41"/>
    <n v="203.42"/>
    <n v="813.68"/>
    <n v="-24.41"/>
    <n v="813.68"/>
    <n v="-2.9999508406253074E-2"/>
    <n v="203.155554"/>
    <s v="Low Profit"/>
  </r>
  <r>
    <s v="O1233"/>
    <x v="233"/>
    <x v="7"/>
    <d v="2023-08-22T00:00:00"/>
    <s v="C17"/>
    <s v="Customer_17"/>
    <x v="2"/>
    <s v="Male"/>
    <s v="Delhi"/>
    <s v="P28"/>
    <x v="17"/>
    <s v="Supplier_28"/>
    <x v="2"/>
    <s v="Cookware"/>
    <n v="1"/>
    <x v="1"/>
    <x v="34"/>
    <n v="466.1"/>
    <n v="466.1"/>
    <n v="37.29"/>
    <n v="466.1"/>
    <n v="8.0004290924694271E-2"/>
    <n v="466.00678000000005"/>
    <s v="Moderate"/>
  </r>
  <r>
    <s v="O1234"/>
    <x v="234"/>
    <x v="7"/>
    <d v="2023-08-23T00:00:00"/>
    <s v="C38"/>
    <s v="Customer_38"/>
    <x v="2"/>
    <s v="Male"/>
    <s v="Delhi"/>
    <s v="P30"/>
    <x v="5"/>
    <s v="Supplier_30"/>
    <x v="1"/>
    <s v="Cookware"/>
    <n v="1"/>
    <x v="2"/>
    <x v="7"/>
    <n v="71.599999999999994"/>
    <n v="71.599999999999994"/>
    <n v="-19.329999999999998"/>
    <n v="71.599999999999994"/>
    <n v="-0.26997206703910615"/>
    <n v="71.335079999999991"/>
    <s v="Low Profit"/>
  </r>
  <r>
    <s v="O1235"/>
    <x v="235"/>
    <x v="7"/>
    <d v="2023-08-24T00:00:00"/>
    <s v="C24"/>
    <s v="Customer_24"/>
    <x v="3"/>
    <s v="Female"/>
    <s v="Delhi"/>
    <s v="P25"/>
    <x v="27"/>
    <s v="Supplier_25"/>
    <x v="1"/>
    <s v="Shirt"/>
    <n v="3"/>
    <x v="1"/>
    <x v="49"/>
    <n v="371.18"/>
    <n v="1113.54"/>
    <n v="55.68"/>
    <n v="1113.54"/>
    <n v="5.0002694110674067E-2"/>
    <n v="370.99441000000002"/>
    <s v="Moderate"/>
  </r>
  <r>
    <s v="O1236"/>
    <x v="236"/>
    <x v="7"/>
    <d v="2023-08-25T00:00:00"/>
    <s v="C5"/>
    <s v="Customer_5"/>
    <x v="3"/>
    <s v="Female"/>
    <s v="Delhi"/>
    <s v="P28"/>
    <x v="17"/>
    <s v="Supplier_28"/>
    <x v="0"/>
    <s v="Pants"/>
    <n v="5"/>
    <x v="2"/>
    <x v="3"/>
    <n v="487.55"/>
    <n v="2437.75"/>
    <n v="-146.26"/>
    <n v="2437.75"/>
    <n v="-5.9997948928315038E-2"/>
    <n v="486.76992000000001"/>
    <s v="Low Profit"/>
  </r>
  <r>
    <s v="O1237"/>
    <x v="237"/>
    <x v="7"/>
    <d v="2023-08-26T00:00:00"/>
    <s v="C34"/>
    <s v="Customer_34"/>
    <x v="2"/>
    <s v="Male"/>
    <s v="Delhi"/>
    <s v="P17"/>
    <x v="16"/>
    <s v="Supplier_17"/>
    <x v="2"/>
    <s v="Furniture"/>
    <n v="5"/>
    <x v="0"/>
    <x v="36"/>
    <n v="35.58"/>
    <n v="177.9"/>
    <n v="17.79"/>
    <n v="177.89999999999998"/>
    <n v="0.1"/>
    <n v="35.58"/>
    <s v="Moderate"/>
  </r>
  <r>
    <s v="O1238"/>
    <x v="238"/>
    <x v="7"/>
    <d v="2023-08-27T00:00:00"/>
    <s v="C6"/>
    <s v="Customer_6"/>
    <x v="0"/>
    <s v="Male"/>
    <s v="Delhi"/>
    <s v="P25"/>
    <x v="27"/>
    <s v="Supplier_25"/>
    <x v="2"/>
    <s v="Furniture"/>
    <n v="9"/>
    <x v="3"/>
    <x v="21"/>
    <n v="344.28"/>
    <n v="3098.52"/>
    <n v="-743.64"/>
    <n v="3098.5199999999995"/>
    <n v="-0.2399984508733202"/>
    <n v="343.10944799999999"/>
    <s v="Low Profit"/>
  </r>
  <r>
    <s v="O1239"/>
    <x v="239"/>
    <x v="7"/>
    <d v="2023-08-28T00:00:00"/>
    <s v="C22"/>
    <s v="Customer_22"/>
    <x v="1"/>
    <s v="Female"/>
    <s v="Delhi"/>
    <s v="P24"/>
    <x v="14"/>
    <s v="Supplier_24"/>
    <x v="1"/>
    <s v="Shirt"/>
    <n v="2"/>
    <x v="0"/>
    <x v="25"/>
    <n v="239.4"/>
    <n v="478.8"/>
    <n v="9.58"/>
    <n v="478.8"/>
    <n v="2.0008354218880534E-2"/>
    <n v="239.20848000000001"/>
    <s v="Moderate"/>
  </r>
  <r>
    <s v="O1240"/>
    <x v="240"/>
    <x v="7"/>
    <d v="2023-08-29T00:00:00"/>
    <s v="C11"/>
    <s v="Customer_11"/>
    <x v="2"/>
    <s v="Male"/>
    <s v="Delhi"/>
    <s v="P1"/>
    <x v="4"/>
    <s v="Supplier_1"/>
    <x v="0"/>
    <s v="Furniture"/>
    <n v="2"/>
    <x v="2"/>
    <x v="48"/>
    <n v="293.8"/>
    <n v="587.6"/>
    <n v="-135.15"/>
    <n v="587.6"/>
    <n v="-0.23000340367597005"/>
    <n v="292.83046000000002"/>
    <s v="Low Profit"/>
  </r>
  <r>
    <s v="O1241"/>
    <x v="241"/>
    <x v="7"/>
    <d v="2023-08-30T00:00:00"/>
    <s v="C48"/>
    <s v="Customer_48"/>
    <x v="3"/>
    <s v="Female"/>
    <s v="Delhi"/>
    <s v="P6"/>
    <x v="29"/>
    <s v="Supplier_6"/>
    <x v="1"/>
    <s v="Cookware"/>
    <n v="6"/>
    <x v="3"/>
    <x v="22"/>
    <n v="51.82"/>
    <n v="310.92"/>
    <n v="-124.37"/>
    <n v="310.92"/>
    <n v="-0.40000643252283546"/>
    <n v="51.560899999999997"/>
    <s v="Low Profit"/>
  </r>
  <r>
    <s v="O1242"/>
    <x v="242"/>
    <x v="7"/>
    <d v="2023-08-31T00:00:00"/>
    <s v="C16"/>
    <s v="Customer_16"/>
    <x v="2"/>
    <s v="Male"/>
    <s v="Delhi"/>
    <s v="P21"/>
    <x v="1"/>
    <s v="Supplier_21"/>
    <x v="1"/>
    <s v="Laptop"/>
    <n v="9"/>
    <x v="2"/>
    <x v="44"/>
    <n v="31.07"/>
    <n v="279.63"/>
    <n v="16.78"/>
    <n v="279.63"/>
    <n v="6.0007867539248298E-2"/>
    <n v="31.057572"/>
    <s v="Moderate"/>
  </r>
  <r>
    <s v="O1243"/>
    <x v="243"/>
    <x v="8"/>
    <d v="2023-09-01T00:00:00"/>
    <s v="C33"/>
    <s v="Customer_33"/>
    <x v="0"/>
    <s v="Male"/>
    <s v="Delhi"/>
    <s v="P6"/>
    <x v="29"/>
    <s v="Supplier_6"/>
    <x v="1"/>
    <s v="Mobile"/>
    <n v="1"/>
    <x v="3"/>
    <x v="44"/>
    <n v="336.76"/>
    <n v="336.76"/>
    <n v="20.21"/>
    <n v="336.76"/>
    <n v="6.0013065684760662E-2"/>
    <n v="336.62529599999999"/>
    <s v="Moderate"/>
  </r>
  <r>
    <s v="O1244"/>
    <x v="244"/>
    <x v="8"/>
    <d v="2023-09-02T00:00:00"/>
    <s v="C9"/>
    <s v="Customer_9"/>
    <x v="1"/>
    <s v="Female"/>
    <s v="Delhi"/>
    <s v="P26"/>
    <x v="8"/>
    <s v="Supplier_26"/>
    <x v="1"/>
    <s v="Pants"/>
    <n v="9"/>
    <x v="3"/>
    <x v="43"/>
    <n v="413.42"/>
    <n v="3720.78"/>
    <n v="-260.45"/>
    <n v="3720.78"/>
    <n v="-6.9998763700084385E-2"/>
    <n v="412.71718600000003"/>
    <s v="Low Profit"/>
  </r>
  <r>
    <s v="O1245"/>
    <x v="245"/>
    <x v="8"/>
    <d v="2023-09-03T00:00:00"/>
    <s v="C6"/>
    <s v="Customer_6"/>
    <x v="0"/>
    <s v="Male"/>
    <s v="Delhi"/>
    <s v="P12"/>
    <x v="19"/>
    <s v="Supplier_12"/>
    <x v="2"/>
    <s v="Pants"/>
    <n v="9"/>
    <x v="3"/>
    <x v="29"/>
    <n v="393.19"/>
    <n v="3538.71"/>
    <n v="-1167.77"/>
    <n v="3538.71"/>
    <n v="-0.3299987848679321"/>
    <n v="391.49928299999999"/>
    <s v="Low Profit"/>
  </r>
  <r>
    <s v="O1246"/>
    <x v="246"/>
    <x v="8"/>
    <d v="2023-09-04T00:00:00"/>
    <s v="C16"/>
    <s v="Customer_16"/>
    <x v="2"/>
    <s v="Male"/>
    <s v="Delhi"/>
    <s v="P13"/>
    <x v="15"/>
    <s v="Supplier_13"/>
    <x v="2"/>
    <s v="Shirt"/>
    <n v="9"/>
    <x v="3"/>
    <x v="30"/>
    <n v="276.45999999999998"/>
    <n v="2488.14"/>
    <n v="-24.88"/>
    <n v="2488.14"/>
    <n v="-9.9994373306968257E-3"/>
    <n v="276.15589399999999"/>
    <s v="Low Profit"/>
  </r>
  <r>
    <s v="O1247"/>
    <x v="247"/>
    <x v="8"/>
    <d v="2023-09-05T00:00:00"/>
    <s v="C29"/>
    <s v="Customer_29"/>
    <x v="0"/>
    <s v="Male"/>
    <s v="Delhi"/>
    <s v="P13"/>
    <x v="15"/>
    <s v="Supplier_13"/>
    <x v="1"/>
    <s v="Pants"/>
    <n v="5"/>
    <x v="2"/>
    <x v="50"/>
    <n v="58.93"/>
    <n v="294.64999999999998"/>
    <n v="-23.57"/>
    <n v="294.64999999999998"/>
    <n v="-7.9993212285762783E-2"/>
    <n v="58.823926"/>
    <s v="Low Profit"/>
  </r>
  <r>
    <s v="O1248"/>
    <x v="248"/>
    <x v="8"/>
    <d v="2023-09-06T00:00:00"/>
    <s v="C3"/>
    <s v="Customer_3"/>
    <x v="2"/>
    <s v="Male"/>
    <s v="Delhi"/>
    <s v="P29"/>
    <x v="22"/>
    <s v="Supplier_29"/>
    <x v="0"/>
    <s v="Cookware"/>
    <n v="9"/>
    <x v="3"/>
    <x v="15"/>
    <n v="347.14"/>
    <n v="3124.26"/>
    <n v="218.7"/>
    <n v="3124.2599999999998"/>
    <n v="7.0000576136429113E-2"/>
    <n v="347.03585800000002"/>
    <s v="Moderate"/>
  </r>
  <r>
    <s v="O1249"/>
    <x v="249"/>
    <x v="8"/>
    <d v="2023-09-07T00:00:00"/>
    <s v="C20"/>
    <s v="Customer_20"/>
    <x v="1"/>
    <s v="Female"/>
    <s v="Delhi"/>
    <s v="P15"/>
    <x v="28"/>
    <s v="Supplier_15"/>
    <x v="0"/>
    <s v="Furniture"/>
    <n v="4"/>
    <x v="3"/>
    <x v="17"/>
    <n v="128.53"/>
    <n v="514.12"/>
    <n v="-143.94999999999999"/>
    <n v="514.12"/>
    <n v="-0.27999299774371739"/>
    <n v="128.041586"/>
    <s v="Low Profit"/>
  </r>
  <r>
    <s v="O1250"/>
    <x v="250"/>
    <x v="8"/>
    <d v="2023-09-08T00:00:00"/>
    <s v="C36"/>
    <s v="Customer_36"/>
    <x v="2"/>
    <s v="Male"/>
    <s v="Delhi"/>
    <s v="P21"/>
    <x v="1"/>
    <s v="Supplier_21"/>
    <x v="0"/>
    <s v="Cookware"/>
    <n v="2"/>
    <x v="0"/>
    <x v="37"/>
    <n v="456.42"/>
    <n v="912.84"/>
    <n v="-91.28"/>
    <n v="912.84"/>
    <n v="-9.999561807107489E-2"/>
    <n v="455.50716"/>
    <s v="Low Profit"/>
  </r>
  <r>
    <s v="O1251"/>
    <x v="251"/>
    <x v="8"/>
    <d v="2023-09-09T00:00:00"/>
    <s v="C19"/>
    <s v="Customer_19"/>
    <x v="0"/>
    <s v="Male"/>
    <s v="Delhi"/>
    <s v="P16"/>
    <x v="0"/>
    <s v="Supplier_16"/>
    <x v="0"/>
    <s v="Shirt"/>
    <n v="6"/>
    <x v="1"/>
    <x v="17"/>
    <n v="420.75"/>
    <n v="2524.5"/>
    <n v="-706.86"/>
    <n v="2524.5"/>
    <n v="-0.28000000000000003"/>
    <n v="419.15114999999997"/>
    <s v="Low Profit"/>
  </r>
  <r>
    <s v="O1252"/>
    <x v="252"/>
    <x v="8"/>
    <d v="2023-09-10T00:00:00"/>
    <s v="C26"/>
    <s v="Customer_26"/>
    <x v="1"/>
    <s v="Female"/>
    <s v="Delhi"/>
    <s v="P22"/>
    <x v="10"/>
    <s v="Supplier_22"/>
    <x v="1"/>
    <s v="Cookware"/>
    <n v="4"/>
    <x v="1"/>
    <x v="35"/>
    <n v="357.6"/>
    <n v="1430.4"/>
    <n v="-500.64"/>
    <n v="1430.4"/>
    <n v="-0.35"/>
    <n v="355.99080000000004"/>
    <s v="Low Profit"/>
  </r>
  <r>
    <s v="O1253"/>
    <x v="253"/>
    <x v="8"/>
    <d v="2023-09-11T00:00:00"/>
    <s v="C3"/>
    <s v="Customer_3"/>
    <x v="2"/>
    <s v="Male"/>
    <s v="Delhi"/>
    <s v="P21"/>
    <x v="1"/>
    <s v="Supplier_21"/>
    <x v="2"/>
    <s v="Furniture"/>
    <n v="6"/>
    <x v="0"/>
    <x v="14"/>
    <n v="474.93"/>
    <n v="2849.58"/>
    <n v="-56.99"/>
    <n v="2849.58"/>
    <n v="-1.9999438513745887E-2"/>
    <n v="474.36008400000003"/>
    <s v="Low Profit"/>
  </r>
  <r>
    <s v="O1254"/>
    <x v="254"/>
    <x v="8"/>
    <d v="2023-09-12T00:00:00"/>
    <s v="C19"/>
    <s v="Customer_19"/>
    <x v="0"/>
    <s v="Male"/>
    <s v="Delhi"/>
    <s v="P11"/>
    <x v="23"/>
    <s v="Supplier_11"/>
    <x v="0"/>
    <s v="Laptop"/>
    <n v="3"/>
    <x v="0"/>
    <x v="16"/>
    <n v="25.4"/>
    <n v="76.2"/>
    <n v="-22.86"/>
    <n v="76.199999999999989"/>
    <n v="-0.30000000000000004"/>
    <n v="25.298399999999997"/>
    <s v="Low Profit"/>
  </r>
  <r>
    <s v="O1255"/>
    <x v="255"/>
    <x v="8"/>
    <d v="2023-09-13T00:00:00"/>
    <s v="C20"/>
    <s v="Customer_20"/>
    <x v="1"/>
    <s v="Female"/>
    <s v="Delhi"/>
    <s v="P28"/>
    <x v="17"/>
    <s v="Supplier_28"/>
    <x v="1"/>
    <s v="Shirt"/>
    <n v="6"/>
    <x v="2"/>
    <x v="15"/>
    <n v="370.74"/>
    <n v="2224.44"/>
    <n v="155.71"/>
    <n v="2224.44"/>
    <n v="6.9999640358921797E-2"/>
    <n v="370.62877800000001"/>
    <s v="Moderate"/>
  </r>
  <r>
    <s v="O1256"/>
    <x v="256"/>
    <x v="8"/>
    <d v="2023-09-14T00:00:00"/>
    <s v="C32"/>
    <s v="Customer_32"/>
    <x v="1"/>
    <s v="Female"/>
    <s v="Delhi"/>
    <s v="P5"/>
    <x v="6"/>
    <s v="Supplier_5"/>
    <x v="0"/>
    <s v="Laptop"/>
    <n v="2"/>
    <x v="2"/>
    <x v="35"/>
    <n v="171.82"/>
    <n v="343.64"/>
    <n v="-120.27"/>
    <n v="343.64"/>
    <n v="-0.34998835991153532"/>
    <n v="171.04680999999999"/>
    <s v="Low Profit"/>
  </r>
  <r>
    <s v="O1257"/>
    <x v="257"/>
    <x v="8"/>
    <d v="2023-09-15T00:00:00"/>
    <s v="C7"/>
    <s v="Customer_7"/>
    <x v="3"/>
    <s v="Female"/>
    <s v="Delhi"/>
    <s v="P4"/>
    <x v="3"/>
    <s v="Supplier_4"/>
    <x v="0"/>
    <s v="Mobile"/>
    <n v="2"/>
    <x v="2"/>
    <x v="48"/>
    <n v="453.97"/>
    <n v="907.94"/>
    <n v="-208.83"/>
    <n v="907.94"/>
    <n v="-0.23000418529858802"/>
    <n v="452.47189900000006"/>
    <s v="Low Profit"/>
  </r>
  <r>
    <s v="O1258"/>
    <x v="258"/>
    <x v="8"/>
    <d v="2023-09-16T00:00:00"/>
    <s v="C41"/>
    <s v="Customer_41"/>
    <x v="3"/>
    <s v="Female"/>
    <s v="Delhi"/>
    <s v="P3"/>
    <x v="21"/>
    <s v="Supplier_3"/>
    <x v="1"/>
    <s v="Laptop"/>
    <n v="9"/>
    <x v="0"/>
    <x v="46"/>
    <n v="140.66999999999999"/>
    <n v="1266.03"/>
    <n v="-430.45"/>
    <n v="1266.03"/>
    <n v="-0.33999984202586037"/>
    <n v="140.051052"/>
    <s v="Low Profit"/>
  </r>
  <r>
    <s v="O1259"/>
    <x v="259"/>
    <x v="8"/>
    <d v="2023-09-17T00:00:00"/>
    <s v="C33"/>
    <s v="Customer_33"/>
    <x v="0"/>
    <s v="Male"/>
    <s v="Delhi"/>
    <s v="P19"/>
    <x v="13"/>
    <s v="Supplier_19"/>
    <x v="2"/>
    <s v="Mobile"/>
    <n v="7"/>
    <x v="0"/>
    <x v="36"/>
    <n v="365.18"/>
    <n v="2556.2600000000002"/>
    <n v="255.63"/>
    <n v="2556.2600000000002"/>
    <n v="0.10000156478605461"/>
    <n v="365.18"/>
    <s v="Moderate"/>
  </r>
  <r>
    <s v="O1260"/>
    <x v="260"/>
    <x v="8"/>
    <d v="2023-09-18T00:00:00"/>
    <s v="C40"/>
    <s v="Customer_40"/>
    <x v="0"/>
    <s v="Male"/>
    <s v="Delhi"/>
    <s v="P20"/>
    <x v="12"/>
    <s v="Supplier_20"/>
    <x v="2"/>
    <s v="Mobile"/>
    <n v="3"/>
    <x v="3"/>
    <x v="25"/>
    <n v="440.05"/>
    <n v="1320.15"/>
    <n v="26.4"/>
    <n v="1320.15"/>
    <n v="1.9997727530962389E-2"/>
    <n v="439.69796000000002"/>
    <s v="Moderate"/>
  </r>
  <r>
    <s v="O1261"/>
    <x v="261"/>
    <x v="8"/>
    <d v="2023-09-19T00:00:00"/>
    <s v="C39"/>
    <s v="Customer_39"/>
    <x v="0"/>
    <s v="Male"/>
    <s v="Delhi"/>
    <s v="P25"/>
    <x v="27"/>
    <s v="Supplier_25"/>
    <x v="1"/>
    <s v="Laptop"/>
    <n v="1"/>
    <x v="2"/>
    <x v="12"/>
    <n v="30.41"/>
    <n v="30.41"/>
    <n v="-2.74"/>
    <n v="30.41"/>
    <n v="-9.0101940151266033E-2"/>
    <n v="30.352221"/>
    <s v="Low Profit"/>
  </r>
  <r>
    <s v="O1262"/>
    <x v="262"/>
    <x v="8"/>
    <d v="2023-09-20T00:00:00"/>
    <s v="C18"/>
    <s v="Customer_18"/>
    <x v="2"/>
    <s v="Male"/>
    <s v="Delhi"/>
    <s v="P18"/>
    <x v="20"/>
    <s v="Supplier_18"/>
    <x v="2"/>
    <s v="Shirt"/>
    <n v="8"/>
    <x v="2"/>
    <x v="12"/>
    <n v="204.85"/>
    <n v="1638.8"/>
    <n v="-147.49"/>
    <n v="1638.8"/>
    <n v="-8.9998779594825495E-2"/>
    <n v="204.46078499999999"/>
    <s v="Low Profit"/>
  </r>
  <r>
    <s v="O1263"/>
    <x v="263"/>
    <x v="8"/>
    <d v="2023-09-21T00:00:00"/>
    <s v="C40"/>
    <s v="Customer_40"/>
    <x v="0"/>
    <s v="Male"/>
    <s v="Delhi"/>
    <s v="P15"/>
    <x v="28"/>
    <s v="Supplier_15"/>
    <x v="1"/>
    <s v="Furniture"/>
    <n v="6"/>
    <x v="2"/>
    <x v="30"/>
    <n v="383.53"/>
    <n v="2301.1799999999998"/>
    <n v="-23.01"/>
    <n v="2301.1799999999998"/>
    <n v="-9.9992177926107491E-3"/>
    <n v="383.10811699999999"/>
    <s v="Low Profit"/>
  </r>
  <r>
    <s v="O1264"/>
    <x v="264"/>
    <x v="8"/>
    <d v="2023-09-22T00:00:00"/>
    <s v="C1"/>
    <s v="Customer_1"/>
    <x v="3"/>
    <s v="Female"/>
    <s v="Delhi"/>
    <s v="P9"/>
    <x v="26"/>
    <s v="Supplier_9"/>
    <x v="1"/>
    <s v="Cookware"/>
    <n v="7"/>
    <x v="1"/>
    <x v="12"/>
    <n v="232.91"/>
    <n v="1630.37"/>
    <n v="-146.72999999999999"/>
    <n v="1630.37"/>
    <n v="-8.9997975919576534E-2"/>
    <n v="232.46747099999999"/>
    <s v="Low Profit"/>
  </r>
  <r>
    <s v="O1265"/>
    <x v="265"/>
    <x v="8"/>
    <d v="2023-09-23T00:00:00"/>
    <s v="C11"/>
    <s v="Customer_11"/>
    <x v="2"/>
    <s v="Male"/>
    <s v="Delhi"/>
    <s v="P17"/>
    <x v="16"/>
    <s v="Supplier_17"/>
    <x v="1"/>
    <s v="Cookware"/>
    <n v="9"/>
    <x v="3"/>
    <x v="13"/>
    <n v="140.94999999999999"/>
    <n v="1268.55"/>
    <n v="50.74"/>
    <n v="1268.55"/>
    <n v="3.9998423396791619E-2"/>
    <n v="140.86542999999998"/>
    <s v="Moderate"/>
  </r>
  <r>
    <s v="O1266"/>
    <x v="266"/>
    <x v="8"/>
    <d v="2023-09-24T00:00:00"/>
    <s v="C28"/>
    <s v="Customer_28"/>
    <x v="1"/>
    <s v="Female"/>
    <s v="Delhi"/>
    <s v="P14"/>
    <x v="25"/>
    <s v="Supplier_14"/>
    <x v="2"/>
    <s v="Furniture"/>
    <n v="5"/>
    <x v="2"/>
    <x v="39"/>
    <n v="117.7"/>
    <n v="588.5"/>
    <n v="-64.73"/>
    <n v="588.5"/>
    <n v="-0.10999150382327953"/>
    <n v="117.45283000000001"/>
    <s v="Low Profit"/>
  </r>
  <r>
    <s v="O1267"/>
    <x v="267"/>
    <x v="8"/>
    <d v="2023-09-25T00:00:00"/>
    <s v="C25"/>
    <s v="Customer_25"/>
    <x v="1"/>
    <s v="Female"/>
    <s v="Delhi"/>
    <s v="P15"/>
    <x v="28"/>
    <s v="Supplier_15"/>
    <x v="1"/>
    <s v="Mobile"/>
    <n v="1"/>
    <x v="2"/>
    <x v="16"/>
    <n v="74.44"/>
    <n v="74.44"/>
    <n v="-22.33"/>
    <n v="74.44"/>
    <n v="-0.29997313272434173"/>
    <n v="74.142240000000001"/>
    <s v="Low Profit"/>
  </r>
  <r>
    <s v="O1268"/>
    <x v="268"/>
    <x v="8"/>
    <d v="2023-09-26T00:00:00"/>
    <s v="C50"/>
    <s v="Customer_50"/>
    <x v="1"/>
    <s v="Female"/>
    <s v="Delhi"/>
    <s v="P1"/>
    <x v="4"/>
    <s v="Supplier_1"/>
    <x v="0"/>
    <s v="Mobile"/>
    <n v="7"/>
    <x v="2"/>
    <x v="0"/>
    <n v="429.99"/>
    <n v="3009.93"/>
    <n v="-421.39"/>
    <n v="3009.9300000000003"/>
    <n v="-0.13999993355327198"/>
    <n v="428.95802400000002"/>
    <s v="Low Profit"/>
  </r>
  <r>
    <s v="O1269"/>
    <x v="269"/>
    <x v="8"/>
    <d v="2023-09-27T00:00:00"/>
    <s v="C23"/>
    <s v="Customer_23"/>
    <x v="1"/>
    <s v="Female"/>
    <s v="Delhi"/>
    <s v="P21"/>
    <x v="1"/>
    <s v="Supplier_21"/>
    <x v="2"/>
    <s v="Shirt"/>
    <n v="5"/>
    <x v="1"/>
    <x v="2"/>
    <n v="291.92"/>
    <n v="1459.6"/>
    <n v="131.36000000000001"/>
    <n v="1459.6000000000001"/>
    <n v="8.9997259523157028E-2"/>
    <n v="291.89080799999999"/>
    <s v="Moderate"/>
  </r>
  <r>
    <s v="O1270"/>
    <x v="270"/>
    <x v="8"/>
    <d v="2023-09-28T00:00:00"/>
    <s v="C31"/>
    <s v="Customer_31"/>
    <x v="1"/>
    <s v="Female"/>
    <s v="Delhi"/>
    <s v="P22"/>
    <x v="10"/>
    <s v="Supplier_22"/>
    <x v="2"/>
    <s v="Pants"/>
    <n v="3"/>
    <x v="1"/>
    <x v="39"/>
    <n v="47.43"/>
    <n v="142.29"/>
    <n v="-15.65"/>
    <n v="142.29"/>
    <n v="-0.10998664698854453"/>
    <n v="47.330396999999998"/>
    <s v="Low Profit"/>
  </r>
  <r>
    <s v="O1271"/>
    <x v="271"/>
    <x v="8"/>
    <d v="2023-09-29T00:00:00"/>
    <s v="C30"/>
    <s v="Customer_30"/>
    <x v="2"/>
    <s v="Male"/>
    <s v="Delhi"/>
    <s v="P22"/>
    <x v="10"/>
    <s v="Supplier_22"/>
    <x v="2"/>
    <s v="Laptop"/>
    <n v="9"/>
    <x v="0"/>
    <x v="2"/>
    <n v="197.46"/>
    <n v="1777.14"/>
    <n v="159.94"/>
    <n v="1777.14"/>
    <n v="8.999853697513982E-2"/>
    <n v="197.44025400000001"/>
    <s v="Moderate"/>
  </r>
  <r>
    <s v="O1272"/>
    <x v="272"/>
    <x v="8"/>
    <d v="2023-09-30T00:00:00"/>
    <s v="C42"/>
    <s v="Customer_42"/>
    <x v="1"/>
    <s v="Female"/>
    <s v="Delhi"/>
    <s v="P3"/>
    <x v="21"/>
    <s v="Supplier_3"/>
    <x v="2"/>
    <s v="Mobile"/>
    <n v="1"/>
    <x v="3"/>
    <x v="23"/>
    <n v="190.19"/>
    <n v="190.19"/>
    <n v="-72.27"/>
    <n v="190.19"/>
    <n v="-0.37998843262001153"/>
    <n v="189.27708799999999"/>
    <s v="Low Profit"/>
  </r>
  <r>
    <s v="O1273"/>
    <x v="273"/>
    <x v="9"/>
    <d v="2023-10-01T00:00:00"/>
    <s v="C35"/>
    <s v="Customer_35"/>
    <x v="3"/>
    <s v="Female"/>
    <s v="Delhi"/>
    <s v="P16"/>
    <x v="0"/>
    <s v="Supplier_16"/>
    <x v="0"/>
    <s v="Cookware"/>
    <n v="1"/>
    <x v="0"/>
    <x v="13"/>
    <n v="99.05"/>
    <n v="99.05"/>
    <n v="3.96"/>
    <n v="99.05"/>
    <n v="3.9979808177688037E-2"/>
    <n v="98.990569999999991"/>
    <s v="Moderate"/>
  </r>
  <r>
    <s v="O1274"/>
    <x v="274"/>
    <x v="9"/>
    <d v="2023-10-02T00:00:00"/>
    <s v="C7"/>
    <s v="Customer_7"/>
    <x v="3"/>
    <s v="Female"/>
    <s v="Delhi"/>
    <s v="P23"/>
    <x v="7"/>
    <s v="Supplier_23"/>
    <x v="2"/>
    <s v="Shirt"/>
    <n v="1"/>
    <x v="3"/>
    <x v="6"/>
    <n v="223.4"/>
    <n v="223.4"/>
    <n v="-55.85"/>
    <n v="223.4"/>
    <n v="-0.25"/>
    <n v="222.61810000000003"/>
    <s v="Low Profit"/>
  </r>
  <r>
    <s v="O1275"/>
    <x v="275"/>
    <x v="9"/>
    <d v="2023-10-03T00:00:00"/>
    <s v="C16"/>
    <s v="Customer_16"/>
    <x v="2"/>
    <s v="Male"/>
    <s v="Delhi"/>
    <s v="P25"/>
    <x v="27"/>
    <s v="Supplier_25"/>
    <x v="2"/>
    <s v="Laptop"/>
    <n v="3"/>
    <x v="1"/>
    <x v="8"/>
    <n v="172.73"/>
    <n v="518.19000000000005"/>
    <n v="-202.09"/>
    <n v="518.18999999999994"/>
    <n v="-0.38999208784422706"/>
    <n v="171.883623"/>
    <s v="Low Profit"/>
  </r>
  <r>
    <s v="O1276"/>
    <x v="276"/>
    <x v="9"/>
    <d v="2023-10-04T00:00:00"/>
    <s v="C26"/>
    <s v="Customer_26"/>
    <x v="1"/>
    <s v="Female"/>
    <s v="Delhi"/>
    <s v="P11"/>
    <x v="23"/>
    <s v="Supplier_11"/>
    <x v="1"/>
    <s v="Shirt"/>
    <n v="6"/>
    <x v="2"/>
    <x v="10"/>
    <n v="177.48"/>
    <n v="1064.8800000000001"/>
    <n v="-330.11"/>
    <n v="1064.8799999999999"/>
    <n v="-0.30999737059574795"/>
    <n v="176.752332"/>
    <s v="Low Profit"/>
  </r>
  <r>
    <s v="O1277"/>
    <x v="277"/>
    <x v="9"/>
    <d v="2023-10-05T00:00:00"/>
    <s v="C48"/>
    <s v="Customer_48"/>
    <x v="3"/>
    <s v="Female"/>
    <s v="Delhi"/>
    <s v="P12"/>
    <x v="19"/>
    <s v="Supplier_12"/>
    <x v="2"/>
    <s v="Laptop"/>
    <n v="3"/>
    <x v="0"/>
    <x v="6"/>
    <n v="372.12"/>
    <n v="1116.3599999999999"/>
    <n v="-279.08999999999997"/>
    <n v="1116.3600000000001"/>
    <n v="-0.24999999999999994"/>
    <n v="370.81758000000002"/>
    <s v="Low Profit"/>
  </r>
  <r>
    <s v="O1278"/>
    <x v="278"/>
    <x v="9"/>
    <d v="2023-10-06T00:00:00"/>
    <s v="C49"/>
    <s v="Customer_49"/>
    <x v="1"/>
    <s v="Female"/>
    <s v="Delhi"/>
    <s v="P10"/>
    <x v="9"/>
    <s v="Supplier_10"/>
    <x v="0"/>
    <s v="Laptop"/>
    <n v="8"/>
    <x v="2"/>
    <x v="40"/>
    <n v="119.4"/>
    <n v="955.2"/>
    <n v="-305.66000000000003"/>
    <n v="955.2"/>
    <n v="-0.31999581239530989"/>
    <n v="118.89852"/>
    <s v="Low Profit"/>
  </r>
  <r>
    <s v="O1279"/>
    <x v="279"/>
    <x v="9"/>
    <d v="2023-10-07T00:00:00"/>
    <s v="C2"/>
    <s v="Customer_2"/>
    <x v="3"/>
    <s v="Female"/>
    <s v="Delhi"/>
    <s v="P16"/>
    <x v="0"/>
    <s v="Supplier_16"/>
    <x v="0"/>
    <s v="Furniture"/>
    <n v="2"/>
    <x v="0"/>
    <x v="8"/>
    <n v="324.51"/>
    <n v="649.02"/>
    <n v="-253.12"/>
    <n v="649.02"/>
    <n v="-0.39000338972604853"/>
    <n v="322.91990099999998"/>
    <s v="Low Profit"/>
  </r>
  <r>
    <s v="O1280"/>
    <x v="280"/>
    <x v="9"/>
    <d v="2023-10-08T00:00:00"/>
    <s v="C1"/>
    <s v="Customer_1"/>
    <x v="3"/>
    <s v="Female"/>
    <s v="Delhi"/>
    <s v="P8"/>
    <x v="24"/>
    <s v="Supplier_8"/>
    <x v="0"/>
    <s v="Mobile"/>
    <n v="9"/>
    <x v="1"/>
    <x v="42"/>
    <n v="289.62"/>
    <n v="2606.58"/>
    <n v="-547.38"/>
    <n v="2606.58"/>
    <n v="-0.20999930943995582"/>
    <n v="288.72217799999999"/>
    <s v="Low Profit"/>
  </r>
  <r>
    <s v="O1281"/>
    <x v="281"/>
    <x v="9"/>
    <d v="2023-10-09T00:00:00"/>
    <s v="C48"/>
    <s v="Customer_48"/>
    <x v="3"/>
    <s v="Female"/>
    <s v="Delhi"/>
    <s v="P6"/>
    <x v="29"/>
    <s v="Supplier_6"/>
    <x v="0"/>
    <s v="Shirt"/>
    <n v="3"/>
    <x v="1"/>
    <x v="24"/>
    <n v="288.37"/>
    <n v="865.11"/>
    <n v="-155.72"/>
    <n v="865.11"/>
    <n v="-0.18000023118447364"/>
    <n v="287.56256400000001"/>
    <s v="Low Profit"/>
  </r>
  <r>
    <s v="O1282"/>
    <x v="282"/>
    <x v="9"/>
    <d v="2023-10-10T00:00:00"/>
    <s v="C12"/>
    <s v="Customer_12"/>
    <x v="3"/>
    <s v="Female"/>
    <s v="Delhi"/>
    <s v="P12"/>
    <x v="19"/>
    <s v="Supplier_12"/>
    <x v="2"/>
    <s v="Shirt"/>
    <n v="5"/>
    <x v="1"/>
    <x v="42"/>
    <n v="334.87"/>
    <n v="1674.35"/>
    <n v="-351.61"/>
    <n v="1674.35"/>
    <n v="-0.20999790963657541"/>
    <n v="333.83190300000001"/>
    <s v="Low Profit"/>
  </r>
  <r>
    <s v="O1283"/>
    <x v="283"/>
    <x v="9"/>
    <d v="2023-10-11T00:00:00"/>
    <s v="C5"/>
    <s v="Customer_5"/>
    <x v="3"/>
    <s v="Female"/>
    <s v="Delhi"/>
    <s v="P24"/>
    <x v="14"/>
    <s v="Supplier_24"/>
    <x v="2"/>
    <s v="Furniture"/>
    <n v="8"/>
    <x v="0"/>
    <x v="45"/>
    <n v="278.70999999999998"/>
    <n v="2229.6799999999998"/>
    <n v="-379.05"/>
    <n v="2229.6799999999998"/>
    <n v="-0.17000197337734566"/>
    <n v="277.95748299999997"/>
    <s v="Low Profit"/>
  </r>
  <r>
    <s v="O1284"/>
    <x v="284"/>
    <x v="9"/>
    <d v="2023-10-12T00:00:00"/>
    <s v="C37"/>
    <s v="Customer_37"/>
    <x v="0"/>
    <s v="Male"/>
    <s v="Delhi"/>
    <s v="P28"/>
    <x v="17"/>
    <s v="Supplier_28"/>
    <x v="0"/>
    <s v="Cookware"/>
    <n v="2"/>
    <x v="3"/>
    <x v="4"/>
    <n v="440.84"/>
    <n v="881.68"/>
    <n v="-193.97"/>
    <n v="881.68"/>
    <n v="-0.22000045367933946"/>
    <n v="439.42931199999998"/>
    <s v="Low Profit"/>
  </r>
  <r>
    <s v="O1285"/>
    <x v="285"/>
    <x v="9"/>
    <d v="2023-10-13T00:00:00"/>
    <s v="C32"/>
    <s v="Customer_32"/>
    <x v="1"/>
    <s v="Female"/>
    <s v="Delhi"/>
    <s v="P21"/>
    <x v="1"/>
    <s v="Supplier_21"/>
    <x v="0"/>
    <s v="Cookware"/>
    <n v="6"/>
    <x v="0"/>
    <x v="32"/>
    <n v="341.03"/>
    <n v="2046.18"/>
    <n v="-245.54"/>
    <n v="2046.1799999999998"/>
    <n v="-0.11999921805510758"/>
    <n v="340.27973399999996"/>
    <s v="Low Profit"/>
  </r>
  <r>
    <s v="O1286"/>
    <x v="286"/>
    <x v="9"/>
    <d v="2023-10-14T00:00:00"/>
    <s v="C9"/>
    <s v="Customer_9"/>
    <x v="1"/>
    <s v="Female"/>
    <s v="Delhi"/>
    <s v="P8"/>
    <x v="24"/>
    <s v="Supplier_8"/>
    <x v="2"/>
    <s v="Mobile"/>
    <n v="5"/>
    <x v="3"/>
    <x v="30"/>
    <n v="278.01"/>
    <n v="1390.05"/>
    <n v="-13.9"/>
    <n v="1390.05"/>
    <n v="-9.9996403007086079E-3"/>
    <n v="277.70418899999999"/>
    <s v="Low Profit"/>
  </r>
  <r>
    <s v="O1287"/>
    <x v="287"/>
    <x v="9"/>
    <d v="2023-10-15T00:00:00"/>
    <s v="C41"/>
    <s v="Customer_41"/>
    <x v="3"/>
    <s v="Female"/>
    <s v="Delhi"/>
    <s v="P26"/>
    <x v="8"/>
    <s v="Supplier_26"/>
    <x v="0"/>
    <s v="Mobile"/>
    <n v="9"/>
    <x v="0"/>
    <x v="13"/>
    <n v="416.58"/>
    <n v="3749.22"/>
    <n v="149.97"/>
    <n v="3749.22"/>
    <n v="4.000032006657385E-2"/>
    <n v="416.33005199999997"/>
    <s v="Moderate"/>
  </r>
  <r>
    <s v="O1288"/>
    <x v="288"/>
    <x v="9"/>
    <d v="2023-10-16T00:00:00"/>
    <s v="C35"/>
    <s v="Customer_35"/>
    <x v="3"/>
    <s v="Female"/>
    <s v="Delhi"/>
    <s v="P28"/>
    <x v="17"/>
    <s v="Supplier_28"/>
    <x v="1"/>
    <s v="Pants"/>
    <n v="5"/>
    <x v="0"/>
    <x v="15"/>
    <n v="307.01"/>
    <n v="1535.05"/>
    <n v="107.45"/>
    <n v="1535.05"/>
    <n v="6.9997719943975772E-2"/>
    <n v="306.91789699999998"/>
    <s v="Moderate"/>
  </r>
  <r>
    <s v="O1289"/>
    <x v="289"/>
    <x v="9"/>
    <d v="2023-10-17T00:00:00"/>
    <s v="C19"/>
    <s v="Customer_19"/>
    <x v="0"/>
    <s v="Male"/>
    <s v="Delhi"/>
    <s v="P4"/>
    <x v="3"/>
    <s v="Supplier_4"/>
    <x v="0"/>
    <s v="Furniture"/>
    <n v="2"/>
    <x v="1"/>
    <x v="41"/>
    <n v="152.66"/>
    <n v="305.32"/>
    <n v="-9.16"/>
    <n v="305.32"/>
    <n v="-3.0001310100877768E-2"/>
    <n v="152.46154200000001"/>
    <s v="Low Profit"/>
  </r>
  <r>
    <s v="O1290"/>
    <x v="290"/>
    <x v="9"/>
    <d v="2023-10-18T00:00:00"/>
    <s v="C48"/>
    <s v="Customer_48"/>
    <x v="3"/>
    <s v="Female"/>
    <s v="Delhi"/>
    <s v="P26"/>
    <x v="8"/>
    <s v="Supplier_26"/>
    <x v="0"/>
    <s v="Cookware"/>
    <n v="5"/>
    <x v="2"/>
    <x v="34"/>
    <n v="111.48"/>
    <n v="557.4"/>
    <n v="44.59"/>
    <n v="557.4"/>
    <n v="7.9996411912450674E-2"/>
    <n v="111.45770400000001"/>
    <s v="Moderate"/>
  </r>
  <r>
    <s v="O1291"/>
    <x v="291"/>
    <x v="9"/>
    <d v="2023-10-19T00:00:00"/>
    <s v="C16"/>
    <s v="Customer_16"/>
    <x v="2"/>
    <s v="Male"/>
    <s v="Delhi"/>
    <s v="P8"/>
    <x v="24"/>
    <s v="Supplier_8"/>
    <x v="1"/>
    <s v="Laptop"/>
    <n v="4"/>
    <x v="2"/>
    <x v="24"/>
    <n v="84.64"/>
    <n v="338.56"/>
    <n v="-60.94"/>
    <n v="338.56"/>
    <n v="-0.17999763705103969"/>
    <n v="84.403008"/>
    <s v="Low Profit"/>
  </r>
  <r>
    <s v="O1292"/>
    <x v="292"/>
    <x v="9"/>
    <d v="2023-10-20T00:00:00"/>
    <s v="C3"/>
    <s v="Customer_3"/>
    <x v="2"/>
    <s v="Male"/>
    <s v="Delhi"/>
    <s v="P26"/>
    <x v="8"/>
    <s v="Supplier_26"/>
    <x v="1"/>
    <s v="Shirt"/>
    <n v="7"/>
    <x v="3"/>
    <x v="38"/>
    <n v="450.73"/>
    <n v="3155.11"/>
    <n v="-126.2"/>
    <n v="3155.11"/>
    <n v="-3.9998605436894437E-2"/>
    <n v="450.09897800000005"/>
    <s v="Low Profit"/>
  </r>
  <r>
    <s v="O1293"/>
    <x v="293"/>
    <x v="9"/>
    <d v="2023-10-21T00:00:00"/>
    <s v="C20"/>
    <s v="Customer_20"/>
    <x v="1"/>
    <s v="Female"/>
    <s v="Delhi"/>
    <s v="P28"/>
    <x v="17"/>
    <s v="Supplier_28"/>
    <x v="2"/>
    <s v="Mobile"/>
    <n v="6"/>
    <x v="2"/>
    <x v="10"/>
    <n v="357.97"/>
    <n v="2147.8200000000002"/>
    <n v="-665.82"/>
    <n v="2147.8200000000002"/>
    <n v="-0.30999804452887114"/>
    <n v="356.50232300000005"/>
    <s v="Low Profit"/>
  </r>
  <r>
    <s v="O1294"/>
    <x v="294"/>
    <x v="9"/>
    <d v="2023-10-22T00:00:00"/>
    <s v="C24"/>
    <s v="Customer_24"/>
    <x v="3"/>
    <s v="Female"/>
    <s v="Delhi"/>
    <s v="P18"/>
    <x v="20"/>
    <s v="Supplier_18"/>
    <x v="2"/>
    <s v="Shirt"/>
    <n v="2"/>
    <x v="0"/>
    <x v="44"/>
    <n v="469.32"/>
    <n v="938.64"/>
    <n v="56.32"/>
    <n v="938.64"/>
    <n v="6.000170459388051E-2"/>
    <n v="469.132272"/>
    <s v="Moderate"/>
  </r>
  <r>
    <s v="O1295"/>
    <x v="295"/>
    <x v="9"/>
    <d v="2023-10-23T00:00:00"/>
    <s v="C33"/>
    <s v="Customer_33"/>
    <x v="0"/>
    <s v="Male"/>
    <s v="Delhi"/>
    <s v="P28"/>
    <x v="17"/>
    <s v="Supplier_28"/>
    <x v="1"/>
    <s v="Shirt"/>
    <n v="5"/>
    <x v="0"/>
    <x v="30"/>
    <n v="305.61"/>
    <n v="1528.05"/>
    <n v="-15.28"/>
    <n v="1528.0500000000002"/>
    <n v="-9.9996727855763863E-3"/>
    <n v="305.27382900000003"/>
    <s v="Low Profit"/>
  </r>
  <r>
    <s v="O1296"/>
    <x v="296"/>
    <x v="9"/>
    <d v="2023-10-24T00:00:00"/>
    <s v="C24"/>
    <s v="Customer_24"/>
    <x v="3"/>
    <s v="Female"/>
    <s v="Delhi"/>
    <s v="P28"/>
    <x v="17"/>
    <s v="Supplier_28"/>
    <x v="1"/>
    <s v="Pants"/>
    <n v="7"/>
    <x v="1"/>
    <x v="7"/>
    <n v="241.97"/>
    <n v="1693.79"/>
    <n v="-457.32"/>
    <n v="1693.79"/>
    <n v="-0.26999805170652796"/>
    <n v="241.07471099999998"/>
    <s v="Low Profit"/>
  </r>
  <r>
    <s v="O1297"/>
    <x v="297"/>
    <x v="9"/>
    <d v="2023-10-25T00:00:00"/>
    <s v="C11"/>
    <s v="Customer_11"/>
    <x v="2"/>
    <s v="Male"/>
    <s v="Delhi"/>
    <s v="P5"/>
    <x v="6"/>
    <s v="Supplier_5"/>
    <x v="2"/>
    <s v="Cookware"/>
    <n v="7"/>
    <x v="1"/>
    <x v="1"/>
    <n v="39.26"/>
    <n v="274.82"/>
    <n v="-54.96"/>
    <n v="274.82"/>
    <n v="-0.19998544501855761"/>
    <n v="39.142219999999995"/>
    <s v="Low Profit"/>
  </r>
  <r>
    <s v="O1298"/>
    <x v="298"/>
    <x v="9"/>
    <d v="2023-10-26T00:00:00"/>
    <s v="C49"/>
    <s v="Customer_49"/>
    <x v="1"/>
    <s v="Female"/>
    <s v="Delhi"/>
    <s v="P9"/>
    <x v="26"/>
    <s v="Supplier_9"/>
    <x v="0"/>
    <s v="Mobile"/>
    <n v="5"/>
    <x v="2"/>
    <x v="15"/>
    <n v="339.1"/>
    <n v="1695.5"/>
    <n v="118.69"/>
    <n v="1695.5"/>
    <n v="7.0002948982600996E-2"/>
    <n v="338.99827000000005"/>
    <s v="Moderate"/>
  </r>
  <r>
    <s v="O1299"/>
    <x v="299"/>
    <x v="9"/>
    <d v="2023-10-27T00:00:00"/>
    <s v="C8"/>
    <s v="Customer_8"/>
    <x v="1"/>
    <s v="Female"/>
    <s v="Delhi"/>
    <s v="P4"/>
    <x v="3"/>
    <s v="Supplier_4"/>
    <x v="1"/>
    <s v="Shirt"/>
    <n v="9"/>
    <x v="3"/>
    <x v="46"/>
    <n v="295.27999999999997"/>
    <n v="2657.52"/>
    <n v="-903.56"/>
    <n v="2657.5199999999995"/>
    <n v="-0.34000120413016649"/>
    <n v="293.98076800000001"/>
    <s v="Low Profit"/>
  </r>
  <r>
    <s v="O1300"/>
    <x v="300"/>
    <x v="9"/>
    <d v="2023-10-28T00:00:00"/>
    <s v="C36"/>
    <s v="Customer_36"/>
    <x v="2"/>
    <s v="Male"/>
    <s v="Delhi"/>
    <s v="P27"/>
    <x v="18"/>
    <s v="Supplier_27"/>
    <x v="2"/>
    <s v="Mobile"/>
    <n v="4"/>
    <x v="2"/>
    <x v="46"/>
    <n v="495.2"/>
    <n v="1980.8"/>
    <n v="-673.47"/>
    <n v="1980.8"/>
    <n v="-0.33999899030694669"/>
    <n v="493.02112"/>
    <s v="Low Profit"/>
  </r>
  <r>
    <s v="O1301"/>
    <x v="301"/>
    <x v="9"/>
    <d v="2023-10-29T00:00:00"/>
    <s v="C38"/>
    <s v="Customer_38"/>
    <x v="2"/>
    <s v="Male"/>
    <s v="Delhi"/>
    <s v="P22"/>
    <x v="10"/>
    <s v="Supplier_22"/>
    <x v="0"/>
    <s v="Laptop"/>
    <n v="3"/>
    <x v="2"/>
    <x v="43"/>
    <n v="127.19"/>
    <n v="381.57"/>
    <n v="-26.71"/>
    <n v="381.57"/>
    <n v="-7.0000262075110731E-2"/>
    <n v="126.973777"/>
    <s v="Low Profit"/>
  </r>
  <r>
    <s v="O1302"/>
    <x v="302"/>
    <x v="9"/>
    <d v="2023-10-30T00:00:00"/>
    <s v="C40"/>
    <s v="Customer_40"/>
    <x v="0"/>
    <s v="Male"/>
    <s v="Delhi"/>
    <s v="P17"/>
    <x v="16"/>
    <s v="Supplier_17"/>
    <x v="1"/>
    <s v="Pants"/>
    <n v="4"/>
    <x v="2"/>
    <x v="43"/>
    <n v="270.06"/>
    <n v="1080.24"/>
    <n v="-75.62"/>
    <n v="1080.24"/>
    <n v="-7.0002962304673039E-2"/>
    <n v="269.60089799999997"/>
    <s v="Low Profit"/>
  </r>
  <r>
    <s v="O1303"/>
    <x v="303"/>
    <x v="9"/>
    <d v="2023-10-31T00:00:00"/>
    <s v="C20"/>
    <s v="Customer_20"/>
    <x v="1"/>
    <s v="Female"/>
    <s v="Delhi"/>
    <s v="P9"/>
    <x v="26"/>
    <s v="Supplier_9"/>
    <x v="0"/>
    <s v="Laptop"/>
    <n v="5"/>
    <x v="2"/>
    <x v="8"/>
    <n v="328.97"/>
    <n v="1644.85"/>
    <n v="-641.49"/>
    <n v="1644.8500000000001"/>
    <n v="-0.38999908806274125"/>
    <n v="327.358047"/>
    <s v="Low Profit"/>
  </r>
  <r>
    <s v="O1304"/>
    <x v="304"/>
    <x v="10"/>
    <d v="2023-11-01T00:00:00"/>
    <s v="C35"/>
    <s v="Customer_35"/>
    <x v="3"/>
    <s v="Female"/>
    <s v="Delhi"/>
    <s v="P1"/>
    <x v="4"/>
    <s v="Supplier_1"/>
    <x v="2"/>
    <s v="Mobile"/>
    <n v="6"/>
    <x v="0"/>
    <x v="42"/>
    <n v="325.85000000000002"/>
    <n v="1955.1"/>
    <n v="-410.57"/>
    <n v="1955.1000000000001"/>
    <n v="-0.20999948851721137"/>
    <n v="324.83986500000003"/>
    <s v="Low Profit"/>
  </r>
  <r>
    <s v="O1305"/>
    <x v="305"/>
    <x v="10"/>
    <d v="2023-11-02T00:00:00"/>
    <s v="C48"/>
    <s v="Customer_48"/>
    <x v="3"/>
    <s v="Female"/>
    <s v="Delhi"/>
    <s v="P21"/>
    <x v="1"/>
    <s v="Supplier_21"/>
    <x v="1"/>
    <s v="Mobile"/>
    <n v="3"/>
    <x v="3"/>
    <x v="45"/>
    <n v="285.02999999999997"/>
    <n v="855.09"/>
    <n v="-145.37"/>
    <n v="855.08999999999992"/>
    <n v="-0.17000549649744473"/>
    <n v="284.26041899999996"/>
    <s v="Low Profit"/>
  </r>
  <r>
    <s v="O1306"/>
    <x v="306"/>
    <x v="10"/>
    <d v="2023-11-03T00:00:00"/>
    <s v="C25"/>
    <s v="Customer_25"/>
    <x v="1"/>
    <s v="Female"/>
    <s v="Delhi"/>
    <s v="P20"/>
    <x v="12"/>
    <s v="Supplier_20"/>
    <x v="0"/>
    <s v="Cookware"/>
    <n v="2"/>
    <x v="0"/>
    <x v="40"/>
    <n v="390.69"/>
    <n v="781.38"/>
    <n v="-250.04"/>
    <n v="781.38"/>
    <n v="-0.31999795234073047"/>
    <n v="389.049102"/>
    <s v="Low Profit"/>
  </r>
  <r>
    <s v="O1307"/>
    <x v="307"/>
    <x v="10"/>
    <d v="2023-11-04T00:00:00"/>
    <s v="C35"/>
    <s v="Customer_35"/>
    <x v="3"/>
    <s v="Female"/>
    <s v="Delhi"/>
    <s v="P13"/>
    <x v="15"/>
    <s v="Supplier_13"/>
    <x v="1"/>
    <s v="Shirt"/>
    <n v="4"/>
    <x v="3"/>
    <x v="38"/>
    <n v="110.44"/>
    <n v="441.76"/>
    <n v="-17.670000000000002"/>
    <n v="441.76"/>
    <n v="-3.9999094530967047E-2"/>
    <n v="110.28538400000001"/>
    <s v="Low Profit"/>
  </r>
  <r>
    <s v="O1308"/>
    <x v="308"/>
    <x v="10"/>
    <d v="2023-11-05T00:00:00"/>
    <s v="C25"/>
    <s v="Customer_25"/>
    <x v="1"/>
    <s v="Female"/>
    <s v="Delhi"/>
    <s v="P28"/>
    <x v="17"/>
    <s v="Supplier_28"/>
    <x v="0"/>
    <s v="Shirt"/>
    <n v="5"/>
    <x v="1"/>
    <x v="39"/>
    <n v="365.56"/>
    <n v="1827.8"/>
    <n v="-201.06"/>
    <n v="1827.8"/>
    <n v="-0.11000109421162053"/>
    <n v="364.79232400000001"/>
    <s v="Low Profit"/>
  </r>
  <r>
    <s v="O1309"/>
    <x v="309"/>
    <x v="10"/>
    <d v="2023-11-06T00:00:00"/>
    <s v="C29"/>
    <s v="Customer_29"/>
    <x v="0"/>
    <s v="Male"/>
    <s v="Delhi"/>
    <s v="P16"/>
    <x v="0"/>
    <s v="Supplier_16"/>
    <x v="2"/>
    <s v="Laptop"/>
    <n v="4"/>
    <x v="2"/>
    <x v="41"/>
    <n v="313.67"/>
    <n v="1254.68"/>
    <n v="-37.64"/>
    <n v="1254.68"/>
    <n v="-2.999968119361112E-2"/>
    <n v="313.26222900000005"/>
    <s v="Low Profit"/>
  </r>
  <r>
    <s v="O1310"/>
    <x v="310"/>
    <x v="10"/>
    <d v="2023-11-07T00:00:00"/>
    <s v="C18"/>
    <s v="Customer_18"/>
    <x v="2"/>
    <s v="Male"/>
    <s v="Delhi"/>
    <s v="P29"/>
    <x v="22"/>
    <s v="Supplier_29"/>
    <x v="2"/>
    <s v="Pants"/>
    <n v="3"/>
    <x v="0"/>
    <x v="28"/>
    <n v="449.08"/>
    <n v="1347.24"/>
    <n v="-390.7"/>
    <n v="1347.24"/>
    <n v="-0.29000029690329859"/>
    <n v="447.32858799999997"/>
    <s v="Low Profit"/>
  </r>
  <r>
    <s v="O1311"/>
    <x v="311"/>
    <x v="10"/>
    <d v="2023-11-08T00:00:00"/>
    <s v="C46"/>
    <s v="Customer_46"/>
    <x v="0"/>
    <s v="Male"/>
    <s v="Delhi"/>
    <s v="P13"/>
    <x v="15"/>
    <s v="Supplier_13"/>
    <x v="1"/>
    <s v="Furniture"/>
    <n v="8"/>
    <x v="3"/>
    <x v="26"/>
    <n v="425.13"/>
    <n v="3401.04"/>
    <n v="-646.20000000000005"/>
    <n v="3401.04"/>
    <n v="-0.19000070566650204"/>
    <n v="423.89712299999997"/>
    <s v="Low Profit"/>
  </r>
  <r>
    <s v="O1312"/>
    <x v="312"/>
    <x v="10"/>
    <d v="2023-11-09T00:00:00"/>
    <s v="C18"/>
    <s v="Customer_18"/>
    <x v="2"/>
    <s v="Male"/>
    <s v="Delhi"/>
    <s v="P14"/>
    <x v="25"/>
    <s v="Supplier_14"/>
    <x v="0"/>
    <s v="Shirt"/>
    <n v="4"/>
    <x v="1"/>
    <x v="48"/>
    <n v="164.42"/>
    <n v="657.68"/>
    <n v="-151.27000000000001"/>
    <n v="657.68"/>
    <n v="-0.23000547378664399"/>
    <n v="163.87741399999999"/>
    <s v="Low Profit"/>
  </r>
  <r>
    <s v="O1313"/>
    <x v="313"/>
    <x v="10"/>
    <d v="2023-11-10T00:00:00"/>
    <s v="C2"/>
    <s v="Customer_2"/>
    <x v="3"/>
    <s v="Female"/>
    <s v="Delhi"/>
    <s v="P3"/>
    <x v="21"/>
    <s v="Supplier_3"/>
    <x v="1"/>
    <s v="Cookware"/>
    <n v="2"/>
    <x v="1"/>
    <x v="41"/>
    <n v="145.36000000000001"/>
    <n v="290.72000000000003"/>
    <n v="-8.7200000000000006"/>
    <n v="290.72000000000003"/>
    <n v="-2.9994496422674738E-2"/>
    <n v="145.17103200000003"/>
    <s v="Low Profit"/>
  </r>
  <r>
    <s v="O1314"/>
    <x v="314"/>
    <x v="10"/>
    <d v="2023-11-11T00:00:00"/>
    <s v="C35"/>
    <s v="Customer_35"/>
    <x v="3"/>
    <s v="Female"/>
    <s v="Delhi"/>
    <s v="P29"/>
    <x v="22"/>
    <s v="Supplier_29"/>
    <x v="1"/>
    <s v="Laptop"/>
    <n v="2"/>
    <x v="2"/>
    <x v="30"/>
    <n v="491.01"/>
    <n v="982.02"/>
    <n v="-9.82"/>
    <n v="982.02"/>
    <n v="-9.9997963381601197E-3"/>
    <n v="490.46988900000002"/>
    <s v="Low Profit"/>
  </r>
  <r>
    <s v="O1315"/>
    <x v="315"/>
    <x v="10"/>
    <d v="2023-11-12T00:00:00"/>
    <s v="C16"/>
    <s v="Customer_16"/>
    <x v="2"/>
    <s v="Male"/>
    <s v="Delhi"/>
    <s v="P6"/>
    <x v="29"/>
    <s v="Supplier_6"/>
    <x v="0"/>
    <s v="Laptop"/>
    <n v="1"/>
    <x v="3"/>
    <x v="0"/>
    <n v="268.36"/>
    <n v="268.36"/>
    <n v="-37.57"/>
    <n v="268.36"/>
    <n v="-0.13999850946489789"/>
    <n v="267.715936"/>
    <s v="Low Profit"/>
  </r>
  <r>
    <s v="O1316"/>
    <x v="316"/>
    <x v="10"/>
    <d v="2023-11-13T00:00:00"/>
    <s v="C41"/>
    <s v="Customer_41"/>
    <x v="3"/>
    <s v="Female"/>
    <s v="Delhi"/>
    <s v="P18"/>
    <x v="20"/>
    <s v="Supplier_18"/>
    <x v="0"/>
    <s v="Furniture"/>
    <n v="4"/>
    <x v="0"/>
    <x v="7"/>
    <n v="454.15"/>
    <n v="1816.6"/>
    <n v="-490.48"/>
    <n v="1816.6"/>
    <n v="-0.26999889904216673"/>
    <n v="452.46964499999996"/>
    <s v="Low Profit"/>
  </r>
  <r>
    <s v="O1317"/>
    <x v="317"/>
    <x v="10"/>
    <d v="2023-11-14T00:00:00"/>
    <s v="C36"/>
    <s v="Customer_36"/>
    <x v="2"/>
    <s v="Male"/>
    <s v="Delhi"/>
    <s v="P19"/>
    <x v="13"/>
    <s v="Supplier_19"/>
    <x v="0"/>
    <s v="Cookware"/>
    <n v="9"/>
    <x v="2"/>
    <x v="11"/>
    <n v="90.3"/>
    <n v="812.7"/>
    <n v="-130.03"/>
    <n v="812.69999999999993"/>
    <n v="-0.15999753906730652"/>
    <n v="90.065219999999997"/>
    <s v="Low Profit"/>
  </r>
  <r>
    <s v="O1318"/>
    <x v="318"/>
    <x v="10"/>
    <d v="2023-11-15T00:00:00"/>
    <s v="C33"/>
    <s v="Customer_33"/>
    <x v="0"/>
    <s v="Male"/>
    <s v="Delhi"/>
    <s v="P5"/>
    <x v="6"/>
    <s v="Supplier_5"/>
    <x v="2"/>
    <s v="Pants"/>
    <n v="7"/>
    <x v="0"/>
    <x v="34"/>
    <n v="324.98"/>
    <n v="2274.86"/>
    <n v="181.99"/>
    <n v="2274.86"/>
    <n v="8.0000527504989316E-2"/>
    <n v="324.91500400000001"/>
    <s v="Moderate"/>
  </r>
  <r>
    <s v="O1319"/>
    <x v="319"/>
    <x v="10"/>
    <d v="2023-11-16T00:00:00"/>
    <s v="C4"/>
    <s v="Customer_4"/>
    <x v="0"/>
    <s v="Male"/>
    <s v="Delhi"/>
    <s v="P15"/>
    <x v="28"/>
    <s v="Supplier_15"/>
    <x v="1"/>
    <s v="Cookware"/>
    <n v="7"/>
    <x v="1"/>
    <x v="29"/>
    <n v="406.83"/>
    <n v="2847.81"/>
    <n v="-939.78"/>
    <n v="2847.81"/>
    <n v="-0.33000094809695873"/>
    <n v="405.08063099999998"/>
    <s v="Low Profit"/>
  </r>
  <r>
    <s v="O1320"/>
    <x v="320"/>
    <x v="10"/>
    <d v="2023-11-17T00:00:00"/>
    <s v="C33"/>
    <s v="Customer_33"/>
    <x v="0"/>
    <s v="Male"/>
    <s v="Delhi"/>
    <s v="P25"/>
    <x v="27"/>
    <s v="Supplier_25"/>
    <x v="1"/>
    <s v="Pants"/>
    <n v="7"/>
    <x v="0"/>
    <x v="15"/>
    <n v="474.22"/>
    <n v="3319.54"/>
    <n v="232.37"/>
    <n v="3319.54"/>
    <n v="7.0000662742428166E-2"/>
    <n v="474.07773400000002"/>
    <s v="Moderate"/>
  </r>
  <r>
    <s v="O1321"/>
    <x v="321"/>
    <x v="10"/>
    <d v="2023-11-18T00:00:00"/>
    <s v="C14"/>
    <s v="Customer_14"/>
    <x v="1"/>
    <s v="Female"/>
    <s v="Delhi"/>
    <s v="P2"/>
    <x v="11"/>
    <s v="Supplier_2"/>
    <x v="2"/>
    <s v="Cookware"/>
    <n v="8"/>
    <x v="0"/>
    <x v="23"/>
    <n v="175.3"/>
    <n v="1402.4"/>
    <n v="-532.91"/>
    <n v="1402.4"/>
    <n v="-0.37999857387335989"/>
    <n v="174.45856000000001"/>
    <s v="Low Profit"/>
  </r>
  <r>
    <s v="O1322"/>
    <x v="322"/>
    <x v="10"/>
    <d v="2023-11-19T00:00:00"/>
    <s v="C21"/>
    <s v="Customer_21"/>
    <x v="0"/>
    <s v="Male"/>
    <s v="Delhi"/>
    <s v="P10"/>
    <x v="9"/>
    <s v="Supplier_10"/>
    <x v="0"/>
    <s v="Cookware"/>
    <n v="1"/>
    <x v="2"/>
    <x v="2"/>
    <n v="365.24"/>
    <n v="365.24"/>
    <n v="32.869999999999997"/>
    <n v="365.24"/>
    <n v="8.9995619318804065E-2"/>
    <n v="365.20347600000002"/>
    <s v="Moderate"/>
  </r>
  <r>
    <s v="O1323"/>
    <x v="323"/>
    <x v="10"/>
    <d v="2023-11-20T00:00:00"/>
    <s v="C48"/>
    <s v="Customer_48"/>
    <x v="3"/>
    <s v="Female"/>
    <s v="Delhi"/>
    <s v="P24"/>
    <x v="14"/>
    <s v="Supplier_24"/>
    <x v="2"/>
    <s v="Mobile"/>
    <n v="8"/>
    <x v="0"/>
    <x v="6"/>
    <n v="274.02"/>
    <n v="2192.16"/>
    <n v="-548.04"/>
    <n v="2192.16"/>
    <n v="-0.25"/>
    <n v="273.06092999999998"/>
    <s v="Low Profit"/>
  </r>
  <r>
    <s v="O1324"/>
    <x v="324"/>
    <x v="10"/>
    <d v="2023-11-21T00:00:00"/>
    <s v="C20"/>
    <s v="Customer_20"/>
    <x v="1"/>
    <s v="Female"/>
    <s v="Delhi"/>
    <s v="P30"/>
    <x v="5"/>
    <s v="Supplier_30"/>
    <x v="2"/>
    <s v="Laptop"/>
    <n v="4"/>
    <x v="2"/>
    <x v="44"/>
    <n v="39.71"/>
    <n v="158.84"/>
    <n v="9.5299999999999994"/>
    <n v="158.84"/>
    <n v="5.9997481742634091E-2"/>
    <n v="39.694116000000001"/>
    <s v="Moderate"/>
  </r>
  <r>
    <s v="O1325"/>
    <x v="325"/>
    <x v="10"/>
    <d v="2023-11-22T00:00:00"/>
    <s v="C8"/>
    <s v="Customer_8"/>
    <x v="1"/>
    <s v="Female"/>
    <s v="Delhi"/>
    <s v="P18"/>
    <x v="20"/>
    <s v="Supplier_18"/>
    <x v="2"/>
    <s v="Cookware"/>
    <n v="4"/>
    <x v="1"/>
    <x v="27"/>
    <n v="348.1"/>
    <n v="1392.4"/>
    <n v="-501.26"/>
    <n v="1392.4"/>
    <n v="-0.35999712726228095"/>
    <n v="346.49874"/>
    <s v="Low Profit"/>
  </r>
  <r>
    <s v="O1326"/>
    <x v="326"/>
    <x v="10"/>
    <d v="2023-11-23T00:00:00"/>
    <s v="C7"/>
    <s v="Customer_7"/>
    <x v="3"/>
    <s v="Female"/>
    <s v="Delhi"/>
    <s v="P27"/>
    <x v="18"/>
    <s v="Supplier_27"/>
    <x v="1"/>
    <s v="Furniture"/>
    <n v="4"/>
    <x v="2"/>
    <x v="31"/>
    <n v="348.15"/>
    <n v="1392.6"/>
    <n v="-181.04"/>
    <n v="1392.6"/>
    <n v="-0.13000143616257362"/>
    <n v="347.34925499999997"/>
    <s v="Low Profit"/>
  </r>
  <r>
    <s v="O1327"/>
    <x v="327"/>
    <x v="10"/>
    <d v="2023-11-24T00:00:00"/>
    <s v="C3"/>
    <s v="Customer_3"/>
    <x v="2"/>
    <s v="Male"/>
    <s v="Delhi"/>
    <s v="P13"/>
    <x v="15"/>
    <s v="Supplier_13"/>
    <x v="2"/>
    <s v="Cookware"/>
    <n v="6"/>
    <x v="2"/>
    <x v="5"/>
    <n v="466"/>
    <n v="2796"/>
    <n v="83.88"/>
    <n v="2796"/>
    <n v="0.03"/>
    <n v="465.67379999999997"/>
    <s v="Moderate"/>
  </r>
  <r>
    <s v="O1328"/>
    <x v="328"/>
    <x v="10"/>
    <d v="2023-11-25T00:00:00"/>
    <s v="C17"/>
    <s v="Customer_17"/>
    <x v="2"/>
    <s v="Male"/>
    <s v="Delhi"/>
    <s v="P5"/>
    <x v="6"/>
    <s v="Supplier_5"/>
    <x v="1"/>
    <s v="Shirt"/>
    <n v="7"/>
    <x v="3"/>
    <x v="43"/>
    <n v="253.68"/>
    <n v="1775.76"/>
    <n v="-124.3"/>
    <n v="1775.76"/>
    <n v="-6.9998197954678557E-2"/>
    <n v="253.24874399999999"/>
    <s v="Low Profit"/>
  </r>
  <r>
    <s v="O1329"/>
    <x v="329"/>
    <x v="10"/>
    <d v="2023-11-26T00:00:00"/>
    <s v="C33"/>
    <s v="Customer_33"/>
    <x v="0"/>
    <s v="Male"/>
    <s v="Delhi"/>
    <s v="P23"/>
    <x v="7"/>
    <s v="Supplier_23"/>
    <x v="1"/>
    <s v="Laptop"/>
    <n v="6"/>
    <x v="0"/>
    <x v="25"/>
    <n v="122.82"/>
    <n v="736.92"/>
    <n v="14.74"/>
    <n v="736.92"/>
    <n v="2.0002171199044672E-2"/>
    <n v="122.72174399999999"/>
    <s v="Moderate"/>
  </r>
  <r>
    <s v="O1330"/>
    <x v="330"/>
    <x v="10"/>
    <d v="2023-11-27T00:00:00"/>
    <s v="C48"/>
    <s v="Customer_48"/>
    <x v="3"/>
    <s v="Female"/>
    <s v="Delhi"/>
    <s v="P24"/>
    <x v="14"/>
    <s v="Supplier_24"/>
    <x v="1"/>
    <s v="Shirt"/>
    <n v="1"/>
    <x v="1"/>
    <x v="19"/>
    <n v="31.84"/>
    <n v="31.84"/>
    <n v="0.32"/>
    <n v="31.84"/>
    <n v="1.0050251256281407E-2"/>
    <n v="31.811343999999998"/>
    <s v="Moderate"/>
  </r>
  <r>
    <s v="O1331"/>
    <x v="331"/>
    <x v="10"/>
    <d v="2023-11-28T00:00:00"/>
    <s v="C12"/>
    <s v="Customer_12"/>
    <x v="3"/>
    <s v="Female"/>
    <s v="Delhi"/>
    <s v="P1"/>
    <x v="4"/>
    <s v="Supplier_1"/>
    <x v="0"/>
    <s v="Laptop"/>
    <n v="8"/>
    <x v="2"/>
    <x v="33"/>
    <n v="213.66"/>
    <n v="1709.28"/>
    <n v="-632.42999999999995"/>
    <n v="1709.28"/>
    <n v="-0.36999789385004211"/>
    <n v="212.65579799999998"/>
    <s v="Low Profit"/>
  </r>
  <r>
    <s v="O1332"/>
    <x v="332"/>
    <x v="10"/>
    <d v="2023-11-29T00:00:00"/>
    <s v="C22"/>
    <s v="Customer_22"/>
    <x v="1"/>
    <s v="Female"/>
    <s v="Delhi"/>
    <s v="P22"/>
    <x v="10"/>
    <s v="Supplier_22"/>
    <x v="1"/>
    <s v="Shirt"/>
    <n v="7"/>
    <x v="1"/>
    <x v="32"/>
    <n v="157.94"/>
    <n v="1105.58"/>
    <n v="-132.66999999999999"/>
    <n v="1105.58"/>
    <n v="-0.1200003618010456"/>
    <n v="157.59253200000001"/>
    <s v="Low Profit"/>
  </r>
  <r>
    <s v="O1333"/>
    <x v="333"/>
    <x v="10"/>
    <d v="2023-11-30T00:00:00"/>
    <s v="C22"/>
    <s v="Customer_22"/>
    <x v="1"/>
    <s v="Female"/>
    <s v="Delhi"/>
    <s v="P1"/>
    <x v="4"/>
    <s v="Supplier_1"/>
    <x v="1"/>
    <s v="Cookware"/>
    <n v="6"/>
    <x v="3"/>
    <x v="28"/>
    <n v="382.93"/>
    <n v="2297.58"/>
    <n v="-666.3"/>
    <n v="2297.58"/>
    <n v="-0.2900007834330034"/>
    <n v="381.43657300000001"/>
    <s v="Low Profit"/>
  </r>
  <r>
    <s v="O1334"/>
    <x v="334"/>
    <x v="11"/>
    <d v="2023-12-01T00:00:00"/>
    <s v="C46"/>
    <s v="Customer_46"/>
    <x v="0"/>
    <s v="Male"/>
    <s v="Delhi"/>
    <s v="P18"/>
    <x v="20"/>
    <s v="Supplier_18"/>
    <x v="0"/>
    <s v="Cookware"/>
    <n v="6"/>
    <x v="0"/>
    <x v="4"/>
    <n v="183.59"/>
    <n v="1101.54"/>
    <n v="-242.34"/>
    <n v="1101.54"/>
    <n v="-0.22000108938395338"/>
    <n v="183.002512"/>
    <s v="Low Profit"/>
  </r>
  <r>
    <s v="O1335"/>
    <x v="335"/>
    <x v="11"/>
    <d v="2023-12-02T00:00:00"/>
    <s v="C30"/>
    <s v="Customer_30"/>
    <x v="2"/>
    <s v="Male"/>
    <s v="Delhi"/>
    <s v="P15"/>
    <x v="28"/>
    <s v="Supplier_15"/>
    <x v="1"/>
    <s v="Mobile"/>
    <n v="5"/>
    <x v="2"/>
    <x v="21"/>
    <n v="475.04"/>
    <n v="2375.1999999999998"/>
    <n v="-570.04999999999995"/>
    <n v="2375.2000000000003"/>
    <n v="-0.24000084203435496"/>
    <n v="473.42486400000001"/>
    <s v="Low Profit"/>
  </r>
  <r>
    <s v="O1336"/>
    <x v="336"/>
    <x v="11"/>
    <d v="2023-12-03T00:00:00"/>
    <s v="C38"/>
    <s v="Customer_38"/>
    <x v="2"/>
    <s v="Male"/>
    <s v="Delhi"/>
    <s v="P17"/>
    <x v="16"/>
    <s v="Supplier_17"/>
    <x v="2"/>
    <s v="Furniture"/>
    <n v="6"/>
    <x v="0"/>
    <x v="5"/>
    <n v="481.53"/>
    <n v="2889.18"/>
    <n v="86.68"/>
    <n v="2889.18"/>
    <n v="3.0001592147252856E-2"/>
    <n v="481.19292899999994"/>
    <s v="Moderate"/>
  </r>
  <r>
    <s v="O1337"/>
    <x v="337"/>
    <x v="11"/>
    <d v="2023-12-04T00:00:00"/>
    <s v="C38"/>
    <s v="Customer_38"/>
    <x v="2"/>
    <s v="Male"/>
    <s v="Delhi"/>
    <s v="P11"/>
    <x v="23"/>
    <s v="Supplier_11"/>
    <x v="2"/>
    <s v="Shirt"/>
    <n v="9"/>
    <x v="3"/>
    <x v="14"/>
    <n v="314.25"/>
    <n v="2828.25"/>
    <n v="-56.56"/>
    <n v="2828.25"/>
    <n v="-1.9998232122337135E-2"/>
    <n v="313.87290000000002"/>
    <s v="Low Profit"/>
  </r>
  <r>
    <s v="O1338"/>
    <x v="338"/>
    <x v="11"/>
    <d v="2023-12-05T00:00:00"/>
    <s v="C45"/>
    <s v="Customer_45"/>
    <x v="3"/>
    <s v="Female"/>
    <s v="Delhi"/>
    <s v="P21"/>
    <x v="1"/>
    <s v="Supplier_21"/>
    <x v="1"/>
    <s v="Pants"/>
    <n v="9"/>
    <x v="3"/>
    <x v="28"/>
    <n v="465.04"/>
    <n v="4185.3599999999997"/>
    <n v="-1213.75"/>
    <n v="4185.3600000000006"/>
    <n v="-0.28999894871647836"/>
    <n v="463.22634400000004"/>
    <s v="Low Profit"/>
  </r>
  <r>
    <s v="O1339"/>
    <x v="339"/>
    <x v="11"/>
    <d v="2023-12-06T00:00:00"/>
    <s v="C8"/>
    <s v="Customer_8"/>
    <x v="1"/>
    <s v="Female"/>
    <s v="Delhi"/>
    <s v="P26"/>
    <x v="8"/>
    <s v="Supplier_26"/>
    <x v="0"/>
    <s v="Mobile"/>
    <n v="8"/>
    <x v="1"/>
    <x v="8"/>
    <n v="382.82"/>
    <n v="3062.56"/>
    <n v="-1194.4000000000001"/>
    <n v="3062.56"/>
    <n v="-0.39000052243874411"/>
    <n v="380.94418200000001"/>
    <s v="Low Profit"/>
  </r>
  <r>
    <s v="O1340"/>
    <x v="340"/>
    <x v="11"/>
    <d v="2023-12-07T00:00:00"/>
    <s v="C27"/>
    <s v="Customer_27"/>
    <x v="0"/>
    <s v="Male"/>
    <s v="Delhi"/>
    <s v="P25"/>
    <x v="27"/>
    <s v="Supplier_25"/>
    <x v="2"/>
    <s v="Shirt"/>
    <n v="9"/>
    <x v="2"/>
    <x v="41"/>
    <n v="277.95999999999998"/>
    <n v="2501.64"/>
    <n v="-75.05"/>
    <n v="2501.64"/>
    <n v="-3.0000319790217618E-2"/>
    <n v="277.59865200000002"/>
    <s v="Low Profit"/>
  </r>
  <r>
    <s v="O1341"/>
    <x v="341"/>
    <x v="11"/>
    <d v="2023-12-08T00:00:00"/>
    <s v="C27"/>
    <s v="Customer_27"/>
    <x v="0"/>
    <s v="Male"/>
    <s v="Delhi"/>
    <s v="P22"/>
    <x v="10"/>
    <s v="Supplier_22"/>
    <x v="0"/>
    <s v="Shirt"/>
    <n v="8"/>
    <x v="1"/>
    <x v="38"/>
    <n v="98.35"/>
    <n v="786.8"/>
    <n v="-31.47"/>
    <n v="786.8"/>
    <n v="-3.9997458057956278E-2"/>
    <n v="98.212310000000002"/>
    <s v="Low Profit"/>
  </r>
  <r>
    <s v="O1342"/>
    <x v="342"/>
    <x v="11"/>
    <d v="2023-12-09T00:00:00"/>
    <s v="C34"/>
    <s v="Customer_34"/>
    <x v="2"/>
    <s v="Male"/>
    <s v="Delhi"/>
    <s v="P27"/>
    <x v="18"/>
    <s v="Supplier_27"/>
    <x v="0"/>
    <s v="Mobile"/>
    <n v="8"/>
    <x v="3"/>
    <x v="0"/>
    <n v="234.71"/>
    <n v="1877.68"/>
    <n v="-262.88"/>
    <n v="1877.68"/>
    <n v="-0.14000255634612926"/>
    <n v="234.14669600000002"/>
    <s v="Low Profit"/>
  </r>
  <r>
    <s v="O1343"/>
    <x v="343"/>
    <x v="11"/>
    <d v="2023-12-10T00:00:00"/>
    <s v="C21"/>
    <s v="Customer_21"/>
    <x v="0"/>
    <s v="Male"/>
    <s v="Delhi"/>
    <s v="P27"/>
    <x v="18"/>
    <s v="Supplier_27"/>
    <x v="2"/>
    <s v="Cookware"/>
    <n v="1"/>
    <x v="0"/>
    <x v="8"/>
    <n v="284.83"/>
    <n v="284.83"/>
    <n v="-111.08"/>
    <n v="284.83"/>
    <n v="-0.38998700979531653"/>
    <n v="283.43433299999998"/>
    <s v="Low Profit"/>
  </r>
  <r>
    <s v="O1344"/>
    <x v="344"/>
    <x v="11"/>
    <d v="2023-12-11T00:00:00"/>
    <s v="C30"/>
    <s v="Customer_30"/>
    <x v="2"/>
    <s v="Male"/>
    <s v="Delhi"/>
    <s v="P17"/>
    <x v="16"/>
    <s v="Supplier_17"/>
    <x v="0"/>
    <s v="Shirt"/>
    <n v="5"/>
    <x v="1"/>
    <x v="41"/>
    <n v="433.34"/>
    <n v="2166.6999999999998"/>
    <n v="-65"/>
    <n v="2166.6999999999998"/>
    <n v="-2.9999538468638946E-2"/>
    <n v="432.776658"/>
    <s v="Low Profit"/>
  </r>
  <r>
    <s v="O1345"/>
    <x v="345"/>
    <x v="11"/>
    <d v="2023-12-12T00:00:00"/>
    <s v="C33"/>
    <s v="Customer_33"/>
    <x v="0"/>
    <s v="Male"/>
    <s v="Delhi"/>
    <s v="P13"/>
    <x v="15"/>
    <s v="Supplier_13"/>
    <x v="2"/>
    <s v="Cookware"/>
    <n v="4"/>
    <x v="1"/>
    <x v="37"/>
    <n v="245.85"/>
    <n v="983.4"/>
    <n v="-98.34"/>
    <n v="983.4"/>
    <n v="-0.1"/>
    <n v="245.35829999999999"/>
    <s v="Low Profit"/>
  </r>
  <r>
    <s v="O1346"/>
    <x v="346"/>
    <x v="11"/>
    <d v="2023-12-13T00:00:00"/>
    <s v="C28"/>
    <s v="Customer_28"/>
    <x v="1"/>
    <s v="Female"/>
    <s v="Delhi"/>
    <s v="P1"/>
    <x v="4"/>
    <s v="Supplier_1"/>
    <x v="0"/>
    <s v="Mobile"/>
    <n v="2"/>
    <x v="0"/>
    <x v="35"/>
    <n v="449.86"/>
    <n v="899.72"/>
    <n v="-314.89999999999998"/>
    <n v="899.72"/>
    <n v="-0.34999777708620455"/>
    <n v="447.83563000000004"/>
    <s v="Low Profit"/>
  </r>
  <r>
    <s v="O1347"/>
    <x v="347"/>
    <x v="11"/>
    <d v="2023-12-14T00:00:00"/>
    <s v="C47"/>
    <s v="Customer_47"/>
    <x v="1"/>
    <s v="Female"/>
    <s v="Delhi"/>
    <s v="P2"/>
    <x v="11"/>
    <s v="Supplier_2"/>
    <x v="2"/>
    <s v="Cookware"/>
    <n v="8"/>
    <x v="1"/>
    <x v="36"/>
    <n v="340.43"/>
    <n v="2723.44"/>
    <n v="272.33999999999997"/>
    <n v="2723.44"/>
    <n v="9.9998531269277074E-2"/>
    <n v="340.43"/>
    <s v="Moderate"/>
  </r>
  <r>
    <s v="O1348"/>
    <x v="348"/>
    <x v="11"/>
    <d v="2023-12-15T00:00:00"/>
    <s v="C33"/>
    <s v="Customer_33"/>
    <x v="0"/>
    <s v="Male"/>
    <s v="Delhi"/>
    <s v="P9"/>
    <x v="26"/>
    <s v="Supplier_9"/>
    <x v="1"/>
    <s v="Laptop"/>
    <n v="3"/>
    <x v="0"/>
    <x v="34"/>
    <n v="77.13"/>
    <n v="231.39"/>
    <n v="18.510000000000002"/>
    <n v="231.39"/>
    <n v="7.999481395047324E-2"/>
    <n v="77.11457399999999"/>
    <s v="Moderate"/>
  </r>
  <r>
    <s v="O1349"/>
    <x v="349"/>
    <x v="11"/>
    <d v="2023-12-16T00:00:00"/>
    <s v="C5"/>
    <s v="Customer_5"/>
    <x v="3"/>
    <s v="Female"/>
    <s v="Delhi"/>
    <s v="P3"/>
    <x v="21"/>
    <s v="Supplier_3"/>
    <x v="2"/>
    <s v="Pants"/>
    <n v="4"/>
    <x v="2"/>
    <x v="1"/>
    <n v="497.54"/>
    <n v="1990.16"/>
    <n v="-398.03"/>
    <n v="1990.16"/>
    <n v="-0.19999899505567389"/>
    <n v="496.04738000000003"/>
    <s v="Low Profit"/>
  </r>
  <r>
    <s v="O1350"/>
    <x v="350"/>
    <x v="11"/>
    <d v="2023-12-17T00:00:00"/>
    <s v="C48"/>
    <s v="Customer_48"/>
    <x v="3"/>
    <s v="Female"/>
    <s v="Delhi"/>
    <s v="P1"/>
    <x v="4"/>
    <s v="Supplier_1"/>
    <x v="2"/>
    <s v="Shirt"/>
    <n v="7"/>
    <x v="0"/>
    <x v="35"/>
    <n v="268.33999999999997"/>
    <n v="1878.38"/>
    <n v="-657.43"/>
    <n v="1878.3799999999999"/>
    <n v="-0.34999840287907663"/>
    <n v="267.13247000000001"/>
    <s v="Low Profit"/>
  </r>
  <r>
    <s v="O1351"/>
    <x v="351"/>
    <x v="11"/>
    <d v="2023-12-18T00:00:00"/>
    <s v="C19"/>
    <s v="Customer_19"/>
    <x v="0"/>
    <s v="Male"/>
    <s v="Delhi"/>
    <s v="P21"/>
    <x v="1"/>
    <s v="Supplier_21"/>
    <x v="2"/>
    <s v="Furniture"/>
    <n v="9"/>
    <x v="2"/>
    <x v="14"/>
    <n v="202.01"/>
    <n v="1818.09"/>
    <n v="-36.36"/>
    <n v="1818.09"/>
    <n v="-1.9999009950002474E-2"/>
    <n v="201.76758799999999"/>
    <s v="Low Profit"/>
  </r>
  <r>
    <s v="O1352"/>
    <x v="352"/>
    <x v="11"/>
    <d v="2023-12-19T00:00:00"/>
    <s v="C4"/>
    <s v="Customer_4"/>
    <x v="0"/>
    <s v="Male"/>
    <s v="Delhi"/>
    <s v="P16"/>
    <x v="0"/>
    <s v="Supplier_16"/>
    <x v="2"/>
    <s v="Pants"/>
    <n v="2"/>
    <x v="0"/>
    <x v="31"/>
    <n v="332.97"/>
    <n v="665.94"/>
    <n v="-86.57"/>
    <n v="665.94"/>
    <n v="-0.12999669639907496"/>
    <n v="332.20416900000004"/>
    <s v="Low Profit"/>
  </r>
  <r>
    <s v="O1353"/>
    <x v="353"/>
    <x v="11"/>
    <d v="2023-12-20T00:00:00"/>
    <s v="C35"/>
    <s v="Customer_35"/>
    <x v="3"/>
    <s v="Female"/>
    <s v="Delhi"/>
    <s v="P23"/>
    <x v="7"/>
    <s v="Supplier_23"/>
    <x v="0"/>
    <s v="Cookware"/>
    <n v="3"/>
    <x v="3"/>
    <x v="31"/>
    <n v="63.36"/>
    <n v="190.08"/>
    <n v="-24.71"/>
    <n v="190.07999999999998"/>
    <n v="-0.12999789562289563"/>
    <n v="63.214272000000001"/>
    <s v="Low Profit"/>
  </r>
  <r>
    <s v="O1354"/>
    <x v="354"/>
    <x v="11"/>
    <d v="2023-12-21T00:00:00"/>
    <s v="C49"/>
    <s v="Customer_49"/>
    <x v="1"/>
    <s v="Female"/>
    <s v="Delhi"/>
    <s v="P6"/>
    <x v="29"/>
    <s v="Supplier_6"/>
    <x v="1"/>
    <s v="Shirt"/>
    <n v="4"/>
    <x v="3"/>
    <x v="0"/>
    <n v="321.89999999999998"/>
    <n v="1287.5999999999999"/>
    <n v="-180.26"/>
    <n v="1287.5999999999999"/>
    <n v="-0.1399968934451693"/>
    <n v="321.12743999999998"/>
    <s v="Low Profit"/>
  </r>
  <r>
    <s v="O1355"/>
    <x v="355"/>
    <x v="11"/>
    <d v="2023-12-22T00:00:00"/>
    <s v="C17"/>
    <s v="Customer_17"/>
    <x v="2"/>
    <s v="Male"/>
    <s v="Delhi"/>
    <s v="P28"/>
    <x v="17"/>
    <s v="Supplier_28"/>
    <x v="2"/>
    <s v="Cookware"/>
    <n v="1"/>
    <x v="2"/>
    <x v="42"/>
    <n v="254.14"/>
    <n v="254.14"/>
    <n v="-53.37"/>
    <n v="254.14"/>
    <n v="-0.21000236090343904"/>
    <n v="253.35216599999998"/>
    <s v="Low Profit"/>
  </r>
  <r>
    <s v="O1356"/>
    <x v="356"/>
    <x v="11"/>
    <d v="2023-12-23T00:00:00"/>
    <s v="C44"/>
    <s v="Customer_44"/>
    <x v="0"/>
    <s v="Male"/>
    <s v="Delhi"/>
    <s v="P17"/>
    <x v="16"/>
    <s v="Supplier_17"/>
    <x v="0"/>
    <s v="Laptop"/>
    <n v="7"/>
    <x v="2"/>
    <x v="31"/>
    <n v="209.27"/>
    <n v="1464.89"/>
    <n v="-190.44"/>
    <n v="1464.89"/>
    <n v="-0.13000293537398711"/>
    <n v="208.78867900000003"/>
    <s v="Low Profit"/>
  </r>
  <r>
    <s v="O1357"/>
    <x v="357"/>
    <x v="11"/>
    <d v="2023-12-24T00:00:00"/>
    <s v="C28"/>
    <s v="Customer_28"/>
    <x v="1"/>
    <s v="Female"/>
    <s v="Delhi"/>
    <s v="P5"/>
    <x v="6"/>
    <s v="Supplier_5"/>
    <x v="1"/>
    <s v="Mobile"/>
    <n v="2"/>
    <x v="3"/>
    <x v="32"/>
    <n v="476.98"/>
    <n v="953.96"/>
    <n v="-114.48"/>
    <n v="953.96"/>
    <n v="-0.12000503165751185"/>
    <n v="475.93064400000003"/>
    <s v="Low Profit"/>
  </r>
  <r>
    <s v="O1358"/>
    <x v="358"/>
    <x v="11"/>
    <d v="2023-12-25T00:00:00"/>
    <s v="C30"/>
    <s v="Customer_30"/>
    <x v="2"/>
    <s v="Male"/>
    <s v="Delhi"/>
    <s v="P5"/>
    <x v="6"/>
    <s v="Supplier_5"/>
    <x v="1"/>
    <s v="Shirt"/>
    <n v="5"/>
    <x v="2"/>
    <x v="0"/>
    <n v="266.04000000000002"/>
    <n v="1330.2"/>
    <n v="-186.23"/>
    <n v="1330.2"/>
    <n v="-0.14000150353330326"/>
    <n v="265.40150400000005"/>
    <s v="Low Profit"/>
  </r>
  <r>
    <s v="O1359"/>
    <x v="359"/>
    <x v="11"/>
    <d v="2023-12-26T00:00:00"/>
    <s v="C29"/>
    <s v="Customer_29"/>
    <x v="0"/>
    <s v="Male"/>
    <s v="Delhi"/>
    <s v="P6"/>
    <x v="29"/>
    <s v="Supplier_6"/>
    <x v="1"/>
    <s v="Laptop"/>
    <n v="1"/>
    <x v="0"/>
    <x v="1"/>
    <n v="117.37"/>
    <n v="117.37"/>
    <n v="-23.47"/>
    <n v="117.37"/>
    <n v="-0.19996591974099001"/>
    <n v="117.01789000000001"/>
    <s v="Low Profit"/>
  </r>
  <r>
    <s v="O1360"/>
    <x v="360"/>
    <x v="11"/>
    <d v="2023-12-27T00:00:00"/>
    <s v="C46"/>
    <s v="Customer_46"/>
    <x v="0"/>
    <s v="Male"/>
    <s v="Delhi"/>
    <s v="P3"/>
    <x v="21"/>
    <s v="Supplier_3"/>
    <x v="1"/>
    <s v="Laptop"/>
    <n v="3"/>
    <x v="0"/>
    <x v="45"/>
    <n v="234.89"/>
    <n v="704.67"/>
    <n v="-119.79"/>
    <n v="704.67"/>
    <n v="-0.1699944654944868"/>
    <n v="234.25579699999997"/>
    <s v="Low Profit"/>
  </r>
  <r>
    <s v="O1361"/>
    <x v="361"/>
    <x v="11"/>
    <d v="2023-12-28T00:00:00"/>
    <s v="C6"/>
    <s v="Customer_6"/>
    <x v="0"/>
    <s v="Male"/>
    <s v="Delhi"/>
    <s v="P21"/>
    <x v="1"/>
    <s v="Supplier_21"/>
    <x v="2"/>
    <s v="Shirt"/>
    <n v="2"/>
    <x v="3"/>
    <x v="29"/>
    <n v="460.5"/>
    <n v="921"/>
    <n v="-303.93"/>
    <n v="921"/>
    <n v="-0.33"/>
    <n v="458.51985000000002"/>
    <s v="Low Profit"/>
  </r>
  <r>
    <s v="O1362"/>
    <x v="362"/>
    <x v="11"/>
    <d v="2023-12-29T00:00:00"/>
    <s v="C35"/>
    <s v="Customer_35"/>
    <x v="3"/>
    <s v="Female"/>
    <s v="Delhi"/>
    <s v="P23"/>
    <x v="7"/>
    <s v="Supplier_23"/>
    <x v="2"/>
    <s v="Cookware"/>
    <n v="1"/>
    <x v="1"/>
    <x v="34"/>
    <n v="96.29"/>
    <n v="96.29"/>
    <n v="7.7"/>
    <n v="96.29"/>
    <n v="7.9966767057846083E-2"/>
    <n v="96.270742000000013"/>
    <s v="Moderate"/>
  </r>
  <r>
    <s v="O1363"/>
    <x v="363"/>
    <x v="11"/>
    <d v="2023-12-30T00:00:00"/>
    <s v="C41"/>
    <s v="Customer_41"/>
    <x v="3"/>
    <s v="Female"/>
    <s v="Delhi"/>
    <s v="P5"/>
    <x v="6"/>
    <s v="Supplier_5"/>
    <x v="0"/>
    <s v="Furniture"/>
    <n v="7"/>
    <x v="0"/>
    <x v="40"/>
    <n v="114.84"/>
    <n v="803.88"/>
    <n v="-257.24"/>
    <n v="803.88"/>
    <n v="-0.31999800965318209"/>
    <n v="114.35767200000001"/>
    <s v="Low Profit"/>
  </r>
  <r>
    <s v="O1364"/>
    <x v="364"/>
    <x v="11"/>
    <d v="2023-12-31T00:00:00"/>
    <s v="C37"/>
    <s v="Customer_37"/>
    <x v="0"/>
    <s v="Male"/>
    <s v="Delhi"/>
    <s v="P21"/>
    <x v="1"/>
    <s v="Supplier_21"/>
    <x v="0"/>
    <s v="Laptop"/>
    <n v="5"/>
    <x v="2"/>
    <x v="40"/>
    <n v="16.38"/>
    <n v="81.900000000000006"/>
    <n v="-26.21"/>
    <n v="81.899999999999991"/>
    <n v="-0.32002442002442005"/>
    <n v="16.311204"/>
    <s v="Low Profit"/>
  </r>
  <r>
    <s v="O1365"/>
    <x v="365"/>
    <x v="0"/>
    <d v="2024-01-01T00:00:00"/>
    <s v="C24"/>
    <s v="Customer_24"/>
    <x v="3"/>
    <s v="Female"/>
    <s v="Delhi"/>
    <s v="P5"/>
    <x v="6"/>
    <s v="Supplier_5"/>
    <x v="0"/>
    <s v="Pants"/>
    <n v="1"/>
    <x v="1"/>
    <x v="38"/>
    <n v="16.95"/>
    <n v="16.95"/>
    <n v="-0.68"/>
    <n v="16.95"/>
    <n v="-4.0117994100294992E-2"/>
    <n v="16.926269999999999"/>
    <s v="Low Profit"/>
  </r>
  <r>
    <s v="O1366"/>
    <x v="366"/>
    <x v="0"/>
    <d v="2024-01-02T00:00:00"/>
    <s v="C29"/>
    <s v="Customer_29"/>
    <x v="0"/>
    <s v="Male"/>
    <s v="Delhi"/>
    <s v="P10"/>
    <x v="9"/>
    <s v="Supplier_10"/>
    <x v="1"/>
    <s v="Laptop"/>
    <n v="6"/>
    <x v="1"/>
    <x v="31"/>
    <n v="416.4"/>
    <n v="2498.4"/>
    <n v="-324.79000000000002"/>
    <n v="2498.3999999999996"/>
    <n v="-0.12999919948767213"/>
    <n v="415.44227999999998"/>
    <s v="Low Profit"/>
  </r>
  <r>
    <s v="O1367"/>
    <x v="367"/>
    <x v="0"/>
    <d v="2024-01-03T00:00:00"/>
    <s v="C49"/>
    <s v="Customer_49"/>
    <x v="1"/>
    <s v="Female"/>
    <s v="Delhi"/>
    <s v="P10"/>
    <x v="9"/>
    <s v="Supplier_10"/>
    <x v="1"/>
    <s v="Furniture"/>
    <n v="5"/>
    <x v="0"/>
    <x v="32"/>
    <n v="368.74"/>
    <n v="1843.7"/>
    <n v="-221.24"/>
    <n v="1843.7"/>
    <n v="-0.11999783044963931"/>
    <n v="367.92877200000004"/>
    <s v="Low Profit"/>
  </r>
  <r>
    <s v="O1368"/>
    <x v="368"/>
    <x v="0"/>
    <d v="2024-01-04T00:00:00"/>
    <s v="C46"/>
    <s v="Customer_46"/>
    <x v="0"/>
    <s v="Male"/>
    <s v="Delhi"/>
    <s v="P19"/>
    <x v="13"/>
    <s v="Supplier_19"/>
    <x v="2"/>
    <s v="Cookware"/>
    <n v="3"/>
    <x v="0"/>
    <x v="30"/>
    <n v="183.97"/>
    <n v="551.91"/>
    <n v="-5.52"/>
    <n v="551.91"/>
    <n v="-1.0001630700657715E-2"/>
    <n v="183.76763299999999"/>
    <s v="Low Profit"/>
  </r>
  <r>
    <s v="O1369"/>
    <x v="369"/>
    <x v="0"/>
    <d v="2024-01-05T00:00:00"/>
    <s v="C31"/>
    <s v="Customer_31"/>
    <x v="1"/>
    <s v="Female"/>
    <s v="Delhi"/>
    <s v="P17"/>
    <x v="16"/>
    <s v="Supplier_17"/>
    <x v="1"/>
    <s v="Cookware"/>
    <n v="7"/>
    <x v="1"/>
    <x v="37"/>
    <n v="352.17"/>
    <n v="2465.19"/>
    <n v="-246.52"/>
    <n v="2465.19"/>
    <n v="-0.10000040564824618"/>
    <n v="351.46566000000001"/>
    <s v="Low Profit"/>
  </r>
  <r>
    <s v="O1370"/>
    <x v="370"/>
    <x v="0"/>
    <d v="2024-01-06T00:00:00"/>
    <s v="C35"/>
    <s v="Customer_35"/>
    <x v="3"/>
    <s v="Female"/>
    <s v="Delhi"/>
    <s v="P21"/>
    <x v="1"/>
    <s v="Supplier_21"/>
    <x v="1"/>
    <s v="Pants"/>
    <n v="9"/>
    <x v="1"/>
    <x v="34"/>
    <n v="203.65"/>
    <n v="1832.85"/>
    <n v="146.63"/>
    <n v="1832.8500000000001"/>
    <n v="8.0001091196770055E-2"/>
    <n v="203.60927000000001"/>
    <s v="Moderate"/>
  </r>
  <r>
    <s v="O1371"/>
    <x v="371"/>
    <x v="0"/>
    <d v="2024-01-07T00:00:00"/>
    <s v="C33"/>
    <s v="Customer_33"/>
    <x v="0"/>
    <s v="Male"/>
    <s v="Delhi"/>
    <s v="P14"/>
    <x v="25"/>
    <s v="Supplier_14"/>
    <x v="1"/>
    <s v="Laptop"/>
    <n v="9"/>
    <x v="3"/>
    <x v="38"/>
    <n v="476.92"/>
    <n v="4292.28"/>
    <n v="-171.69"/>
    <n v="4292.28"/>
    <n v="-3.9999720428303839E-2"/>
    <n v="476.25231200000002"/>
    <s v="Low Profit"/>
  </r>
  <r>
    <s v="O1372"/>
    <x v="372"/>
    <x v="0"/>
    <d v="2024-01-08T00:00:00"/>
    <s v="C21"/>
    <s v="Customer_21"/>
    <x v="0"/>
    <s v="Male"/>
    <s v="Delhi"/>
    <s v="P9"/>
    <x v="26"/>
    <s v="Supplier_9"/>
    <x v="0"/>
    <s v="Cookware"/>
    <n v="9"/>
    <x v="2"/>
    <x v="10"/>
    <n v="483.86"/>
    <n v="4354.74"/>
    <n v="-1349.97"/>
    <n v="4354.74"/>
    <n v="-0.31000013778090085"/>
    <n v="481.87617399999999"/>
    <s v="Low Profit"/>
  </r>
  <r>
    <s v="O1373"/>
    <x v="373"/>
    <x v="0"/>
    <d v="2024-01-09T00:00:00"/>
    <s v="C32"/>
    <s v="Customer_32"/>
    <x v="1"/>
    <s v="Female"/>
    <s v="Delhi"/>
    <s v="P14"/>
    <x v="25"/>
    <s v="Supplier_14"/>
    <x v="0"/>
    <s v="Furniture"/>
    <n v="2"/>
    <x v="3"/>
    <x v="38"/>
    <n v="202.47"/>
    <n v="404.94"/>
    <n v="-16.2"/>
    <n v="404.94"/>
    <n v="-4.0005926803970956E-2"/>
    <n v="202.186542"/>
    <s v="Low Profit"/>
  </r>
  <r>
    <s v="O1374"/>
    <x v="374"/>
    <x v="0"/>
    <d v="2024-01-10T00:00:00"/>
    <s v="C23"/>
    <s v="Customer_23"/>
    <x v="1"/>
    <s v="Female"/>
    <s v="Delhi"/>
    <s v="P1"/>
    <x v="4"/>
    <s v="Supplier_1"/>
    <x v="2"/>
    <s v="Shirt"/>
    <n v="3"/>
    <x v="0"/>
    <x v="10"/>
    <n v="428.57"/>
    <n v="1285.71"/>
    <n v="-398.57"/>
    <n v="1285.71"/>
    <n v="-0.30999992222196293"/>
    <n v="426.81286299999999"/>
    <s v="Low Profit"/>
  </r>
  <r>
    <s v="O1375"/>
    <x v="375"/>
    <x v="0"/>
    <d v="2024-01-11T00:00:00"/>
    <s v="C33"/>
    <s v="Customer_33"/>
    <x v="0"/>
    <s v="Male"/>
    <s v="Delhi"/>
    <s v="P19"/>
    <x v="13"/>
    <s v="Supplier_19"/>
    <x v="1"/>
    <s v="Mobile"/>
    <n v="7"/>
    <x v="3"/>
    <x v="45"/>
    <n v="388.81"/>
    <n v="2721.67"/>
    <n v="-462.68"/>
    <n v="2721.67"/>
    <n v="-0.16999856705625591"/>
    <n v="387.76021299999996"/>
    <s v="Low Profit"/>
  </r>
  <r>
    <s v="O1376"/>
    <x v="376"/>
    <x v="0"/>
    <d v="2024-01-12T00:00:00"/>
    <s v="C3"/>
    <s v="Customer_3"/>
    <x v="2"/>
    <s v="Male"/>
    <s v="Delhi"/>
    <s v="P13"/>
    <x v="15"/>
    <s v="Supplier_13"/>
    <x v="1"/>
    <s v="Mobile"/>
    <n v="5"/>
    <x v="3"/>
    <x v="46"/>
    <n v="161.9"/>
    <n v="809.5"/>
    <n v="-275.23"/>
    <n v="809.5"/>
    <n v="-0.34"/>
    <n v="161.18764000000002"/>
    <s v="Low Profit"/>
  </r>
  <r>
    <s v="O1377"/>
    <x v="377"/>
    <x v="0"/>
    <d v="2024-01-13T00:00:00"/>
    <s v="C18"/>
    <s v="Customer_18"/>
    <x v="2"/>
    <s v="Male"/>
    <s v="Delhi"/>
    <s v="P13"/>
    <x v="15"/>
    <s v="Supplier_13"/>
    <x v="2"/>
    <s v="Mobile"/>
    <n v="2"/>
    <x v="3"/>
    <x v="26"/>
    <n v="123.7"/>
    <n v="247.4"/>
    <n v="-47.01"/>
    <n v="247.4"/>
    <n v="-0.19001616814874694"/>
    <n v="123.34126999999999"/>
    <s v="Low Profit"/>
  </r>
  <r>
    <s v="O1378"/>
    <x v="378"/>
    <x v="0"/>
    <d v="2024-01-14T00:00:00"/>
    <s v="C25"/>
    <s v="Customer_25"/>
    <x v="1"/>
    <s v="Female"/>
    <s v="Delhi"/>
    <s v="P4"/>
    <x v="3"/>
    <s v="Supplier_4"/>
    <x v="1"/>
    <s v="Laptop"/>
    <n v="3"/>
    <x v="3"/>
    <x v="2"/>
    <n v="234.53"/>
    <n v="703.59"/>
    <n v="63.32"/>
    <n v="703.59"/>
    <n v="8.9995594024929293E-2"/>
    <n v="234.50654700000001"/>
    <s v="Moderate"/>
  </r>
  <r>
    <s v="O1379"/>
    <x v="379"/>
    <x v="0"/>
    <d v="2024-01-15T00:00:00"/>
    <s v="C42"/>
    <s v="Customer_42"/>
    <x v="1"/>
    <s v="Female"/>
    <s v="Delhi"/>
    <s v="P30"/>
    <x v="5"/>
    <s v="Supplier_30"/>
    <x v="1"/>
    <s v="Pants"/>
    <n v="6"/>
    <x v="2"/>
    <x v="21"/>
    <n v="392.86"/>
    <n v="2357.16"/>
    <n v="-565.72"/>
    <n v="2357.16"/>
    <n v="-0.24000067878294221"/>
    <n v="391.52427600000004"/>
    <s v="Low Profit"/>
  </r>
  <r>
    <s v="O1380"/>
    <x v="380"/>
    <x v="0"/>
    <d v="2024-01-16T00:00:00"/>
    <s v="C31"/>
    <s v="Customer_31"/>
    <x v="1"/>
    <s v="Female"/>
    <s v="Delhi"/>
    <s v="P1"/>
    <x v="4"/>
    <s v="Supplier_1"/>
    <x v="0"/>
    <s v="Cookware"/>
    <n v="7"/>
    <x v="2"/>
    <x v="34"/>
    <n v="480.48"/>
    <n v="3363.36"/>
    <n v="269.07"/>
    <n v="3363.36"/>
    <n v="8.0000356786071064E-2"/>
    <n v="480.38390400000003"/>
    <s v="Moderate"/>
  </r>
  <r>
    <s v="O1381"/>
    <x v="381"/>
    <x v="0"/>
    <d v="2024-01-17T00:00:00"/>
    <s v="C3"/>
    <s v="Customer_3"/>
    <x v="2"/>
    <s v="Male"/>
    <s v="Delhi"/>
    <s v="P17"/>
    <x v="16"/>
    <s v="Supplier_17"/>
    <x v="2"/>
    <s v="Shirt"/>
    <n v="9"/>
    <x v="1"/>
    <x v="31"/>
    <n v="384.15"/>
    <n v="3457.35"/>
    <n v="-449.46"/>
    <n v="3457.35"/>
    <n v="-0.13000130157490564"/>
    <n v="383.26645500000001"/>
    <s v="Low Profit"/>
  </r>
  <r>
    <s v="O1382"/>
    <x v="382"/>
    <x v="0"/>
    <d v="2024-01-18T00:00:00"/>
    <s v="C40"/>
    <s v="Customer_40"/>
    <x v="0"/>
    <s v="Male"/>
    <s v="Delhi"/>
    <s v="P8"/>
    <x v="24"/>
    <s v="Supplier_8"/>
    <x v="2"/>
    <s v="Furniture"/>
    <n v="1"/>
    <x v="0"/>
    <x v="27"/>
    <n v="429.05"/>
    <n v="429.05"/>
    <n v="-154.46"/>
    <n v="429.05"/>
    <n v="-0.36000466146136817"/>
    <n v="427.07637"/>
    <s v="Low Profit"/>
  </r>
  <r>
    <s v="O1383"/>
    <x v="383"/>
    <x v="0"/>
    <d v="2024-01-19T00:00:00"/>
    <s v="C46"/>
    <s v="Customer_46"/>
    <x v="0"/>
    <s v="Male"/>
    <s v="Delhi"/>
    <s v="P2"/>
    <x v="11"/>
    <s v="Supplier_2"/>
    <x v="2"/>
    <s v="Shirt"/>
    <n v="7"/>
    <x v="3"/>
    <x v="25"/>
    <n v="305.5"/>
    <n v="2138.5"/>
    <n v="42.77"/>
    <n v="2138.5"/>
    <n v="0.02"/>
    <n v="305.25560000000002"/>
    <s v="Moderate"/>
  </r>
  <r>
    <s v="O1384"/>
    <x v="384"/>
    <x v="0"/>
    <d v="2024-01-20T00:00:00"/>
    <s v="C24"/>
    <s v="Customer_24"/>
    <x v="3"/>
    <s v="Female"/>
    <s v="Delhi"/>
    <s v="P28"/>
    <x v="17"/>
    <s v="Supplier_28"/>
    <x v="2"/>
    <s v="Furniture"/>
    <n v="8"/>
    <x v="1"/>
    <x v="12"/>
    <n v="419.35"/>
    <n v="3354.8"/>
    <n v="-301.93"/>
    <n v="3354.8"/>
    <n v="-8.9999403839275072E-2"/>
    <n v="418.55323500000003"/>
    <s v="Low Profit"/>
  </r>
  <r>
    <s v="O1385"/>
    <x v="385"/>
    <x v="0"/>
    <d v="2024-01-21T00:00:00"/>
    <s v="C50"/>
    <s v="Customer_50"/>
    <x v="1"/>
    <s v="Female"/>
    <s v="Delhi"/>
    <s v="P8"/>
    <x v="24"/>
    <s v="Supplier_8"/>
    <x v="0"/>
    <s v="Laptop"/>
    <n v="3"/>
    <x v="1"/>
    <x v="47"/>
    <n v="394.37"/>
    <n v="1183.1099999999999"/>
    <n v="-307.61"/>
    <n v="1183.1100000000001"/>
    <n v="-0.26000118332192274"/>
    <n v="392.95026799999999"/>
    <s v="Low Profit"/>
  </r>
  <r>
    <s v="O1386"/>
    <x v="386"/>
    <x v="0"/>
    <d v="2024-01-22T00:00:00"/>
    <s v="C32"/>
    <s v="Customer_32"/>
    <x v="1"/>
    <s v="Female"/>
    <s v="Delhi"/>
    <s v="P7"/>
    <x v="2"/>
    <s v="Supplier_7"/>
    <x v="0"/>
    <s v="Mobile"/>
    <n v="4"/>
    <x v="1"/>
    <x v="46"/>
    <n v="194.72"/>
    <n v="778.88"/>
    <n v="-264.82"/>
    <n v="778.88"/>
    <n v="-0.34000102711585867"/>
    <n v="193.86323200000001"/>
    <s v="Low Profit"/>
  </r>
  <r>
    <s v="O1387"/>
    <x v="387"/>
    <x v="0"/>
    <d v="2024-01-23T00:00:00"/>
    <s v="C47"/>
    <s v="Customer_47"/>
    <x v="1"/>
    <s v="Female"/>
    <s v="Delhi"/>
    <s v="P26"/>
    <x v="8"/>
    <s v="Supplier_26"/>
    <x v="1"/>
    <s v="Laptop"/>
    <n v="6"/>
    <x v="2"/>
    <x v="21"/>
    <n v="280.48"/>
    <n v="1682.88"/>
    <n v="-403.89"/>
    <n v="1682.88"/>
    <n v="-0.23999928693667996"/>
    <n v="279.52636800000005"/>
    <s v="Low Profit"/>
  </r>
  <r>
    <s v="O1388"/>
    <x v="388"/>
    <x v="0"/>
    <d v="2024-01-24T00:00:00"/>
    <s v="C22"/>
    <s v="Customer_22"/>
    <x v="1"/>
    <s v="Female"/>
    <s v="Delhi"/>
    <s v="P26"/>
    <x v="8"/>
    <s v="Supplier_26"/>
    <x v="1"/>
    <s v="Pants"/>
    <n v="7"/>
    <x v="3"/>
    <x v="41"/>
    <n v="404.33"/>
    <n v="2830.31"/>
    <n v="-84.91"/>
    <n v="2830.31"/>
    <n v="-3.0000247322731433E-2"/>
    <n v="403.804371"/>
    <s v="Low Profit"/>
  </r>
  <r>
    <s v="O1389"/>
    <x v="389"/>
    <x v="0"/>
    <d v="2024-01-25T00:00:00"/>
    <s v="C23"/>
    <s v="Customer_23"/>
    <x v="1"/>
    <s v="Female"/>
    <s v="Delhi"/>
    <s v="P2"/>
    <x v="11"/>
    <s v="Supplier_2"/>
    <x v="1"/>
    <s v="Pants"/>
    <n v="4"/>
    <x v="3"/>
    <x v="21"/>
    <n v="32.57"/>
    <n v="130.28"/>
    <n v="-31.27"/>
    <n v="130.28"/>
    <n v="-0.24002149217070923"/>
    <n v="32.459262000000003"/>
    <s v="Low Profit"/>
  </r>
  <r>
    <s v="O1390"/>
    <x v="390"/>
    <x v="0"/>
    <d v="2024-01-26T00:00:00"/>
    <s v="C2"/>
    <s v="Customer_2"/>
    <x v="3"/>
    <s v="Female"/>
    <s v="Delhi"/>
    <s v="P22"/>
    <x v="10"/>
    <s v="Supplier_22"/>
    <x v="1"/>
    <s v="Furniture"/>
    <n v="8"/>
    <x v="0"/>
    <x v="18"/>
    <n v="405.96"/>
    <n v="3247.68"/>
    <n v="-162.38"/>
    <n v="3247.68"/>
    <n v="-4.999876835156173E-2"/>
    <n v="405.35106000000002"/>
    <s v="Low Profit"/>
  </r>
  <r>
    <s v="O1391"/>
    <x v="391"/>
    <x v="0"/>
    <d v="2024-01-27T00:00:00"/>
    <s v="C27"/>
    <s v="Customer_27"/>
    <x v="0"/>
    <s v="Male"/>
    <s v="Delhi"/>
    <s v="P22"/>
    <x v="10"/>
    <s v="Supplier_22"/>
    <x v="0"/>
    <s v="Cookware"/>
    <n v="5"/>
    <x v="3"/>
    <x v="47"/>
    <n v="97.17"/>
    <n v="485.85"/>
    <n v="-126.32"/>
    <n v="485.85"/>
    <n v="-0.25999794175156937"/>
    <n v="96.820188000000002"/>
    <s v="Low Profit"/>
  </r>
  <r>
    <s v="O1392"/>
    <x v="392"/>
    <x v="0"/>
    <d v="2024-01-28T00:00:00"/>
    <s v="C42"/>
    <s v="Customer_42"/>
    <x v="1"/>
    <s v="Female"/>
    <s v="Delhi"/>
    <s v="P3"/>
    <x v="21"/>
    <s v="Supplier_3"/>
    <x v="2"/>
    <s v="Cookware"/>
    <n v="1"/>
    <x v="3"/>
    <x v="23"/>
    <n v="262.19"/>
    <n v="262.19"/>
    <n v="-99.63"/>
    <n v="262.19"/>
    <n v="-0.37999160913841107"/>
    <n v="260.931488"/>
    <s v="Low Profit"/>
  </r>
  <r>
    <s v="O1393"/>
    <x v="393"/>
    <x v="0"/>
    <d v="2024-01-29T00:00:00"/>
    <s v="C2"/>
    <s v="Customer_2"/>
    <x v="3"/>
    <s v="Female"/>
    <s v="Delhi"/>
    <s v="P27"/>
    <x v="18"/>
    <s v="Supplier_27"/>
    <x v="0"/>
    <s v="Furniture"/>
    <n v="4"/>
    <x v="1"/>
    <x v="47"/>
    <n v="406.05"/>
    <n v="1624.2"/>
    <n v="-422.29"/>
    <n v="1624.2"/>
    <n v="-0.25999876862455362"/>
    <n v="404.58821999999998"/>
    <s v="Low Profit"/>
  </r>
  <r>
    <s v="O1394"/>
    <x v="394"/>
    <x v="0"/>
    <d v="2024-01-30T00:00:00"/>
    <s v="C26"/>
    <s v="Customer_26"/>
    <x v="1"/>
    <s v="Female"/>
    <s v="Delhi"/>
    <s v="P18"/>
    <x v="20"/>
    <s v="Supplier_18"/>
    <x v="1"/>
    <s v="Pants"/>
    <n v="3"/>
    <x v="0"/>
    <x v="29"/>
    <n v="134.37"/>
    <n v="403.11"/>
    <n v="-133.03"/>
    <n v="403.11"/>
    <n v="-0.33000917863610429"/>
    <n v="133.79220900000001"/>
    <s v="Low Profit"/>
  </r>
  <r>
    <s v="O1395"/>
    <x v="395"/>
    <x v="0"/>
    <d v="2024-01-31T00:00:00"/>
    <s v="C17"/>
    <s v="Customer_17"/>
    <x v="2"/>
    <s v="Male"/>
    <s v="Delhi"/>
    <s v="P12"/>
    <x v="19"/>
    <s v="Supplier_12"/>
    <x v="0"/>
    <s v="Pants"/>
    <n v="9"/>
    <x v="3"/>
    <x v="36"/>
    <n v="130.44999999999999"/>
    <n v="1174.05"/>
    <n v="117.4"/>
    <n v="1174.05"/>
    <n v="9.9995741237596358E-2"/>
    <n v="130.44999999999999"/>
    <s v="Moderate"/>
  </r>
  <r>
    <s v="O1396"/>
    <x v="396"/>
    <x v="1"/>
    <d v="2024-02-01T00:00:00"/>
    <s v="C40"/>
    <s v="Customer_40"/>
    <x v="0"/>
    <s v="Male"/>
    <s v="Delhi"/>
    <s v="P1"/>
    <x v="4"/>
    <s v="Supplier_1"/>
    <x v="2"/>
    <s v="Pants"/>
    <n v="8"/>
    <x v="2"/>
    <x v="47"/>
    <n v="207.35"/>
    <n v="1658.8"/>
    <n v="-431.29"/>
    <n v="1658.8"/>
    <n v="-0.26000120569086088"/>
    <n v="206.60353999999998"/>
    <s v="Low Profit"/>
  </r>
  <r>
    <s v="O1397"/>
    <x v="397"/>
    <x v="1"/>
    <d v="2024-02-02T00:00:00"/>
    <s v="C33"/>
    <s v="Customer_33"/>
    <x v="0"/>
    <s v="Male"/>
    <s v="Delhi"/>
    <s v="P22"/>
    <x v="10"/>
    <s v="Supplier_22"/>
    <x v="2"/>
    <s v="Laptop"/>
    <n v="1"/>
    <x v="3"/>
    <x v="10"/>
    <n v="448.37"/>
    <n v="448.37"/>
    <n v="-138.99"/>
    <n v="448.37"/>
    <n v="-0.30998951758592236"/>
    <n v="446.53168299999999"/>
    <s v="Low Profit"/>
  </r>
  <r>
    <s v="O1398"/>
    <x v="398"/>
    <x v="1"/>
    <d v="2024-02-03T00:00:00"/>
    <s v="C9"/>
    <s v="Customer_9"/>
    <x v="1"/>
    <s v="Female"/>
    <s v="Delhi"/>
    <s v="P12"/>
    <x v="19"/>
    <s v="Supplier_12"/>
    <x v="0"/>
    <s v="Pants"/>
    <n v="6"/>
    <x v="1"/>
    <x v="34"/>
    <n v="10.220000000000001"/>
    <n v="61.32"/>
    <n v="4.91"/>
    <n v="61.320000000000007"/>
    <n v="8.0071754729288971E-2"/>
    <n v="10.217956000000001"/>
    <s v="Moderate"/>
  </r>
  <r>
    <s v="O1399"/>
    <x v="399"/>
    <x v="1"/>
    <d v="2024-02-04T00:00:00"/>
    <s v="C43"/>
    <s v="Customer_43"/>
    <x v="0"/>
    <s v="Male"/>
    <s v="Delhi"/>
    <s v="P5"/>
    <x v="6"/>
    <s v="Supplier_5"/>
    <x v="0"/>
    <s v="Shirt"/>
    <n v="9"/>
    <x v="2"/>
    <x v="46"/>
    <n v="451.68"/>
    <n v="4065.12"/>
    <n v="-1382.14"/>
    <n v="4065.12"/>
    <n v="-0.33999980320384149"/>
    <n v="449.69260800000001"/>
    <s v="Low Profit"/>
  </r>
  <r>
    <s v="O1400"/>
    <x v="400"/>
    <x v="1"/>
    <d v="2024-02-05T00:00:00"/>
    <s v="C48"/>
    <s v="Customer_48"/>
    <x v="3"/>
    <s v="Female"/>
    <s v="Delhi"/>
    <s v="P30"/>
    <x v="5"/>
    <s v="Supplier_30"/>
    <x v="0"/>
    <s v="Mobile"/>
    <n v="7"/>
    <x v="1"/>
    <x v="41"/>
    <n v="85.37"/>
    <n v="597.59"/>
    <n v="-17.93"/>
    <n v="597.59"/>
    <n v="-3.0003848792650476E-2"/>
    <n v="85.259019000000009"/>
    <s v="Low Profit"/>
  </r>
  <r>
    <s v="O1401"/>
    <x v="401"/>
    <x v="1"/>
    <d v="2024-02-06T00:00:00"/>
    <s v="C39"/>
    <s v="Customer_39"/>
    <x v="0"/>
    <s v="Male"/>
    <s v="Delhi"/>
    <s v="P30"/>
    <x v="5"/>
    <s v="Supplier_30"/>
    <x v="1"/>
    <s v="Pants"/>
    <n v="4"/>
    <x v="3"/>
    <x v="48"/>
    <n v="495.14"/>
    <n v="1980.56"/>
    <n v="-455.53"/>
    <n v="1980.56"/>
    <n v="-0.23000060588924343"/>
    <n v="493.50603799999999"/>
    <s v="Low Profit"/>
  </r>
  <r>
    <s v="O1402"/>
    <x v="402"/>
    <x v="1"/>
    <d v="2024-02-07T00:00:00"/>
    <s v="C29"/>
    <s v="Customer_29"/>
    <x v="0"/>
    <s v="Male"/>
    <s v="Delhi"/>
    <s v="P27"/>
    <x v="18"/>
    <s v="Supplier_27"/>
    <x v="0"/>
    <s v="Furniture"/>
    <n v="1"/>
    <x v="2"/>
    <x v="16"/>
    <n v="477.88"/>
    <n v="477.88"/>
    <n v="-143.36000000000001"/>
    <n v="477.88"/>
    <n v="-0.29999162969783211"/>
    <n v="475.96848"/>
    <s v="Low Profit"/>
  </r>
  <r>
    <s v="O1403"/>
    <x v="403"/>
    <x v="1"/>
    <d v="2024-02-08T00:00:00"/>
    <s v="C42"/>
    <s v="Customer_42"/>
    <x v="1"/>
    <s v="Female"/>
    <s v="Delhi"/>
    <s v="P25"/>
    <x v="27"/>
    <s v="Supplier_25"/>
    <x v="0"/>
    <s v="Mobile"/>
    <n v="2"/>
    <x v="0"/>
    <x v="48"/>
    <n v="252.39"/>
    <n v="504.78"/>
    <n v="-116.1"/>
    <n v="504.78"/>
    <n v="-0.23000118863663377"/>
    <n v="251.55711299999999"/>
    <s v="Low Profit"/>
  </r>
  <r>
    <s v="O1404"/>
    <x v="404"/>
    <x v="1"/>
    <d v="2024-02-09T00:00:00"/>
    <s v="C26"/>
    <s v="Customer_26"/>
    <x v="1"/>
    <s v="Female"/>
    <s v="Delhi"/>
    <s v="P17"/>
    <x v="16"/>
    <s v="Supplier_17"/>
    <x v="0"/>
    <s v="Laptop"/>
    <n v="5"/>
    <x v="0"/>
    <x v="49"/>
    <n v="261.23"/>
    <n v="1306.1500000000001"/>
    <n v="65.31"/>
    <n v="1306.1500000000001"/>
    <n v="5.0001914022126094E-2"/>
    <n v="261.09938500000004"/>
    <s v="Moderate"/>
  </r>
  <r>
    <s v="O1405"/>
    <x v="405"/>
    <x v="1"/>
    <d v="2024-02-10T00:00:00"/>
    <s v="C35"/>
    <s v="Customer_35"/>
    <x v="3"/>
    <s v="Female"/>
    <s v="Delhi"/>
    <s v="P16"/>
    <x v="0"/>
    <s v="Supplier_16"/>
    <x v="2"/>
    <s v="Furniture"/>
    <n v="5"/>
    <x v="2"/>
    <x v="1"/>
    <n v="245.96"/>
    <n v="1229.8"/>
    <n v="-245.96"/>
    <n v="1229.8"/>
    <n v="-0.2"/>
    <n v="245.22212000000002"/>
    <s v="Low Profit"/>
  </r>
  <r>
    <s v="O1406"/>
    <x v="406"/>
    <x v="1"/>
    <d v="2024-02-11T00:00:00"/>
    <s v="C50"/>
    <s v="Customer_50"/>
    <x v="1"/>
    <s v="Female"/>
    <s v="Delhi"/>
    <s v="P15"/>
    <x v="28"/>
    <s v="Supplier_15"/>
    <x v="2"/>
    <s v="Mobile"/>
    <n v="8"/>
    <x v="2"/>
    <x v="45"/>
    <n v="321.37"/>
    <n v="2570.96"/>
    <n v="-437.06"/>
    <n v="2570.96"/>
    <n v="-0.16999875532874878"/>
    <n v="320.50230099999999"/>
    <s v="Low Profit"/>
  </r>
  <r>
    <s v="O1407"/>
    <x v="407"/>
    <x v="1"/>
    <d v="2024-02-12T00:00:00"/>
    <s v="C25"/>
    <s v="Customer_25"/>
    <x v="1"/>
    <s v="Female"/>
    <s v="Delhi"/>
    <s v="P23"/>
    <x v="7"/>
    <s v="Supplier_23"/>
    <x v="1"/>
    <s v="Furniture"/>
    <n v="6"/>
    <x v="1"/>
    <x v="35"/>
    <n v="54.45"/>
    <n v="326.7"/>
    <n v="-114.34"/>
    <n v="326.70000000000005"/>
    <n v="-0.34998469543924088"/>
    <n v="54.204975000000005"/>
    <s v="Low Profit"/>
  </r>
  <r>
    <s v="O1408"/>
    <x v="408"/>
    <x v="1"/>
    <d v="2024-02-13T00:00:00"/>
    <s v="C24"/>
    <s v="Customer_24"/>
    <x v="3"/>
    <s v="Female"/>
    <s v="Delhi"/>
    <s v="P15"/>
    <x v="28"/>
    <s v="Supplier_15"/>
    <x v="1"/>
    <s v="Laptop"/>
    <n v="8"/>
    <x v="2"/>
    <x v="37"/>
    <n v="25.98"/>
    <n v="207.84"/>
    <n v="-20.78"/>
    <n v="207.84"/>
    <n v="-9.998075442648191E-2"/>
    <n v="25.928039999999999"/>
    <s v="Low Profit"/>
  </r>
  <r>
    <s v="O1409"/>
    <x v="409"/>
    <x v="1"/>
    <d v="2024-02-14T00:00:00"/>
    <s v="C13"/>
    <s v="Customer_13"/>
    <x v="3"/>
    <s v="Female"/>
    <s v="Delhi"/>
    <s v="P5"/>
    <x v="6"/>
    <s v="Supplier_5"/>
    <x v="2"/>
    <s v="Shirt"/>
    <n v="2"/>
    <x v="1"/>
    <x v="3"/>
    <n v="38.270000000000003"/>
    <n v="76.540000000000006"/>
    <n v="-4.59"/>
    <n v="76.540000000000006"/>
    <n v="-5.9968643846354842E-2"/>
    <n v="38.208767999999999"/>
    <s v="Low Profit"/>
  </r>
  <r>
    <s v="O1410"/>
    <x v="410"/>
    <x v="1"/>
    <d v="2024-02-15T00:00:00"/>
    <s v="C7"/>
    <s v="Customer_7"/>
    <x v="3"/>
    <s v="Female"/>
    <s v="Delhi"/>
    <s v="P21"/>
    <x v="1"/>
    <s v="Supplier_21"/>
    <x v="2"/>
    <s v="Laptop"/>
    <n v="3"/>
    <x v="3"/>
    <x v="7"/>
    <n v="227.74"/>
    <n v="683.22"/>
    <n v="-184.47"/>
    <n v="683.22"/>
    <n v="-0.27000087819443225"/>
    <n v="226.89736199999999"/>
    <s v="Low Profit"/>
  </r>
  <r>
    <s v="O1411"/>
    <x v="411"/>
    <x v="1"/>
    <d v="2024-02-16T00:00:00"/>
    <s v="C36"/>
    <s v="Customer_36"/>
    <x v="2"/>
    <s v="Male"/>
    <s v="Delhi"/>
    <s v="P14"/>
    <x v="25"/>
    <s v="Supplier_14"/>
    <x v="2"/>
    <s v="Laptop"/>
    <n v="6"/>
    <x v="1"/>
    <x v="39"/>
    <n v="145.02000000000001"/>
    <n v="870.12"/>
    <n v="-95.71"/>
    <n v="870.12000000000012"/>
    <n v="-0.10999632234634302"/>
    <n v="144.71545800000001"/>
    <s v="Low Profit"/>
  </r>
  <r>
    <s v="O1412"/>
    <x v="412"/>
    <x v="1"/>
    <d v="2024-02-17T00:00:00"/>
    <s v="C45"/>
    <s v="Customer_45"/>
    <x v="3"/>
    <s v="Female"/>
    <s v="Delhi"/>
    <s v="P2"/>
    <x v="11"/>
    <s v="Supplier_2"/>
    <x v="0"/>
    <s v="Furniture"/>
    <n v="3"/>
    <x v="2"/>
    <x v="4"/>
    <n v="314.8"/>
    <n v="944.4"/>
    <n v="-207.77"/>
    <n v="944.40000000000009"/>
    <n v="-0.22000211774671749"/>
    <n v="313.79264000000001"/>
    <s v="Low Profit"/>
  </r>
  <r>
    <s v="O1413"/>
    <x v="413"/>
    <x v="1"/>
    <d v="2024-02-18T00:00:00"/>
    <s v="C20"/>
    <s v="Customer_20"/>
    <x v="1"/>
    <s v="Female"/>
    <s v="Delhi"/>
    <s v="P11"/>
    <x v="23"/>
    <s v="Supplier_11"/>
    <x v="0"/>
    <s v="Cookware"/>
    <n v="6"/>
    <x v="2"/>
    <x v="4"/>
    <n v="496.3"/>
    <n v="2977.8"/>
    <n v="-655.12"/>
    <n v="2977.8"/>
    <n v="-0.22000134327355764"/>
    <n v="494.71184"/>
    <s v="Low Profit"/>
  </r>
  <r>
    <s v="O1414"/>
    <x v="414"/>
    <x v="1"/>
    <d v="2024-02-19T00:00:00"/>
    <s v="C1"/>
    <s v="Customer_1"/>
    <x v="3"/>
    <s v="Female"/>
    <s v="Delhi"/>
    <s v="P19"/>
    <x v="13"/>
    <s v="Supplier_19"/>
    <x v="2"/>
    <s v="Pants"/>
    <n v="6"/>
    <x v="3"/>
    <x v="46"/>
    <n v="199.3"/>
    <n v="1195.8"/>
    <n v="-406.57"/>
    <n v="1195.8000000000002"/>
    <n v="-0.33999832747951159"/>
    <n v="198.42308000000003"/>
    <s v="Low Profit"/>
  </r>
  <r>
    <s v="O1415"/>
    <x v="415"/>
    <x v="1"/>
    <d v="2024-02-20T00:00:00"/>
    <s v="C8"/>
    <s v="Customer_8"/>
    <x v="1"/>
    <s v="Female"/>
    <s v="Delhi"/>
    <s v="P7"/>
    <x v="2"/>
    <s v="Supplier_7"/>
    <x v="0"/>
    <s v="Pants"/>
    <n v="2"/>
    <x v="2"/>
    <x v="1"/>
    <n v="291.18"/>
    <n v="582.36"/>
    <n v="-116.47"/>
    <n v="582.36"/>
    <n v="-0.19999656569819355"/>
    <n v="290.30646000000002"/>
    <s v="Low Profit"/>
  </r>
  <r>
    <s v="O1416"/>
    <x v="416"/>
    <x v="1"/>
    <d v="2024-02-21T00:00:00"/>
    <s v="C46"/>
    <s v="Customer_46"/>
    <x v="0"/>
    <s v="Male"/>
    <s v="Delhi"/>
    <s v="P6"/>
    <x v="29"/>
    <s v="Supplier_6"/>
    <x v="0"/>
    <s v="Shirt"/>
    <n v="7"/>
    <x v="2"/>
    <x v="20"/>
    <n v="213.65"/>
    <n v="1495.55"/>
    <n v="-224.33"/>
    <n v="1495.55"/>
    <n v="-0.14999832837417673"/>
    <n v="213.11587500000002"/>
    <s v="Low Profit"/>
  </r>
  <r>
    <s v="O1417"/>
    <x v="417"/>
    <x v="1"/>
    <d v="2024-02-22T00:00:00"/>
    <s v="C16"/>
    <s v="Customer_16"/>
    <x v="2"/>
    <s v="Male"/>
    <s v="Delhi"/>
    <s v="P28"/>
    <x v="17"/>
    <s v="Supplier_28"/>
    <x v="1"/>
    <s v="Shirt"/>
    <n v="2"/>
    <x v="0"/>
    <x v="5"/>
    <n v="425.16"/>
    <n v="850.32"/>
    <n v="25.51"/>
    <n v="850.32"/>
    <n v="3.0000470411139336E-2"/>
    <n v="424.86238800000001"/>
    <s v="Moderate"/>
  </r>
  <r>
    <s v="O1418"/>
    <x v="418"/>
    <x v="1"/>
    <d v="2024-02-23T00:00:00"/>
    <s v="C14"/>
    <s v="Customer_14"/>
    <x v="1"/>
    <s v="Female"/>
    <s v="Delhi"/>
    <s v="P2"/>
    <x v="11"/>
    <s v="Supplier_2"/>
    <x v="2"/>
    <s v="Pants"/>
    <n v="6"/>
    <x v="0"/>
    <x v="13"/>
    <n v="452.1"/>
    <n v="2712.6"/>
    <n v="108.5"/>
    <n v="2712.6000000000004"/>
    <n v="3.9998525399985246E-2"/>
    <n v="451.82873999999998"/>
    <s v="Moderate"/>
  </r>
  <r>
    <s v="O1419"/>
    <x v="419"/>
    <x v="1"/>
    <d v="2024-02-24T00:00:00"/>
    <s v="C12"/>
    <s v="Customer_12"/>
    <x v="3"/>
    <s v="Female"/>
    <s v="Delhi"/>
    <s v="P6"/>
    <x v="29"/>
    <s v="Supplier_6"/>
    <x v="2"/>
    <s v="Cookware"/>
    <n v="1"/>
    <x v="3"/>
    <x v="25"/>
    <n v="439.9"/>
    <n v="439.9"/>
    <n v="8.8000000000000007"/>
    <n v="439.9"/>
    <n v="2.0004546487838146E-2"/>
    <n v="439.54807999999997"/>
    <s v="Moderate"/>
  </r>
  <r>
    <s v="O1420"/>
    <x v="420"/>
    <x v="1"/>
    <d v="2024-02-25T00:00:00"/>
    <s v="C23"/>
    <s v="Customer_23"/>
    <x v="1"/>
    <s v="Female"/>
    <s v="Delhi"/>
    <s v="P18"/>
    <x v="20"/>
    <s v="Supplier_18"/>
    <x v="0"/>
    <s v="Pants"/>
    <n v="3"/>
    <x v="1"/>
    <x v="19"/>
    <n v="487.44"/>
    <n v="1462.32"/>
    <n v="14.62"/>
    <n v="1462.32"/>
    <n v="9.9978116964823012E-3"/>
    <n v="487.001304"/>
    <s v="Moderate"/>
  </r>
  <r>
    <s v="O1421"/>
    <x v="421"/>
    <x v="1"/>
    <d v="2024-02-26T00:00:00"/>
    <s v="C15"/>
    <s v="Customer_15"/>
    <x v="1"/>
    <s v="Female"/>
    <s v="Delhi"/>
    <s v="P2"/>
    <x v="11"/>
    <s v="Supplier_2"/>
    <x v="2"/>
    <s v="Cookware"/>
    <n v="2"/>
    <x v="0"/>
    <x v="4"/>
    <n v="23.48"/>
    <n v="46.96"/>
    <n v="-10.33"/>
    <n v="46.96"/>
    <n v="-0.21997444633730834"/>
    <n v="23.404864"/>
    <s v="Low Profit"/>
  </r>
  <r>
    <s v="O1422"/>
    <x v="422"/>
    <x v="1"/>
    <d v="2024-02-27T00:00:00"/>
    <s v="C28"/>
    <s v="Customer_28"/>
    <x v="1"/>
    <s v="Female"/>
    <s v="Delhi"/>
    <s v="P18"/>
    <x v="20"/>
    <s v="Supplier_18"/>
    <x v="1"/>
    <s v="Shirt"/>
    <n v="7"/>
    <x v="1"/>
    <x v="7"/>
    <n v="421.51"/>
    <n v="2950.57"/>
    <n v="-796.65"/>
    <n v="2950.5699999999997"/>
    <n v="-0.2699986782214962"/>
    <n v="419.95041299999997"/>
    <s v="Low Profit"/>
  </r>
  <r>
    <s v="O1423"/>
    <x v="423"/>
    <x v="1"/>
    <d v="2024-02-28T00:00:00"/>
    <s v="C34"/>
    <s v="Customer_34"/>
    <x v="2"/>
    <s v="Male"/>
    <s v="Delhi"/>
    <s v="P30"/>
    <x v="5"/>
    <s v="Supplier_30"/>
    <x v="1"/>
    <s v="Mobile"/>
    <n v="4"/>
    <x v="2"/>
    <x v="11"/>
    <n v="378.37"/>
    <n v="1513.48"/>
    <n v="-242.16"/>
    <n v="1513.48"/>
    <n v="-0.16000211433253164"/>
    <n v="377.38623799999999"/>
    <s v="Low Profit"/>
  </r>
  <r>
    <s v="O1424"/>
    <x v="424"/>
    <x v="1"/>
    <d v="2024-02-29T00:00:00"/>
    <s v="C2"/>
    <s v="Customer_2"/>
    <x v="3"/>
    <s v="Female"/>
    <s v="Delhi"/>
    <s v="P15"/>
    <x v="28"/>
    <s v="Supplier_15"/>
    <x v="1"/>
    <s v="Furniture"/>
    <n v="8"/>
    <x v="0"/>
    <x v="10"/>
    <n v="122.06"/>
    <n v="976.48"/>
    <n v="-302.70999999999998"/>
    <n v="976.48"/>
    <n v="-0.31000122890381776"/>
    <n v="121.55955400000001"/>
    <s v="Low Profit"/>
  </r>
  <r>
    <s v="O1425"/>
    <x v="425"/>
    <x v="2"/>
    <d v="2024-03-01T00:00:00"/>
    <s v="C32"/>
    <s v="Customer_32"/>
    <x v="1"/>
    <s v="Female"/>
    <s v="Delhi"/>
    <s v="P27"/>
    <x v="18"/>
    <s v="Supplier_27"/>
    <x v="2"/>
    <s v="Shirt"/>
    <n v="6"/>
    <x v="3"/>
    <x v="22"/>
    <n v="478.6"/>
    <n v="2871.6"/>
    <n v="-1148.6400000000001"/>
    <n v="2871.6000000000004"/>
    <n v="-0.39999999999999997"/>
    <n v="476.20699999999999"/>
    <s v="Low Profit"/>
  </r>
  <r>
    <s v="O1426"/>
    <x v="426"/>
    <x v="2"/>
    <d v="2024-03-02T00:00:00"/>
    <s v="C23"/>
    <s v="Customer_23"/>
    <x v="1"/>
    <s v="Female"/>
    <s v="Delhi"/>
    <s v="P19"/>
    <x v="13"/>
    <s v="Supplier_19"/>
    <x v="2"/>
    <s v="Shirt"/>
    <n v="4"/>
    <x v="3"/>
    <x v="10"/>
    <n v="82.61"/>
    <n v="330.44"/>
    <n v="-102.44"/>
    <n v="330.44"/>
    <n v="-0.31001089456482267"/>
    <n v="82.271298999999999"/>
    <s v="Low Profit"/>
  </r>
  <r>
    <s v="O1427"/>
    <x v="427"/>
    <x v="2"/>
    <d v="2024-03-03T00:00:00"/>
    <s v="C22"/>
    <s v="Customer_22"/>
    <x v="1"/>
    <s v="Female"/>
    <s v="Delhi"/>
    <s v="P2"/>
    <x v="11"/>
    <s v="Supplier_2"/>
    <x v="2"/>
    <s v="Laptop"/>
    <n v="5"/>
    <x v="3"/>
    <x v="6"/>
    <n v="342.98"/>
    <n v="1714.9"/>
    <n v="-428.72"/>
    <n v="1714.9"/>
    <n v="-0.24999708437809784"/>
    <n v="341.77957000000004"/>
    <s v="Low Profit"/>
  </r>
  <r>
    <s v="O1428"/>
    <x v="428"/>
    <x v="2"/>
    <d v="2024-03-04T00:00:00"/>
    <s v="C25"/>
    <s v="Customer_25"/>
    <x v="1"/>
    <s v="Female"/>
    <s v="Delhi"/>
    <s v="P20"/>
    <x v="12"/>
    <s v="Supplier_20"/>
    <x v="2"/>
    <s v="Laptop"/>
    <n v="9"/>
    <x v="0"/>
    <x v="45"/>
    <n v="120.2"/>
    <n v="1081.8"/>
    <n v="-183.91"/>
    <n v="1081.8"/>
    <n v="-0.17000369754113515"/>
    <n v="119.87546"/>
    <s v="Low Profit"/>
  </r>
  <r>
    <s v="O1429"/>
    <x v="429"/>
    <x v="2"/>
    <d v="2024-03-05T00:00:00"/>
    <s v="C22"/>
    <s v="Customer_22"/>
    <x v="1"/>
    <s v="Female"/>
    <s v="Delhi"/>
    <s v="P25"/>
    <x v="27"/>
    <s v="Supplier_25"/>
    <x v="2"/>
    <s v="Laptop"/>
    <n v="7"/>
    <x v="1"/>
    <x v="32"/>
    <n v="221.38"/>
    <n v="1549.66"/>
    <n v="-185.96"/>
    <n v="1549.6599999999999"/>
    <n v="-0.12000051624227251"/>
    <n v="220.89296400000001"/>
    <s v="Low Profit"/>
  </r>
  <r>
    <s v="O1430"/>
    <x v="430"/>
    <x v="2"/>
    <d v="2024-03-06T00:00:00"/>
    <s v="C22"/>
    <s v="Customer_22"/>
    <x v="1"/>
    <s v="Female"/>
    <s v="Delhi"/>
    <s v="P6"/>
    <x v="29"/>
    <s v="Supplier_6"/>
    <x v="1"/>
    <s v="Furniture"/>
    <n v="9"/>
    <x v="2"/>
    <x v="44"/>
    <n v="362.39"/>
    <n v="3261.51"/>
    <n v="195.69"/>
    <n v="3261.5099999999998"/>
    <n v="5.9999816036130506E-2"/>
    <n v="362.24504400000001"/>
    <s v="Moderate"/>
  </r>
  <r>
    <s v="O1431"/>
    <x v="431"/>
    <x v="2"/>
    <d v="2024-03-07T00:00:00"/>
    <s v="C49"/>
    <s v="Customer_49"/>
    <x v="1"/>
    <s v="Female"/>
    <s v="Delhi"/>
    <s v="P1"/>
    <x v="4"/>
    <s v="Supplier_1"/>
    <x v="0"/>
    <s v="Laptop"/>
    <n v="7"/>
    <x v="1"/>
    <x v="37"/>
    <n v="286.02999999999997"/>
    <n v="2002.21"/>
    <n v="-200.22"/>
    <n v="2002.2099999999998"/>
    <n v="-9.9999500551890164E-2"/>
    <n v="285.45793999999995"/>
    <s v="Low Profit"/>
  </r>
  <r>
    <s v="O1432"/>
    <x v="432"/>
    <x v="2"/>
    <d v="2024-03-08T00:00:00"/>
    <s v="C42"/>
    <s v="Customer_42"/>
    <x v="1"/>
    <s v="Female"/>
    <s v="Delhi"/>
    <s v="P24"/>
    <x v="14"/>
    <s v="Supplier_24"/>
    <x v="1"/>
    <s v="Cookware"/>
    <n v="1"/>
    <x v="1"/>
    <x v="27"/>
    <n v="219.48"/>
    <n v="219.48"/>
    <n v="-79.010000000000005"/>
    <n v="219.48"/>
    <n v="-0.35998724257335524"/>
    <n v="218.47039199999998"/>
    <s v="Low Profit"/>
  </r>
  <r>
    <s v="O1433"/>
    <x v="433"/>
    <x v="2"/>
    <d v="2024-03-09T00:00:00"/>
    <s v="C6"/>
    <s v="Customer_6"/>
    <x v="0"/>
    <s v="Male"/>
    <s v="Delhi"/>
    <s v="P15"/>
    <x v="28"/>
    <s v="Supplier_15"/>
    <x v="2"/>
    <s v="Pants"/>
    <n v="8"/>
    <x v="2"/>
    <x v="16"/>
    <n v="169.91"/>
    <n v="1359.28"/>
    <n v="-407.78"/>
    <n v="1359.28"/>
    <n v="-0.29999705726561121"/>
    <n v="169.23035999999999"/>
    <s v="Low Profit"/>
  </r>
  <r>
    <s v="O1434"/>
    <x v="434"/>
    <x v="2"/>
    <d v="2024-03-10T00:00:00"/>
    <s v="C15"/>
    <s v="Customer_15"/>
    <x v="1"/>
    <s v="Female"/>
    <s v="Delhi"/>
    <s v="P28"/>
    <x v="17"/>
    <s v="Supplier_28"/>
    <x v="1"/>
    <s v="Mobile"/>
    <n v="4"/>
    <x v="2"/>
    <x v="30"/>
    <n v="421.43"/>
    <n v="1685.72"/>
    <n v="-16.86"/>
    <n v="1685.72"/>
    <n v="-1.0001661011318606E-2"/>
    <n v="420.96642700000001"/>
    <s v="Low Profit"/>
  </r>
  <r>
    <s v="O1435"/>
    <x v="435"/>
    <x v="2"/>
    <d v="2024-03-11T00:00:00"/>
    <s v="C43"/>
    <s v="Customer_43"/>
    <x v="0"/>
    <s v="Male"/>
    <s v="Delhi"/>
    <s v="P30"/>
    <x v="5"/>
    <s v="Supplier_30"/>
    <x v="2"/>
    <s v="Shirt"/>
    <n v="3"/>
    <x v="0"/>
    <x v="31"/>
    <n v="80.47"/>
    <n v="241.41"/>
    <n v="-31.38"/>
    <n v="241.41"/>
    <n v="-0.12998633030943207"/>
    <n v="80.284919000000002"/>
    <s v="Low Profit"/>
  </r>
  <r>
    <s v="O1436"/>
    <x v="436"/>
    <x v="2"/>
    <d v="2024-03-12T00:00:00"/>
    <s v="C37"/>
    <s v="Customer_37"/>
    <x v="0"/>
    <s v="Male"/>
    <s v="Delhi"/>
    <s v="P23"/>
    <x v="7"/>
    <s v="Supplier_23"/>
    <x v="2"/>
    <s v="Cookware"/>
    <n v="7"/>
    <x v="0"/>
    <x v="10"/>
    <n v="220.75"/>
    <n v="1545.25"/>
    <n v="-479.03"/>
    <n v="1545.25"/>
    <n v="-0.31000161786118752"/>
    <n v="219.84492499999999"/>
    <s v="Low Profit"/>
  </r>
  <r>
    <s v="O1437"/>
    <x v="437"/>
    <x v="2"/>
    <d v="2024-03-13T00:00:00"/>
    <s v="C33"/>
    <s v="Customer_33"/>
    <x v="0"/>
    <s v="Male"/>
    <s v="Delhi"/>
    <s v="P10"/>
    <x v="9"/>
    <s v="Supplier_10"/>
    <x v="1"/>
    <s v="Mobile"/>
    <n v="3"/>
    <x v="0"/>
    <x v="15"/>
    <n v="452.84"/>
    <n v="1358.52"/>
    <n v="95.1"/>
    <n v="1358.52"/>
    <n v="7.000264994258458E-2"/>
    <n v="452.70414799999998"/>
    <s v="Moderate"/>
  </r>
  <r>
    <s v="O1438"/>
    <x v="438"/>
    <x v="2"/>
    <d v="2024-03-14T00:00:00"/>
    <s v="C8"/>
    <s v="Customer_8"/>
    <x v="1"/>
    <s v="Female"/>
    <s v="Delhi"/>
    <s v="P19"/>
    <x v="13"/>
    <s v="Supplier_19"/>
    <x v="2"/>
    <s v="Cookware"/>
    <n v="8"/>
    <x v="0"/>
    <x v="12"/>
    <n v="424.47"/>
    <n v="3395.76"/>
    <n v="-305.62"/>
    <n v="3395.76"/>
    <n v="-9.0000471175819247E-2"/>
    <n v="423.66350700000004"/>
    <s v="Low Profit"/>
  </r>
  <r>
    <s v="O1439"/>
    <x v="439"/>
    <x v="2"/>
    <d v="2024-03-15T00:00:00"/>
    <s v="C44"/>
    <s v="Customer_44"/>
    <x v="0"/>
    <s v="Male"/>
    <s v="Delhi"/>
    <s v="P17"/>
    <x v="16"/>
    <s v="Supplier_17"/>
    <x v="0"/>
    <s v="Cookware"/>
    <n v="6"/>
    <x v="0"/>
    <x v="29"/>
    <n v="206.46"/>
    <n v="1238.76"/>
    <n v="-408.79"/>
    <n v="1238.76"/>
    <n v="-0.32999935419290261"/>
    <n v="205.57222200000001"/>
    <s v="Low Profit"/>
  </r>
  <r>
    <s v="O1440"/>
    <x v="440"/>
    <x v="2"/>
    <d v="2024-03-16T00:00:00"/>
    <s v="C44"/>
    <s v="Customer_44"/>
    <x v="0"/>
    <s v="Male"/>
    <s v="Delhi"/>
    <s v="P5"/>
    <x v="6"/>
    <s v="Supplier_5"/>
    <x v="2"/>
    <s v="Shirt"/>
    <n v="5"/>
    <x v="2"/>
    <x v="37"/>
    <n v="383.92"/>
    <n v="1919.6"/>
    <n v="-191.96"/>
    <n v="1919.6000000000001"/>
    <n v="-9.9999999999999992E-2"/>
    <n v="383.15216000000004"/>
    <s v="Low Profit"/>
  </r>
  <r>
    <s v="O1441"/>
    <x v="441"/>
    <x v="2"/>
    <d v="2024-03-17T00:00:00"/>
    <s v="C5"/>
    <s v="Customer_5"/>
    <x v="3"/>
    <s v="Female"/>
    <s v="Delhi"/>
    <s v="P29"/>
    <x v="22"/>
    <s v="Supplier_29"/>
    <x v="0"/>
    <s v="Pants"/>
    <n v="4"/>
    <x v="1"/>
    <x v="44"/>
    <n v="413.35"/>
    <n v="1653.4"/>
    <n v="99.2"/>
    <n v="1653.4"/>
    <n v="5.9997580742711984E-2"/>
    <n v="413.18466000000006"/>
    <s v="Moderate"/>
  </r>
  <r>
    <s v="O1442"/>
    <x v="442"/>
    <x v="2"/>
    <d v="2024-03-18T00:00:00"/>
    <s v="C39"/>
    <s v="Customer_39"/>
    <x v="0"/>
    <s v="Male"/>
    <s v="Delhi"/>
    <s v="P4"/>
    <x v="3"/>
    <s v="Supplier_4"/>
    <x v="0"/>
    <s v="Laptop"/>
    <n v="8"/>
    <x v="0"/>
    <x v="45"/>
    <n v="445.55"/>
    <n v="3564.4"/>
    <n v="-605.95000000000005"/>
    <n v="3564.4"/>
    <n v="-0.17000056110425318"/>
    <n v="444.347015"/>
    <s v="Low Profit"/>
  </r>
  <r>
    <s v="O1443"/>
    <x v="443"/>
    <x v="2"/>
    <d v="2024-03-19T00:00:00"/>
    <s v="C4"/>
    <s v="Customer_4"/>
    <x v="0"/>
    <s v="Male"/>
    <s v="Delhi"/>
    <s v="P10"/>
    <x v="9"/>
    <s v="Supplier_10"/>
    <x v="2"/>
    <s v="Furniture"/>
    <n v="8"/>
    <x v="0"/>
    <x v="29"/>
    <n v="276.81"/>
    <n v="2214.48"/>
    <n v="-730.78"/>
    <n v="2214.48"/>
    <n v="-0.3300007225172501"/>
    <n v="275.61971700000004"/>
    <s v="Low Profit"/>
  </r>
  <r>
    <s v="O1444"/>
    <x v="444"/>
    <x v="2"/>
    <d v="2024-03-20T00:00:00"/>
    <s v="C6"/>
    <s v="Customer_6"/>
    <x v="0"/>
    <s v="Male"/>
    <s v="Delhi"/>
    <s v="P24"/>
    <x v="14"/>
    <s v="Supplier_24"/>
    <x v="1"/>
    <s v="Pants"/>
    <n v="1"/>
    <x v="1"/>
    <x v="1"/>
    <n v="110.19"/>
    <n v="110.19"/>
    <n v="-22.04"/>
    <n v="110.19"/>
    <n v="-0.20001815046737453"/>
    <n v="109.85943"/>
    <s v="Low Profit"/>
  </r>
  <r>
    <s v="O1445"/>
    <x v="445"/>
    <x v="2"/>
    <d v="2024-03-21T00:00:00"/>
    <s v="C45"/>
    <s v="Customer_45"/>
    <x v="3"/>
    <s v="Female"/>
    <s v="Delhi"/>
    <s v="P17"/>
    <x v="16"/>
    <s v="Supplier_17"/>
    <x v="0"/>
    <s v="Furniture"/>
    <n v="9"/>
    <x v="0"/>
    <x v="30"/>
    <n v="135.1"/>
    <n v="1215.9000000000001"/>
    <n v="-12.16"/>
    <n v="1215.8999999999999"/>
    <n v="-1.0000822436055597E-2"/>
    <n v="134.95139"/>
    <s v="Low Profit"/>
  </r>
  <r>
    <s v="O1446"/>
    <x v="446"/>
    <x v="2"/>
    <d v="2024-03-22T00:00:00"/>
    <s v="C32"/>
    <s v="Customer_32"/>
    <x v="1"/>
    <s v="Female"/>
    <s v="Delhi"/>
    <s v="P10"/>
    <x v="9"/>
    <s v="Supplier_10"/>
    <x v="1"/>
    <s v="Shirt"/>
    <n v="5"/>
    <x v="1"/>
    <x v="12"/>
    <n v="154.88999999999999"/>
    <n v="774.45"/>
    <n v="-69.7"/>
    <n v="774.44999999999993"/>
    <n v="-8.9999354380528127E-2"/>
    <n v="154.59570899999997"/>
    <s v="Low Profit"/>
  </r>
  <r>
    <s v="O1447"/>
    <x v="447"/>
    <x v="2"/>
    <d v="2024-03-23T00:00:00"/>
    <s v="C30"/>
    <s v="Customer_30"/>
    <x v="2"/>
    <s v="Male"/>
    <s v="Delhi"/>
    <s v="P17"/>
    <x v="16"/>
    <s v="Supplier_17"/>
    <x v="0"/>
    <s v="Shirt"/>
    <n v="4"/>
    <x v="1"/>
    <x v="31"/>
    <n v="300.95999999999998"/>
    <n v="1203.8399999999999"/>
    <n v="-156.5"/>
    <n v="1203.8399999999999"/>
    <n v="-0.13000066454013823"/>
    <n v="300.26779199999999"/>
    <s v="Low Profit"/>
  </r>
  <r>
    <s v="O1448"/>
    <x v="448"/>
    <x v="2"/>
    <d v="2024-03-24T00:00:00"/>
    <s v="C47"/>
    <s v="Customer_47"/>
    <x v="1"/>
    <s v="Female"/>
    <s v="Delhi"/>
    <s v="P28"/>
    <x v="17"/>
    <s v="Supplier_28"/>
    <x v="2"/>
    <s v="Shirt"/>
    <n v="6"/>
    <x v="2"/>
    <x v="26"/>
    <n v="26.08"/>
    <n v="156.47999999999999"/>
    <n v="-29.73"/>
    <n v="156.47999999999999"/>
    <n v="-0.18999233128834359"/>
    <n v="26.004367999999999"/>
    <s v="Low Profit"/>
  </r>
  <r>
    <s v="O1449"/>
    <x v="449"/>
    <x v="2"/>
    <d v="2024-03-25T00:00:00"/>
    <s v="C35"/>
    <s v="Customer_35"/>
    <x v="3"/>
    <s v="Female"/>
    <s v="Delhi"/>
    <s v="P20"/>
    <x v="12"/>
    <s v="Supplier_20"/>
    <x v="2"/>
    <s v="Mobile"/>
    <n v="6"/>
    <x v="3"/>
    <x v="17"/>
    <n v="321.66000000000003"/>
    <n v="1929.96"/>
    <n v="-540.39"/>
    <n v="1929.96"/>
    <n v="-0.28000062177454454"/>
    <n v="320.43769200000003"/>
    <s v="Low Profit"/>
  </r>
  <r>
    <s v="O1450"/>
    <x v="450"/>
    <x v="2"/>
    <d v="2024-03-26T00:00:00"/>
    <s v="C40"/>
    <s v="Customer_40"/>
    <x v="0"/>
    <s v="Male"/>
    <s v="Delhi"/>
    <s v="P24"/>
    <x v="14"/>
    <s v="Supplier_24"/>
    <x v="0"/>
    <s v="Furniture"/>
    <n v="2"/>
    <x v="2"/>
    <x v="49"/>
    <n v="188.53"/>
    <n v="377.06"/>
    <n v="18.850000000000001"/>
    <n v="377.06"/>
    <n v="4.9992043706571905E-2"/>
    <n v="188.43573500000002"/>
    <s v="Moderate"/>
  </r>
  <r>
    <s v="O1451"/>
    <x v="451"/>
    <x v="2"/>
    <d v="2024-03-27T00:00:00"/>
    <s v="C16"/>
    <s v="Customer_16"/>
    <x v="2"/>
    <s v="Male"/>
    <s v="Delhi"/>
    <s v="P5"/>
    <x v="6"/>
    <s v="Supplier_5"/>
    <x v="2"/>
    <s v="Pants"/>
    <n v="8"/>
    <x v="3"/>
    <x v="46"/>
    <n v="154.66999999999999"/>
    <n v="1237.3599999999999"/>
    <n v="-420.7"/>
    <n v="1237.3599999999999"/>
    <n v="-0.33999806038662961"/>
    <n v="153.989452"/>
    <s v="Low Profit"/>
  </r>
  <r>
    <s v="O1452"/>
    <x v="452"/>
    <x v="2"/>
    <d v="2024-03-28T00:00:00"/>
    <s v="C13"/>
    <s v="Customer_13"/>
    <x v="3"/>
    <s v="Female"/>
    <s v="Delhi"/>
    <s v="P2"/>
    <x v="11"/>
    <s v="Supplier_2"/>
    <x v="0"/>
    <s v="Pants"/>
    <n v="7"/>
    <x v="3"/>
    <x v="2"/>
    <n v="440.95"/>
    <n v="3086.65"/>
    <n v="277.8"/>
    <n v="3086.65"/>
    <n v="9.0000485963747101E-2"/>
    <n v="440.90590500000002"/>
    <s v="Moderate"/>
  </r>
  <r>
    <s v="O1453"/>
    <x v="453"/>
    <x v="2"/>
    <d v="2024-03-29T00:00:00"/>
    <s v="C50"/>
    <s v="Customer_50"/>
    <x v="1"/>
    <s v="Female"/>
    <s v="Delhi"/>
    <s v="P6"/>
    <x v="29"/>
    <s v="Supplier_6"/>
    <x v="2"/>
    <s v="Cookware"/>
    <n v="1"/>
    <x v="3"/>
    <x v="12"/>
    <n v="235.4"/>
    <n v="235.4"/>
    <n v="-21.19"/>
    <n v="235.4"/>
    <n v="-9.0016992353440961E-2"/>
    <n v="234.95274000000001"/>
    <s v="Low Profit"/>
  </r>
  <r>
    <s v="O1454"/>
    <x v="454"/>
    <x v="2"/>
    <d v="2024-03-30T00:00:00"/>
    <s v="C42"/>
    <s v="Customer_42"/>
    <x v="1"/>
    <s v="Female"/>
    <s v="Delhi"/>
    <s v="P21"/>
    <x v="1"/>
    <s v="Supplier_21"/>
    <x v="1"/>
    <s v="Cookware"/>
    <n v="5"/>
    <x v="0"/>
    <x v="2"/>
    <n v="56.58"/>
    <n v="282.89999999999998"/>
    <n v="25.46"/>
    <n v="282.89999999999998"/>
    <n v="8.9996465182043128E-2"/>
    <n v="56.574342000000001"/>
    <s v="Moderate"/>
  </r>
  <r>
    <s v="O1455"/>
    <x v="455"/>
    <x v="2"/>
    <d v="2024-03-31T00:00:00"/>
    <s v="C30"/>
    <s v="Customer_30"/>
    <x v="2"/>
    <s v="Male"/>
    <s v="Delhi"/>
    <s v="P2"/>
    <x v="11"/>
    <s v="Supplier_2"/>
    <x v="2"/>
    <s v="Cookware"/>
    <n v="6"/>
    <x v="2"/>
    <x v="37"/>
    <n v="415.11"/>
    <n v="2490.66"/>
    <n v="-249.07"/>
    <n v="2490.66"/>
    <n v="-0.10000160600001606"/>
    <n v="414.27978000000002"/>
    <s v="Low Profit"/>
  </r>
  <r>
    <s v="O1456"/>
    <x v="456"/>
    <x v="3"/>
    <d v="2024-04-01T00:00:00"/>
    <s v="C19"/>
    <s v="Customer_19"/>
    <x v="0"/>
    <s v="Male"/>
    <s v="Delhi"/>
    <s v="P13"/>
    <x v="15"/>
    <s v="Supplier_13"/>
    <x v="1"/>
    <s v="Shirt"/>
    <n v="4"/>
    <x v="3"/>
    <x v="11"/>
    <n v="33.340000000000003"/>
    <n v="133.36000000000001"/>
    <n v="-21.34"/>
    <n v="133.36000000000001"/>
    <n v="-0.16001799640071984"/>
    <n v="33.253316000000005"/>
    <s v="Low Profit"/>
  </r>
  <r>
    <s v="O1457"/>
    <x v="457"/>
    <x v="3"/>
    <d v="2024-04-02T00:00:00"/>
    <s v="C17"/>
    <s v="Customer_17"/>
    <x v="2"/>
    <s v="Male"/>
    <s v="Delhi"/>
    <s v="P30"/>
    <x v="5"/>
    <s v="Supplier_30"/>
    <x v="2"/>
    <s v="Pants"/>
    <n v="2"/>
    <x v="1"/>
    <x v="11"/>
    <n v="366.11"/>
    <n v="732.22"/>
    <n v="-117.16"/>
    <n v="732.22"/>
    <n v="-0.16000655540684491"/>
    <n v="365.15811400000001"/>
    <s v="Low Profit"/>
  </r>
  <r>
    <s v="O1458"/>
    <x v="458"/>
    <x v="3"/>
    <d v="2024-04-03T00:00:00"/>
    <s v="C19"/>
    <s v="Customer_19"/>
    <x v="0"/>
    <s v="Male"/>
    <s v="Delhi"/>
    <s v="P11"/>
    <x v="23"/>
    <s v="Supplier_11"/>
    <x v="1"/>
    <s v="Furniture"/>
    <n v="4"/>
    <x v="0"/>
    <x v="25"/>
    <n v="389.21"/>
    <n v="1556.84"/>
    <n v="31.14"/>
    <n v="1556.84"/>
    <n v="2.0002055445646309E-2"/>
    <n v="388.89863199999996"/>
    <s v="Moderate"/>
  </r>
  <r>
    <s v="O1459"/>
    <x v="459"/>
    <x v="3"/>
    <d v="2024-04-04T00:00:00"/>
    <s v="C28"/>
    <s v="Customer_28"/>
    <x v="1"/>
    <s v="Female"/>
    <s v="Delhi"/>
    <s v="P11"/>
    <x v="23"/>
    <s v="Supplier_11"/>
    <x v="2"/>
    <s v="Shirt"/>
    <n v="1"/>
    <x v="2"/>
    <x v="4"/>
    <n v="182.78"/>
    <n v="182.78"/>
    <n v="-40.21"/>
    <n v="182.78"/>
    <n v="-0.21999124630703579"/>
    <n v="182.19510400000001"/>
    <s v="Low Profit"/>
  </r>
  <r>
    <s v="O1460"/>
    <x v="460"/>
    <x v="3"/>
    <d v="2024-04-05T00:00:00"/>
    <s v="C26"/>
    <s v="Customer_26"/>
    <x v="1"/>
    <s v="Female"/>
    <s v="Delhi"/>
    <s v="P16"/>
    <x v="0"/>
    <s v="Supplier_16"/>
    <x v="1"/>
    <s v="Mobile"/>
    <n v="7"/>
    <x v="3"/>
    <x v="34"/>
    <n v="414.15"/>
    <n v="2899.05"/>
    <n v="231.92"/>
    <n v="2899.0499999999997"/>
    <n v="7.9998620237664061E-2"/>
    <n v="414.06716999999998"/>
    <s v="Moderate"/>
  </r>
  <r>
    <s v="O1461"/>
    <x v="461"/>
    <x v="3"/>
    <d v="2024-04-06T00:00:00"/>
    <s v="C37"/>
    <s v="Customer_37"/>
    <x v="0"/>
    <s v="Male"/>
    <s v="Delhi"/>
    <s v="P11"/>
    <x v="23"/>
    <s v="Supplier_11"/>
    <x v="0"/>
    <s v="Cookware"/>
    <n v="2"/>
    <x v="1"/>
    <x v="17"/>
    <n v="262.67"/>
    <n v="525.34"/>
    <n v="-147.1"/>
    <n v="525.34"/>
    <n v="-0.28000913693988655"/>
    <n v="261.671854"/>
    <s v="Low Profit"/>
  </r>
  <r>
    <s v="O1462"/>
    <x v="462"/>
    <x v="3"/>
    <d v="2024-04-07T00:00:00"/>
    <s v="C26"/>
    <s v="Customer_26"/>
    <x v="1"/>
    <s v="Female"/>
    <s v="Delhi"/>
    <s v="P19"/>
    <x v="13"/>
    <s v="Supplier_19"/>
    <x v="0"/>
    <s v="Shirt"/>
    <n v="2"/>
    <x v="2"/>
    <x v="33"/>
    <n v="237.01"/>
    <n v="474.02"/>
    <n v="-175.39"/>
    <n v="474.02"/>
    <n v="-0.37000548500063285"/>
    <n v="235.89605299999999"/>
    <s v="Low Profit"/>
  </r>
  <r>
    <s v="O1463"/>
    <x v="463"/>
    <x v="3"/>
    <d v="2024-04-08T00:00:00"/>
    <s v="C23"/>
    <s v="Customer_23"/>
    <x v="1"/>
    <s v="Female"/>
    <s v="Delhi"/>
    <s v="P15"/>
    <x v="28"/>
    <s v="Supplier_15"/>
    <x v="1"/>
    <s v="Shirt"/>
    <n v="9"/>
    <x v="2"/>
    <x v="43"/>
    <n v="32.25"/>
    <n v="290.25"/>
    <n v="-20.32"/>
    <n v="290.25"/>
    <n v="-7.0008613264427214E-2"/>
    <n v="32.195174999999999"/>
    <s v="Low Profit"/>
  </r>
  <r>
    <s v="O1464"/>
    <x v="464"/>
    <x v="3"/>
    <d v="2024-04-09T00:00:00"/>
    <s v="C9"/>
    <s v="Customer_9"/>
    <x v="1"/>
    <s v="Female"/>
    <s v="Delhi"/>
    <s v="P25"/>
    <x v="27"/>
    <s v="Supplier_25"/>
    <x v="2"/>
    <s v="Mobile"/>
    <n v="5"/>
    <x v="0"/>
    <x v="11"/>
    <n v="152.11000000000001"/>
    <n v="760.55"/>
    <n v="-121.69"/>
    <n v="760.55000000000007"/>
    <n v="-0.16000262967589243"/>
    <n v="151.71451400000001"/>
    <s v="Low Profit"/>
  </r>
  <r>
    <s v="O1465"/>
    <x v="465"/>
    <x v="3"/>
    <d v="2024-04-10T00:00:00"/>
    <s v="C12"/>
    <s v="Customer_12"/>
    <x v="3"/>
    <s v="Female"/>
    <s v="Delhi"/>
    <s v="P23"/>
    <x v="7"/>
    <s v="Supplier_23"/>
    <x v="1"/>
    <s v="Laptop"/>
    <n v="2"/>
    <x v="2"/>
    <x v="12"/>
    <n v="466.19"/>
    <n v="932.38"/>
    <n v="-83.91"/>
    <n v="932.38"/>
    <n v="-8.9995495398871708E-2"/>
    <n v="465.304239"/>
    <s v="Low Profit"/>
  </r>
  <r>
    <s v="O1466"/>
    <x v="466"/>
    <x v="3"/>
    <d v="2024-04-11T00:00:00"/>
    <s v="C1"/>
    <s v="Customer_1"/>
    <x v="3"/>
    <s v="Female"/>
    <s v="Delhi"/>
    <s v="P23"/>
    <x v="7"/>
    <s v="Supplier_23"/>
    <x v="2"/>
    <s v="Pants"/>
    <n v="9"/>
    <x v="0"/>
    <x v="36"/>
    <n v="201.99"/>
    <n v="1817.91"/>
    <n v="181.79"/>
    <n v="1817.91"/>
    <n v="9.9999449917762703E-2"/>
    <n v="201.99"/>
    <s v="Moderate"/>
  </r>
  <r>
    <s v="O1467"/>
    <x v="467"/>
    <x v="3"/>
    <d v="2024-04-12T00:00:00"/>
    <s v="C1"/>
    <s v="Customer_1"/>
    <x v="3"/>
    <s v="Female"/>
    <s v="Delhi"/>
    <s v="P16"/>
    <x v="0"/>
    <s v="Supplier_16"/>
    <x v="0"/>
    <s v="Furniture"/>
    <n v="9"/>
    <x v="3"/>
    <x v="12"/>
    <n v="277.88"/>
    <n v="2500.92"/>
    <n v="-225.08"/>
    <n v="2500.92"/>
    <n v="-8.9998880412008389E-2"/>
    <n v="277.35202800000002"/>
    <s v="Low Profit"/>
  </r>
  <r>
    <s v="O1468"/>
    <x v="468"/>
    <x v="3"/>
    <d v="2024-04-13T00:00:00"/>
    <s v="C47"/>
    <s v="Customer_47"/>
    <x v="1"/>
    <s v="Female"/>
    <s v="Delhi"/>
    <s v="P11"/>
    <x v="23"/>
    <s v="Supplier_11"/>
    <x v="2"/>
    <s v="Laptop"/>
    <n v="1"/>
    <x v="0"/>
    <x v="16"/>
    <n v="270.69"/>
    <n v="270.69"/>
    <n v="-81.209999999999994"/>
    <n v="270.69"/>
    <n v="-0.30001108278842953"/>
    <n v="269.60723999999999"/>
    <s v="Low Profit"/>
  </r>
  <r>
    <s v="O1469"/>
    <x v="469"/>
    <x v="3"/>
    <d v="2024-04-14T00:00:00"/>
    <s v="C34"/>
    <s v="Customer_34"/>
    <x v="2"/>
    <s v="Male"/>
    <s v="Delhi"/>
    <s v="P22"/>
    <x v="10"/>
    <s v="Supplier_22"/>
    <x v="0"/>
    <s v="Cookware"/>
    <n v="3"/>
    <x v="1"/>
    <x v="1"/>
    <n v="299.31"/>
    <n v="897.93"/>
    <n v="-179.59"/>
    <n v="897.93000000000006"/>
    <n v="-0.20000445469023198"/>
    <n v="298.41207000000003"/>
    <s v="Low Profit"/>
  </r>
  <r>
    <s v="O1470"/>
    <x v="470"/>
    <x v="3"/>
    <d v="2024-04-15T00:00:00"/>
    <s v="C32"/>
    <s v="Customer_32"/>
    <x v="1"/>
    <s v="Female"/>
    <s v="Delhi"/>
    <s v="P16"/>
    <x v="0"/>
    <s v="Supplier_16"/>
    <x v="2"/>
    <s v="Shirt"/>
    <n v="4"/>
    <x v="0"/>
    <x v="49"/>
    <n v="40.049999999999997"/>
    <n v="160.19999999999999"/>
    <n v="8.01"/>
    <n v="160.19999999999999"/>
    <n v="0.05"/>
    <n v="40.029975"/>
    <s v="Moderate"/>
  </r>
  <r>
    <s v="O1471"/>
    <x v="471"/>
    <x v="3"/>
    <d v="2024-04-16T00:00:00"/>
    <s v="C48"/>
    <s v="Customer_48"/>
    <x v="3"/>
    <s v="Female"/>
    <s v="Delhi"/>
    <s v="P8"/>
    <x v="24"/>
    <s v="Supplier_8"/>
    <x v="2"/>
    <s v="Mobile"/>
    <n v="7"/>
    <x v="1"/>
    <x v="40"/>
    <n v="187.47"/>
    <n v="1312.29"/>
    <n v="-419.93"/>
    <n v="1312.29"/>
    <n v="-0.31999786632527871"/>
    <n v="186.682626"/>
    <s v="Low Profit"/>
  </r>
  <r>
    <s v="O1472"/>
    <x v="472"/>
    <x v="3"/>
    <d v="2024-04-17T00:00:00"/>
    <s v="C25"/>
    <s v="Customer_25"/>
    <x v="1"/>
    <s v="Female"/>
    <s v="Delhi"/>
    <s v="P4"/>
    <x v="3"/>
    <s v="Supplier_4"/>
    <x v="2"/>
    <s v="Mobile"/>
    <n v="4"/>
    <x v="0"/>
    <x v="45"/>
    <n v="364.33"/>
    <n v="1457.32"/>
    <n v="-247.74"/>
    <n v="1457.32"/>
    <n v="-0.16999698075920183"/>
    <n v="363.34630899999996"/>
    <s v="Low Profit"/>
  </r>
  <r>
    <s v="O1473"/>
    <x v="473"/>
    <x v="3"/>
    <d v="2024-04-18T00:00:00"/>
    <s v="C40"/>
    <s v="Customer_40"/>
    <x v="0"/>
    <s v="Male"/>
    <s v="Delhi"/>
    <s v="P8"/>
    <x v="24"/>
    <s v="Supplier_8"/>
    <x v="1"/>
    <s v="Pants"/>
    <n v="2"/>
    <x v="2"/>
    <x v="40"/>
    <n v="108.27"/>
    <n v="216.54"/>
    <n v="-69.290000000000006"/>
    <n v="216.54"/>
    <n v="-0.31998706936362803"/>
    <n v="107.81526599999999"/>
    <s v="Low Profit"/>
  </r>
  <r>
    <s v="O1474"/>
    <x v="474"/>
    <x v="3"/>
    <d v="2024-04-19T00:00:00"/>
    <s v="C45"/>
    <s v="Customer_45"/>
    <x v="3"/>
    <s v="Female"/>
    <s v="Delhi"/>
    <s v="P4"/>
    <x v="3"/>
    <s v="Supplier_4"/>
    <x v="1"/>
    <s v="Laptop"/>
    <n v="7"/>
    <x v="3"/>
    <x v="26"/>
    <n v="109.75"/>
    <n v="768.25"/>
    <n v="-145.97"/>
    <n v="768.25"/>
    <n v="-0.19000325414904001"/>
    <n v="109.431725"/>
    <s v="Low Profit"/>
  </r>
  <r>
    <s v="O1475"/>
    <x v="475"/>
    <x v="3"/>
    <d v="2024-04-20T00:00:00"/>
    <s v="C1"/>
    <s v="Customer_1"/>
    <x v="3"/>
    <s v="Female"/>
    <s v="Delhi"/>
    <s v="P24"/>
    <x v="14"/>
    <s v="Supplier_24"/>
    <x v="0"/>
    <s v="Pants"/>
    <n v="6"/>
    <x v="1"/>
    <x v="24"/>
    <n v="14.94"/>
    <n v="89.64"/>
    <n v="-16.14"/>
    <n v="89.64"/>
    <n v="-0.18005354752342706"/>
    <n v="14.898167999999998"/>
    <s v="Low Profit"/>
  </r>
  <r>
    <s v="O1476"/>
    <x v="476"/>
    <x v="3"/>
    <d v="2024-04-21T00:00:00"/>
    <s v="C16"/>
    <s v="Customer_16"/>
    <x v="2"/>
    <s v="Male"/>
    <s v="Delhi"/>
    <s v="P25"/>
    <x v="27"/>
    <s v="Supplier_25"/>
    <x v="0"/>
    <s v="Shirt"/>
    <n v="3"/>
    <x v="0"/>
    <x v="49"/>
    <n v="224.37"/>
    <n v="673.11"/>
    <n v="33.659999999999997"/>
    <n v="673.11"/>
    <n v="5.0006685385746749E-2"/>
    <n v="224.25781500000002"/>
    <s v="Moderate"/>
  </r>
  <r>
    <s v="O1477"/>
    <x v="477"/>
    <x v="3"/>
    <d v="2024-04-22T00:00:00"/>
    <s v="C39"/>
    <s v="Customer_39"/>
    <x v="0"/>
    <s v="Male"/>
    <s v="Delhi"/>
    <s v="P3"/>
    <x v="21"/>
    <s v="Supplier_3"/>
    <x v="1"/>
    <s v="Pants"/>
    <n v="6"/>
    <x v="0"/>
    <x v="25"/>
    <n v="442.54"/>
    <n v="2655.24"/>
    <n v="53.1"/>
    <n v="2655.2400000000002"/>
    <n v="1.9998192253807563E-2"/>
    <n v="442.185968"/>
    <s v="Moderate"/>
  </r>
  <r>
    <s v="O1478"/>
    <x v="478"/>
    <x v="3"/>
    <d v="2024-04-23T00:00:00"/>
    <s v="C5"/>
    <s v="Customer_5"/>
    <x v="3"/>
    <s v="Female"/>
    <s v="Delhi"/>
    <s v="P3"/>
    <x v="21"/>
    <s v="Supplier_3"/>
    <x v="0"/>
    <s v="Furniture"/>
    <n v="6"/>
    <x v="0"/>
    <x v="8"/>
    <n v="35.43"/>
    <n v="212.58"/>
    <n v="-82.91"/>
    <n v="212.57999999999998"/>
    <n v="-0.39001787562329476"/>
    <n v="35.256392999999996"/>
    <s v="Low Profit"/>
  </r>
  <r>
    <s v="O1479"/>
    <x v="479"/>
    <x v="3"/>
    <d v="2024-04-24T00:00:00"/>
    <s v="C22"/>
    <s v="Customer_22"/>
    <x v="1"/>
    <s v="Female"/>
    <s v="Delhi"/>
    <s v="P27"/>
    <x v="18"/>
    <s v="Supplier_27"/>
    <x v="1"/>
    <s v="Mobile"/>
    <n v="5"/>
    <x v="2"/>
    <x v="30"/>
    <n v="103.65"/>
    <n v="518.25"/>
    <n v="-5.18"/>
    <n v="518.25"/>
    <n v="-9.9951760733236854E-3"/>
    <n v="103.53598500000001"/>
    <s v="Low Profit"/>
  </r>
  <r>
    <s v="O1480"/>
    <x v="480"/>
    <x v="3"/>
    <d v="2024-04-25T00:00:00"/>
    <s v="C29"/>
    <s v="Customer_29"/>
    <x v="0"/>
    <s v="Male"/>
    <s v="Delhi"/>
    <s v="P29"/>
    <x v="22"/>
    <s v="Supplier_29"/>
    <x v="2"/>
    <s v="Mobile"/>
    <n v="4"/>
    <x v="2"/>
    <x v="8"/>
    <n v="161.94"/>
    <n v="647.76"/>
    <n v="-252.63"/>
    <n v="647.76"/>
    <n v="-0.39000555761393108"/>
    <n v="161.14649399999999"/>
    <s v="Low Profit"/>
  </r>
  <r>
    <s v="O1481"/>
    <x v="481"/>
    <x v="3"/>
    <d v="2024-04-26T00:00:00"/>
    <s v="C3"/>
    <s v="Customer_3"/>
    <x v="2"/>
    <s v="Male"/>
    <s v="Delhi"/>
    <s v="P18"/>
    <x v="20"/>
    <s v="Supplier_18"/>
    <x v="0"/>
    <s v="Cookware"/>
    <n v="1"/>
    <x v="1"/>
    <x v="45"/>
    <n v="368.55"/>
    <n v="368.55"/>
    <n v="-62.65"/>
    <n v="368.55"/>
    <n v="-0.16999050332383664"/>
    <n v="367.55491499999999"/>
    <s v="Low Profit"/>
  </r>
  <r>
    <s v="O1482"/>
    <x v="482"/>
    <x v="3"/>
    <d v="2024-04-27T00:00:00"/>
    <s v="C12"/>
    <s v="Customer_12"/>
    <x v="3"/>
    <s v="Female"/>
    <s v="Delhi"/>
    <s v="P29"/>
    <x v="22"/>
    <s v="Supplier_29"/>
    <x v="0"/>
    <s v="Cookware"/>
    <n v="6"/>
    <x v="1"/>
    <x v="5"/>
    <n v="323.91000000000003"/>
    <n v="1943.46"/>
    <n v="58.3"/>
    <n v="1943.46"/>
    <n v="2.9998044724357586E-2"/>
    <n v="323.68326300000001"/>
    <s v="Moderate"/>
  </r>
  <r>
    <s v="O1483"/>
    <x v="483"/>
    <x v="3"/>
    <d v="2024-04-28T00:00:00"/>
    <s v="C26"/>
    <s v="Customer_26"/>
    <x v="1"/>
    <s v="Female"/>
    <s v="Delhi"/>
    <s v="P26"/>
    <x v="8"/>
    <s v="Supplier_26"/>
    <x v="1"/>
    <s v="Shirt"/>
    <n v="2"/>
    <x v="2"/>
    <x v="49"/>
    <n v="213.81"/>
    <n v="427.62"/>
    <n v="21.38"/>
    <n v="427.62"/>
    <n v="4.9997661475141481E-2"/>
    <n v="213.70309500000002"/>
    <s v="Moderate"/>
  </r>
  <r>
    <s v="O1484"/>
    <x v="484"/>
    <x v="3"/>
    <d v="2024-04-29T00:00:00"/>
    <s v="C16"/>
    <s v="Customer_16"/>
    <x v="2"/>
    <s v="Male"/>
    <s v="Delhi"/>
    <s v="P19"/>
    <x v="13"/>
    <s v="Supplier_19"/>
    <x v="0"/>
    <s v="Furniture"/>
    <n v="3"/>
    <x v="1"/>
    <x v="9"/>
    <n v="381.94"/>
    <n v="1145.82"/>
    <n v="0"/>
    <n v="1145.82"/>
    <n v="0"/>
    <n v="381.55806000000001"/>
    <s v="Moderate"/>
  </r>
  <r>
    <s v="O1485"/>
    <x v="485"/>
    <x v="3"/>
    <d v="2024-04-30T00:00:00"/>
    <s v="C37"/>
    <s v="Customer_37"/>
    <x v="0"/>
    <s v="Male"/>
    <s v="Delhi"/>
    <s v="P19"/>
    <x v="13"/>
    <s v="Supplier_19"/>
    <x v="0"/>
    <s v="Laptop"/>
    <n v="8"/>
    <x v="3"/>
    <x v="27"/>
    <n v="308.72000000000003"/>
    <n v="2469.7600000000002"/>
    <n v="-889.11"/>
    <n v="2469.7600000000002"/>
    <n v="-0.35999854236848922"/>
    <n v="307.29988800000001"/>
    <s v="Low Profit"/>
  </r>
  <r>
    <s v="O1486"/>
    <x v="486"/>
    <x v="4"/>
    <d v="2024-05-01T00:00:00"/>
    <s v="C22"/>
    <s v="Customer_22"/>
    <x v="1"/>
    <s v="Female"/>
    <s v="Delhi"/>
    <s v="P21"/>
    <x v="1"/>
    <s v="Supplier_21"/>
    <x v="2"/>
    <s v="Pants"/>
    <n v="6"/>
    <x v="3"/>
    <x v="39"/>
    <n v="449.06"/>
    <n v="2694.36"/>
    <n v="-296.38"/>
    <n v="2694.36"/>
    <n v="-0.11000014845826095"/>
    <n v="448.11697400000003"/>
    <s v="Low Profit"/>
  </r>
  <r>
    <s v="O1487"/>
    <x v="487"/>
    <x v="4"/>
    <d v="2024-05-02T00:00:00"/>
    <s v="C29"/>
    <s v="Customer_29"/>
    <x v="0"/>
    <s v="Male"/>
    <s v="Delhi"/>
    <s v="P5"/>
    <x v="6"/>
    <s v="Supplier_5"/>
    <x v="0"/>
    <s v="Shirt"/>
    <n v="3"/>
    <x v="2"/>
    <x v="37"/>
    <n v="410.83"/>
    <n v="1232.49"/>
    <n v="-123.25"/>
    <n v="1232.49"/>
    <n v="-0.10000081136560945"/>
    <n v="410.00833999999998"/>
    <s v="Low Profit"/>
  </r>
  <r>
    <s v="O1488"/>
    <x v="488"/>
    <x v="4"/>
    <d v="2024-05-03T00:00:00"/>
    <s v="C14"/>
    <s v="Customer_14"/>
    <x v="1"/>
    <s v="Female"/>
    <s v="Delhi"/>
    <s v="P18"/>
    <x v="20"/>
    <s v="Supplier_18"/>
    <x v="2"/>
    <s v="Cookware"/>
    <n v="7"/>
    <x v="1"/>
    <x v="3"/>
    <n v="133.88"/>
    <n v="937.16"/>
    <n v="-56.23"/>
    <n v="937.16"/>
    <n v="-6.0000426821460583E-2"/>
    <n v="133.66579199999998"/>
    <s v="Low Profit"/>
  </r>
  <r>
    <s v="O1489"/>
    <x v="489"/>
    <x v="4"/>
    <d v="2024-05-04T00:00:00"/>
    <s v="C28"/>
    <s v="Customer_28"/>
    <x v="1"/>
    <s v="Female"/>
    <s v="Delhi"/>
    <s v="P28"/>
    <x v="17"/>
    <s v="Supplier_28"/>
    <x v="1"/>
    <s v="Pants"/>
    <n v="4"/>
    <x v="0"/>
    <x v="5"/>
    <n v="143"/>
    <n v="572"/>
    <n v="17.16"/>
    <n v="572"/>
    <n v="0.03"/>
    <n v="142.8999"/>
    <s v="Moderate"/>
  </r>
  <r>
    <s v="O1490"/>
    <x v="490"/>
    <x v="4"/>
    <d v="2024-05-05T00:00:00"/>
    <s v="C5"/>
    <s v="Customer_5"/>
    <x v="3"/>
    <s v="Female"/>
    <s v="Delhi"/>
    <s v="P10"/>
    <x v="9"/>
    <s v="Supplier_10"/>
    <x v="0"/>
    <s v="Cookware"/>
    <n v="9"/>
    <x v="3"/>
    <x v="0"/>
    <n v="71.42"/>
    <n v="642.78"/>
    <n v="-89.99"/>
    <n v="642.78"/>
    <n v="-0.1400012445937957"/>
    <n v="71.248592000000002"/>
    <s v="Low Profit"/>
  </r>
  <r>
    <s v="O1491"/>
    <x v="491"/>
    <x v="4"/>
    <d v="2024-05-06T00:00:00"/>
    <s v="C47"/>
    <s v="Customer_47"/>
    <x v="1"/>
    <s v="Female"/>
    <s v="Delhi"/>
    <s v="P29"/>
    <x v="22"/>
    <s v="Supplier_29"/>
    <x v="2"/>
    <s v="Pants"/>
    <n v="5"/>
    <x v="2"/>
    <x v="5"/>
    <n v="175.11"/>
    <n v="875.55"/>
    <n v="26.27"/>
    <n v="875.55000000000007"/>
    <n v="3.0003997487293699E-2"/>
    <n v="174.98742300000001"/>
    <s v="Moderate"/>
  </r>
  <r>
    <s v="O1492"/>
    <x v="492"/>
    <x v="4"/>
    <d v="2024-05-07T00:00:00"/>
    <s v="C49"/>
    <s v="Customer_49"/>
    <x v="1"/>
    <s v="Female"/>
    <s v="Delhi"/>
    <s v="P22"/>
    <x v="10"/>
    <s v="Supplier_22"/>
    <x v="1"/>
    <s v="Laptop"/>
    <n v="3"/>
    <x v="1"/>
    <x v="40"/>
    <n v="499.78"/>
    <n v="1499.34"/>
    <n v="-479.79"/>
    <n v="1499.34"/>
    <n v="-0.320000800352155"/>
    <n v="497.680924"/>
    <s v="Low Profit"/>
  </r>
  <r>
    <s v="O1493"/>
    <x v="493"/>
    <x v="4"/>
    <d v="2024-05-08T00:00:00"/>
    <s v="C30"/>
    <s v="Customer_30"/>
    <x v="2"/>
    <s v="Male"/>
    <s v="Delhi"/>
    <s v="P21"/>
    <x v="1"/>
    <s v="Supplier_21"/>
    <x v="0"/>
    <s v="Shirt"/>
    <n v="2"/>
    <x v="2"/>
    <x v="12"/>
    <n v="208.82"/>
    <n v="417.64"/>
    <n v="-37.590000000000003"/>
    <n v="417.64"/>
    <n v="-9.0005746575998483E-2"/>
    <n v="208.42324199999999"/>
    <s v="Low Profit"/>
  </r>
  <r>
    <s v="O1494"/>
    <x v="494"/>
    <x v="4"/>
    <d v="2024-05-09T00:00:00"/>
    <s v="C46"/>
    <s v="Customer_46"/>
    <x v="0"/>
    <s v="Male"/>
    <s v="Delhi"/>
    <s v="P6"/>
    <x v="29"/>
    <s v="Supplier_6"/>
    <x v="1"/>
    <s v="Pants"/>
    <n v="2"/>
    <x v="0"/>
    <x v="12"/>
    <n v="118.04"/>
    <n v="236.08"/>
    <n v="-21.25"/>
    <n v="236.08"/>
    <n v="-9.0011860386309719E-2"/>
    <n v="117.815724"/>
    <s v="Low Profit"/>
  </r>
  <r>
    <s v="O1495"/>
    <x v="495"/>
    <x v="4"/>
    <d v="2024-05-10T00:00:00"/>
    <s v="C5"/>
    <s v="Customer_5"/>
    <x v="3"/>
    <s v="Female"/>
    <s v="Delhi"/>
    <s v="P1"/>
    <x v="4"/>
    <s v="Supplier_1"/>
    <x v="0"/>
    <s v="Furniture"/>
    <n v="3"/>
    <x v="3"/>
    <x v="0"/>
    <n v="383.62"/>
    <n v="1150.8599999999999"/>
    <n v="-161.12"/>
    <n v="1150.8600000000001"/>
    <n v="-0.13999965243383208"/>
    <n v="382.69931200000002"/>
    <s v="Low Profit"/>
  </r>
  <r>
    <s v="O1496"/>
    <x v="496"/>
    <x v="4"/>
    <d v="2024-05-11T00:00:00"/>
    <s v="C12"/>
    <s v="Customer_12"/>
    <x v="3"/>
    <s v="Female"/>
    <s v="Delhi"/>
    <s v="P5"/>
    <x v="6"/>
    <s v="Supplier_5"/>
    <x v="1"/>
    <s v="Mobile"/>
    <n v="2"/>
    <x v="2"/>
    <x v="32"/>
    <n v="275.81"/>
    <n v="551.62"/>
    <n v="-66.19"/>
    <n v="551.62"/>
    <n v="-0.11999202349443457"/>
    <n v="275.20321799999999"/>
    <s v="Low Profit"/>
  </r>
  <r>
    <s v="O1497"/>
    <x v="497"/>
    <x v="4"/>
    <d v="2024-05-12T00:00:00"/>
    <s v="C16"/>
    <s v="Customer_16"/>
    <x v="2"/>
    <s v="Male"/>
    <s v="Delhi"/>
    <s v="P9"/>
    <x v="26"/>
    <s v="Supplier_9"/>
    <x v="1"/>
    <s v="Furniture"/>
    <n v="4"/>
    <x v="2"/>
    <x v="22"/>
    <n v="83.3"/>
    <n v="333.2"/>
    <n v="-133.28"/>
    <n v="333.2"/>
    <n v="-0.4"/>
    <n v="82.883499999999998"/>
    <s v="Low Profit"/>
  </r>
  <r>
    <s v="O1498"/>
    <x v="498"/>
    <x v="4"/>
    <d v="2024-05-13T00:00:00"/>
    <s v="C26"/>
    <s v="Customer_26"/>
    <x v="1"/>
    <s v="Female"/>
    <s v="Delhi"/>
    <s v="P12"/>
    <x v="19"/>
    <s v="Supplier_12"/>
    <x v="2"/>
    <s v="Furniture"/>
    <n v="2"/>
    <x v="2"/>
    <x v="45"/>
    <n v="196.54"/>
    <n v="393.08"/>
    <n v="-66.819999999999993"/>
    <n v="393.08"/>
    <n v="-0.16999084155897018"/>
    <n v="196.00934199999998"/>
    <s v="Low Profit"/>
  </r>
  <r>
    <s v="O1499"/>
    <x v="499"/>
    <x v="4"/>
    <d v="2024-05-14T00:00:00"/>
    <s v="C26"/>
    <s v="Customer_26"/>
    <x v="1"/>
    <s v="Female"/>
    <s v="Delhi"/>
    <s v="P26"/>
    <x v="8"/>
    <s v="Supplier_26"/>
    <x v="1"/>
    <s v="Mobile"/>
    <n v="9"/>
    <x v="0"/>
    <x v="44"/>
    <n v="213.09"/>
    <n v="1917.81"/>
    <n v="115.07"/>
    <n v="1917.81"/>
    <n v="6.0000729999322142E-2"/>
    <n v="213.00476400000002"/>
    <s v="Moderat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4BA92D-D3F1-49F9-A283-32479E236035}" name="PivotTable22"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4:Z11" firstHeaderRow="1" firstDataRow="1" firstDataCol="1"/>
  <pivotFields count="24">
    <pivotField showAll="0"/>
    <pivotField showAll="0"/>
    <pivotField showAll="0">
      <items count="13">
        <item x="0"/>
        <item x="1"/>
        <item x="2"/>
        <item h="1" x="3"/>
        <item h="1" x="4"/>
        <item h="1" x="5"/>
        <item h="1" x="6"/>
        <item h="1" x="7"/>
        <item h="1" x="8"/>
        <item h="1" x="9"/>
        <item h="1" x="10"/>
        <item h="1" x="11"/>
        <item t="default"/>
      </items>
    </pivotField>
    <pivotField numFmtId="164" showAll="0"/>
    <pivotField showAll="0"/>
    <pivotField showAll="0"/>
    <pivotField showAll="0">
      <items count="5">
        <item x="1"/>
        <item h="1" x="3"/>
        <item x="0"/>
        <item h="1" x="2"/>
        <item t="default"/>
      </items>
    </pivotField>
    <pivotField showAll="0"/>
    <pivotField showAll="0"/>
    <pivotField showAll="0"/>
    <pivotField showAll="0"/>
    <pivotField showAll="0"/>
    <pivotField showAll="0"/>
    <pivotField showAll="0"/>
    <pivotField showAll="0"/>
    <pivotField showAll="0">
      <items count="5">
        <item x="3"/>
        <item h="1" x="1"/>
        <item x="0"/>
        <item x="2"/>
        <item t="default"/>
      </items>
    </pivotField>
    <pivotField axis="axisRow" numFmtId="9" showAll="0" avgSubtotal="1">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avg"/>
      </items>
    </pivotField>
    <pivotField showAll="0"/>
    <pivotField showAll="0"/>
    <pivotField showAll="0"/>
    <pivotField showAll="0"/>
    <pivotField dataField="1" numFmtId="9" showAll="0"/>
    <pivotField numFmtId="4" showAll="0"/>
    <pivotField showAll="0"/>
  </pivotFields>
  <rowFields count="1">
    <field x="16"/>
  </rowFields>
  <rowItems count="7">
    <i>
      <x v="1"/>
    </i>
    <i>
      <x v="2"/>
    </i>
    <i>
      <x v="3"/>
    </i>
    <i>
      <x v="4"/>
    </i>
    <i>
      <x v="5"/>
    </i>
    <i>
      <x v="6"/>
    </i>
    <i t="grand">
      <x/>
    </i>
  </rowItems>
  <colItems count="1">
    <i/>
  </colItems>
  <dataFields count="1">
    <dataField name="Sum of Profit Margin(%)" fld="21"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EC849C-2CAB-4DAD-B429-6B0C2CC5B082}" name="PivotTable21"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R4:S7" firstHeaderRow="1" firstDataRow="1" firstDataCol="1"/>
  <pivotFields count="24">
    <pivotField showAll="0"/>
    <pivotField showAll="0"/>
    <pivotField showAll="0">
      <items count="13">
        <item x="0"/>
        <item x="1"/>
        <item x="2"/>
        <item h="1" x="3"/>
        <item h="1" x="4"/>
        <item h="1" x="5"/>
        <item h="1" x="6"/>
        <item h="1" x="7"/>
        <item h="1" x="8"/>
        <item h="1" x="9"/>
        <item h="1" x="10"/>
        <item h="1" x="11"/>
        <item t="default"/>
      </items>
    </pivotField>
    <pivotField numFmtId="164" showAll="0"/>
    <pivotField showAll="0"/>
    <pivotField showAll="0"/>
    <pivotField axis="axisRow" showAll="0">
      <items count="5">
        <item x="1"/>
        <item h="1" x="3"/>
        <item x="0"/>
        <item h="1" x="2"/>
        <item t="default"/>
      </items>
    </pivotField>
    <pivotField showAll="0"/>
    <pivotField showAll="0"/>
    <pivotField showAll="0"/>
    <pivotField showAll="0"/>
    <pivotField showAll="0"/>
    <pivotField showAll="0">
      <items count="4">
        <item h="1" x="1"/>
        <item x="0"/>
        <item x="2"/>
        <item t="default"/>
      </items>
    </pivotField>
    <pivotField showAll="0"/>
    <pivotField showAll="0"/>
    <pivotField showAll="0">
      <items count="5">
        <item x="3"/>
        <item h="1" x="1"/>
        <item x="0"/>
        <item x="2"/>
        <item t="default"/>
      </items>
    </pivotField>
    <pivotField numFmtId="9"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pivotField showAll="0"/>
    <pivotField dataField="1" showAll="0"/>
    <pivotField showAll="0"/>
    <pivotField numFmtId="9" showAll="0"/>
    <pivotField numFmtId="4" showAll="0"/>
    <pivotField showAll="0"/>
  </pivotFields>
  <rowFields count="1">
    <field x="6"/>
  </rowFields>
  <rowItems count="3">
    <i>
      <x/>
    </i>
    <i>
      <x v="2"/>
    </i>
    <i t="grand">
      <x/>
    </i>
  </rowItems>
  <colItems count="1">
    <i/>
  </colItems>
  <dataFields count="1">
    <dataField name="Sum of Profit" fld="19" baseField="0" baseItem="0"/>
  </dataFields>
  <chartFormats count="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6" count="1" selected="0">
            <x v="0"/>
          </reference>
        </references>
      </pivotArea>
    </chartFormat>
    <chartFormat chart="3" format="8">
      <pivotArea type="data" outline="0" fieldPosition="0">
        <references count="2">
          <reference field="4294967294" count="1" selected="0">
            <x v="0"/>
          </reference>
          <reference field="6" count="1" selected="0">
            <x v="1"/>
          </reference>
        </references>
      </pivotArea>
    </chartFormat>
    <chartFormat chart="3" format="9">
      <pivotArea type="data" outline="0" fieldPosition="0">
        <references count="2">
          <reference field="4294967294" count="1" selected="0">
            <x v="0"/>
          </reference>
          <reference field="6" count="1" selected="0">
            <x v="2"/>
          </reference>
        </references>
      </pivotArea>
    </chartFormat>
    <chartFormat chart="3" format="10">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23FB62-0409-4EA5-A119-78038EB3AB91}" name="PivotTable20"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3:L14" firstHeaderRow="1" firstDataRow="1" firstDataCol="1"/>
  <pivotFields count="24">
    <pivotField showAll="0"/>
    <pivotField showAll="0"/>
    <pivotField showAll="0">
      <items count="13">
        <item x="0"/>
        <item x="1"/>
        <item x="2"/>
        <item h="1" x="3"/>
        <item h="1" x="4"/>
        <item h="1" x="5"/>
        <item h="1" x="6"/>
        <item h="1" x="7"/>
        <item h="1" x="8"/>
        <item h="1" x="9"/>
        <item h="1" x="10"/>
        <item h="1" x="11"/>
        <item t="default"/>
      </items>
    </pivotField>
    <pivotField numFmtId="164" showAll="0"/>
    <pivotField showAll="0"/>
    <pivotField showAll="0"/>
    <pivotField showAll="0">
      <items count="5">
        <item x="1"/>
        <item h="1" x="3"/>
        <item x="0"/>
        <item h="1" x="2"/>
        <item t="default"/>
      </items>
    </pivotField>
    <pivotField showAll="0"/>
    <pivotField showAll="0"/>
    <pivotField showAll="0"/>
    <pivotField axis="axisRow" showAll="0" measureFilter="1">
      <items count="31">
        <item x="4"/>
        <item x="9"/>
        <item x="23"/>
        <item x="19"/>
        <item x="15"/>
        <item x="25"/>
        <item x="28"/>
        <item x="0"/>
        <item x="16"/>
        <item x="20"/>
        <item x="13"/>
        <item x="11"/>
        <item x="12"/>
        <item x="1"/>
        <item x="10"/>
        <item x="7"/>
        <item x="14"/>
        <item x="27"/>
        <item x="8"/>
        <item x="18"/>
        <item x="17"/>
        <item x="22"/>
        <item x="21"/>
        <item x="5"/>
        <item x="3"/>
        <item x="6"/>
        <item x="29"/>
        <item x="2"/>
        <item x="24"/>
        <item x="26"/>
        <item t="default"/>
      </items>
    </pivotField>
    <pivotField showAll="0"/>
    <pivotField showAll="0">
      <items count="4">
        <item h="1" x="1"/>
        <item x="0"/>
        <item x="2"/>
        <item t="default"/>
      </items>
    </pivotField>
    <pivotField showAll="0"/>
    <pivotField showAll="0"/>
    <pivotField showAll="0">
      <items count="5">
        <item x="3"/>
        <item h="1" x="1"/>
        <item x="0"/>
        <item x="2"/>
        <item t="default"/>
      </items>
    </pivotField>
    <pivotField numFmtId="9"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pivotField showAll="0"/>
    <pivotField showAll="0"/>
    <pivotField dataField="1" showAll="0"/>
    <pivotField numFmtId="9" showAll="0"/>
    <pivotField numFmtId="4" showAll="0"/>
    <pivotField showAll="0"/>
  </pivotFields>
  <rowFields count="1">
    <field x="10"/>
  </rowFields>
  <rowItems count="11">
    <i>
      <x/>
    </i>
    <i>
      <x v="1"/>
    </i>
    <i>
      <x v="2"/>
    </i>
    <i>
      <x v="6"/>
    </i>
    <i>
      <x v="10"/>
    </i>
    <i>
      <x v="11"/>
    </i>
    <i>
      <x v="16"/>
    </i>
    <i>
      <x v="24"/>
    </i>
    <i>
      <x v="25"/>
    </i>
    <i>
      <x v="29"/>
    </i>
    <i t="grand">
      <x/>
    </i>
  </rowItems>
  <colItems count="1">
    <i/>
  </colItems>
  <dataFields count="1">
    <dataField name="Sum of Revenue" fld="2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E49F2F-0967-469E-A296-974C55450F65}" name="PivotTable19"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3:G7" firstHeaderRow="0" firstDataRow="1" firstDataCol="1"/>
  <pivotFields count="24">
    <pivotField showAll="0"/>
    <pivotField showAll="0"/>
    <pivotField showAll="0">
      <items count="13">
        <item x="0"/>
        <item x="1"/>
        <item x="2"/>
        <item h="1" x="3"/>
        <item h="1" x="4"/>
        <item h="1" x="5"/>
        <item h="1" x="6"/>
        <item h="1" x="7"/>
        <item h="1" x="8"/>
        <item h="1" x="9"/>
        <item h="1" x="10"/>
        <item h="1" x="11"/>
        <item t="default"/>
      </items>
    </pivotField>
    <pivotField numFmtId="164" showAll="0"/>
    <pivotField showAll="0"/>
    <pivotField showAll="0"/>
    <pivotField showAll="0">
      <items count="5">
        <item x="1"/>
        <item h="1" x="3"/>
        <item x="0"/>
        <item h="1" x="2"/>
        <item t="default"/>
      </items>
    </pivotField>
    <pivotField showAll="0"/>
    <pivotField showAll="0"/>
    <pivotField showAll="0"/>
    <pivotField showAll="0"/>
    <pivotField showAll="0"/>
    <pivotField showAll="0">
      <items count="4">
        <item h="1" x="1"/>
        <item x="0"/>
        <item x="2"/>
        <item t="default"/>
      </items>
    </pivotField>
    <pivotField showAll="0"/>
    <pivotField showAll="0"/>
    <pivotField axis="axisRow" showAll="0">
      <items count="5">
        <item x="3"/>
        <item h="1" x="1"/>
        <item x="0"/>
        <item x="2"/>
        <item t="default"/>
      </items>
    </pivotField>
    <pivotField numFmtId="9"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pivotField showAll="0"/>
    <pivotField dataField="1" showAll="0"/>
    <pivotField dataField="1" showAll="0"/>
    <pivotField numFmtId="9" showAll="0"/>
    <pivotField numFmtId="4" showAll="0"/>
    <pivotField showAll="0"/>
  </pivotFields>
  <rowFields count="1">
    <field x="15"/>
  </rowFields>
  <rowItems count="4">
    <i>
      <x/>
    </i>
    <i>
      <x v="2"/>
    </i>
    <i>
      <x v="3"/>
    </i>
    <i t="grand">
      <x/>
    </i>
  </rowItems>
  <colFields count="1">
    <field x="-2"/>
  </colFields>
  <colItems count="2">
    <i>
      <x/>
    </i>
    <i i="1">
      <x v="1"/>
    </i>
  </colItems>
  <dataFields count="2">
    <dataField name="Sum of Profit" fld="19" baseField="0" baseItem="0"/>
    <dataField name="Sum of Revenue" fld="20"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36B51B0-52D1-46B8-8D67-4369771A5EC1}" name="PivotTable18"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7" firstHeaderRow="0" firstDataRow="1" firstDataCol="1"/>
  <pivotFields count="24">
    <pivotField showAll="0"/>
    <pivotField showAll="0">
      <items count="501">
        <item x="0"/>
        <item x="365"/>
        <item x="1"/>
        <item x="366"/>
        <item x="2"/>
        <item x="367"/>
        <item x="3"/>
        <item x="368"/>
        <item x="4"/>
        <item x="369"/>
        <item x="5"/>
        <item x="370"/>
        <item x="6"/>
        <item x="371"/>
        <item x="7"/>
        <item x="372"/>
        <item x="8"/>
        <item x="373"/>
        <item x="9"/>
        <item x="374"/>
        <item x="10"/>
        <item x="375"/>
        <item x="11"/>
        <item x="376"/>
        <item x="12"/>
        <item x="377"/>
        <item x="13"/>
        <item x="378"/>
        <item x="14"/>
        <item x="379"/>
        <item x="15"/>
        <item x="380"/>
        <item x="16"/>
        <item x="381"/>
        <item x="17"/>
        <item x="382"/>
        <item x="18"/>
        <item x="383"/>
        <item x="19"/>
        <item x="384"/>
        <item x="20"/>
        <item x="385"/>
        <item x="21"/>
        <item x="386"/>
        <item x="22"/>
        <item x="387"/>
        <item x="23"/>
        <item x="388"/>
        <item x="24"/>
        <item x="389"/>
        <item x="25"/>
        <item x="390"/>
        <item x="26"/>
        <item x="391"/>
        <item x="27"/>
        <item x="392"/>
        <item x="28"/>
        <item x="393"/>
        <item x="29"/>
        <item x="394"/>
        <item x="30"/>
        <item x="395"/>
        <item x="31"/>
        <item x="396"/>
        <item x="32"/>
        <item x="397"/>
        <item x="33"/>
        <item x="398"/>
        <item x="34"/>
        <item x="399"/>
        <item x="35"/>
        <item x="400"/>
        <item x="36"/>
        <item x="401"/>
        <item x="37"/>
        <item x="402"/>
        <item x="38"/>
        <item x="403"/>
        <item x="39"/>
        <item x="404"/>
        <item x="40"/>
        <item x="405"/>
        <item x="41"/>
        <item x="406"/>
        <item x="42"/>
        <item x="407"/>
        <item x="43"/>
        <item x="408"/>
        <item x="44"/>
        <item x="409"/>
        <item x="45"/>
        <item x="410"/>
        <item x="46"/>
        <item x="411"/>
        <item x="47"/>
        <item x="412"/>
        <item x="48"/>
        <item x="413"/>
        <item x="49"/>
        <item x="414"/>
        <item x="50"/>
        <item x="415"/>
        <item x="51"/>
        <item x="416"/>
        <item x="52"/>
        <item x="417"/>
        <item x="53"/>
        <item x="418"/>
        <item x="54"/>
        <item x="419"/>
        <item x="55"/>
        <item x="420"/>
        <item x="56"/>
        <item x="421"/>
        <item x="57"/>
        <item x="422"/>
        <item x="58"/>
        <item x="423"/>
        <item x="424"/>
        <item x="59"/>
        <item x="425"/>
        <item x="60"/>
        <item x="426"/>
        <item x="61"/>
        <item x="427"/>
        <item x="62"/>
        <item x="428"/>
        <item x="63"/>
        <item x="429"/>
        <item x="64"/>
        <item x="430"/>
        <item x="65"/>
        <item x="431"/>
        <item x="66"/>
        <item x="432"/>
        <item x="67"/>
        <item x="433"/>
        <item x="68"/>
        <item x="434"/>
        <item x="69"/>
        <item x="435"/>
        <item x="70"/>
        <item x="436"/>
        <item x="71"/>
        <item x="437"/>
        <item x="72"/>
        <item x="438"/>
        <item x="73"/>
        <item x="439"/>
        <item x="74"/>
        <item x="440"/>
        <item x="75"/>
        <item x="441"/>
        <item x="76"/>
        <item x="442"/>
        <item x="77"/>
        <item x="443"/>
        <item x="78"/>
        <item x="444"/>
        <item x="79"/>
        <item x="445"/>
        <item x="80"/>
        <item x="446"/>
        <item x="81"/>
        <item x="447"/>
        <item x="82"/>
        <item x="448"/>
        <item x="83"/>
        <item x="449"/>
        <item x="84"/>
        <item x="450"/>
        <item x="85"/>
        <item x="451"/>
        <item x="86"/>
        <item x="452"/>
        <item x="87"/>
        <item x="453"/>
        <item x="88"/>
        <item x="454"/>
        <item x="89"/>
        <item x="455"/>
        <item x="90"/>
        <item x="456"/>
        <item x="91"/>
        <item x="457"/>
        <item x="92"/>
        <item x="458"/>
        <item x="93"/>
        <item x="459"/>
        <item x="94"/>
        <item x="460"/>
        <item x="95"/>
        <item x="461"/>
        <item x="96"/>
        <item x="462"/>
        <item x="97"/>
        <item x="463"/>
        <item x="98"/>
        <item x="464"/>
        <item x="99"/>
        <item x="465"/>
        <item x="100"/>
        <item x="466"/>
        <item x="101"/>
        <item x="467"/>
        <item x="102"/>
        <item x="468"/>
        <item x="103"/>
        <item x="469"/>
        <item x="104"/>
        <item x="470"/>
        <item x="105"/>
        <item x="471"/>
        <item x="106"/>
        <item x="472"/>
        <item x="107"/>
        <item x="473"/>
        <item x="108"/>
        <item x="474"/>
        <item x="109"/>
        <item x="475"/>
        <item x="110"/>
        <item x="476"/>
        <item x="111"/>
        <item x="477"/>
        <item x="112"/>
        <item x="478"/>
        <item x="113"/>
        <item x="479"/>
        <item x="114"/>
        <item x="480"/>
        <item x="115"/>
        <item x="481"/>
        <item x="116"/>
        <item x="482"/>
        <item x="117"/>
        <item x="483"/>
        <item x="118"/>
        <item x="484"/>
        <item x="119"/>
        <item x="485"/>
        <item x="120"/>
        <item x="486"/>
        <item x="121"/>
        <item x="487"/>
        <item x="122"/>
        <item x="488"/>
        <item x="123"/>
        <item x="489"/>
        <item x="124"/>
        <item x="490"/>
        <item x="125"/>
        <item x="491"/>
        <item x="126"/>
        <item x="492"/>
        <item x="127"/>
        <item x="493"/>
        <item x="128"/>
        <item x="494"/>
        <item x="129"/>
        <item x="495"/>
        <item x="130"/>
        <item x="496"/>
        <item x="131"/>
        <item x="497"/>
        <item x="132"/>
        <item x="498"/>
        <item x="133"/>
        <item x="499"/>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t="default"/>
      </items>
    </pivotField>
    <pivotField axis="axisRow" showAll="0">
      <items count="13">
        <item x="0"/>
        <item x="1"/>
        <item x="2"/>
        <item h="1" x="3"/>
        <item h="1" x="4"/>
        <item h="1" x="5"/>
        <item h="1" x="6"/>
        <item h="1" x="7"/>
        <item h="1" x="8"/>
        <item h="1" x="9"/>
        <item h="1" x="10"/>
        <item h="1" x="11"/>
        <item t="default"/>
      </items>
    </pivotField>
    <pivotField numFmtId="164" showAll="0"/>
    <pivotField showAll="0"/>
    <pivotField showAll="0"/>
    <pivotField showAll="0">
      <items count="5">
        <item x="1"/>
        <item h="1" x="3"/>
        <item x="0"/>
        <item h="1" x="2"/>
        <item t="default"/>
      </items>
    </pivotField>
    <pivotField showAll="0"/>
    <pivotField showAll="0"/>
    <pivotField showAll="0"/>
    <pivotField showAll="0"/>
    <pivotField showAll="0"/>
    <pivotField showAll="0">
      <items count="4">
        <item h="1" x="1"/>
        <item x="0"/>
        <item x="2"/>
        <item t="default"/>
      </items>
    </pivotField>
    <pivotField showAll="0"/>
    <pivotField showAll="0"/>
    <pivotField showAll="0">
      <items count="5">
        <item x="3"/>
        <item h="1" x="1"/>
        <item x="0"/>
        <item x="2"/>
        <item t="default"/>
      </items>
    </pivotField>
    <pivotField numFmtId="9"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pivotField showAll="0"/>
    <pivotField dataField="1" showAll="0"/>
    <pivotField dataField="1" showAll="0"/>
    <pivotField numFmtId="9" showAll="0"/>
    <pivotField numFmtId="4" showAll="0"/>
    <pivotField showAll="0"/>
  </pivotFields>
  <rowFields count="1">
    <field x="2"/>
  </rowFields>
  <rowItems count="4">
    <i>
      <x/>
    </i>
    <i>
      <x v="1"/>
    </i>
    <i>
      <x v="2"/>
    </i>
    <i t="grand">
      <x/>
    </i>
  </rowItems>
  <colFields count="1">
    <field x="-2"/>
  </colFields>
  <colItems count="2">
    <i>
      <x/>
    </i>
    <i i="1">
      <x v="1"/>
    </i>
  </colItems>
  <dataFields count="2">
    <dataField name="Sum of Revenue" fld="20" baseField="0" baseItem="0"/>
    <dataField name="Sum of Profit" fld="19"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0A63DEE-2372-4912-B4E5-8E780A698BD4}" sourceName="Month">
  <pivotTables>
    <pivotTable tabId="11" name="PivotTable21"/>
    <pivotTable tabId="11" name="PivotTable18"/>
    <pivotTable tabId="11" name="PivotTable19"/>
    <pivotTable tabId="11" name="PivotTable20"/>
    <pivotTable tabId="11" name="PivotTable22"/>
  </pivotTables>
  <data>
    <tabular pivotCacheId="2123151039">
      <items count="12">
        <i x="0" s="1"/>
        <i x="1" s="1"/>
        <i x="2" s="1"/>
        <i x="3"/>
        <i x="4"/>
        <i x="5"/>
        <i x="6"/>
        <i x="7"/>
        <i x="8"/>
        <i x="9"/>
        <i x="10"/>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F8990108-EF28-449D-BDD4-811663C76D53}" sourceName="Age group">
  <pivotTables>
    <pivotTable tabId="11" name="PivotTable21"/>
    <pivotTable tabId="11" name="PivotTable18"/>
    <pivotTable tabId="11" name="PivotTable19"/>
    <pivotTable tabId="11" name="PivotTable20"/>
    <pivotTable tabId="11" name="PivotTable22"/>
  </pivotTables>
  <data>
    <tabular pivotCacheId="2123151039">
      <items count="4">
        <i x="1" s="1"/>
        <i x="3"/>
        <i x="0" s="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688B6F8-DCAB-4CE9-8F50-FC88D2031E64}" sourceName="Category">
  <pivotTables>
    <pivotTable tabId="11" name="PivotTable21"/>
    <pivotTable tabId="11" name="PivotTable18"/>
    <pivotTable tabId="11" name="PivotTable19"/>
    <pivotTable tabId="11" name="PivotTable20"/>
  </pivotTables>
  <data>
    <tabular pivotCacheId="2123151039">
      <items count="3">
        <i x="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65145A1-5D84-4A06-A171-0211AD071D12}" sourceName="Region">
  <pivotTables>
    <pivotTable tabId="11" name="PivotTable21"/>
    <pivotTable tabId="11" name="PivotTable18"/>
    <pivotTable tabId="11" name="PivotTable19"/>
    <pivotTable tabId="11" name="PivotTable20"/>
    <pivotTable tabId="11" name="PivotTable22"/>
  </pivotTables>
  <data>
    <tabular pivotCacheId="2123151039">
      <items count="4">
        <i x="3" s="1"/>
        <i x="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B130EE3-D954-4C11-84BE-0B5F7C35801F}" cache="Slicer_Month" caption="Month" rowHeight="241300"/>
  <slicer name="Age group" xr10:uid="{9E64669D-30A8-4CC9-893E-2D9E516144B4}" cache="Slicer_Age_group" caption="Age group" rowHeight="241300"/>
  <slicer name="Category" xr10:uid="{7A146FDC-6208-4671-AD01-AFDC63A24A56}" cache="Slicer_Category" caption="Category" rowHeight="241300"/>
  <slicer name="Region" xr10:uid="{6C7E3073-96C7-404B-AB81-9D1B01643843}"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469F16C7-2594-4E40-AA1B-ED15CF893667}" cache="Slicer_Month" caption="Month" rowHeight="274320"/>
  <slicer name="Age group 1" xr10:uid="{60927593-EB21-43CC-B150-F63FB2E695AB}" cache="Slicer_Age_group" caption="Age group" rowHeight="274320"/>
  <slicer name="Category 1" xr10:uid="{5183A666-A484-4C9E-8B94-BFBC8C9AAC48}" cache="Slicer_Category" caption="Category" rowHeight="274320"/>
  <slicer name="Region 1" xr10:uid="{0E29A401-EEF9-4C2A-9241-774ADBA3D399}" cache="Slicer_Region" caption="Region" rowHeight="27432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78DE7-C6CE-4F79-BFA2-3E9D9688BB90}">
  <dimension ref="A3:AB14"/>
  <sheetViews>
    <sheetView workbookViewId="0">
      <selection activeCell="AD9" sqref="AD9"/>
    </sheetView>
  </sheetViews>
  <sheetFormatPr defaultRowHeight="14.5" x14ac:dyDescent="0.35"/>
  <cols>
    <col min="1" max="1" width="12.36328125" bestFit="1" customWidth="1"/>
    <col min="2" max="2" width="14.36328125" bestFit="1" customWidth="1"/>
    <col min="3" max="3" width="11.81640625" bestFit="1" customWidth="1"/>
    <col min="5" max="5" width="12.36328125" bestFit="1" customWidth="1"/>
    <col min="6" max="6" width="11.81640625" bestFit="1" customWidth="1"/>
    <col min="7" max="7" width="14.36328125" bestFit="1" customWidth="1"/>
    <col min="11" max="11" width="12.36328125" bestFit="1" customWidth="1"/>
    <col min="12" max="12" width="14.36328125" bestFit="1" customWidth="1"/>
    <col min="18" max="18" width="12.36328125" bestFit="1" customWidth="1"/>
    <col min="19" max="19" width="11.81640625" bestFit="1" customWidth="1"/>
    <col min="25" max="25" width="12.36328125" bestFit="1" customWidth="1"/>
    <col min="26" max="26" width="21.1796875" bestFit="1" customWidth="1"/>
  </cols>
  <sheetData>
    <row r="3" spans="1:28" x14ac:dyDescent="0.35">
      <c r="A3" s="6" t="s">
        <v>734</v>
      </c>
      <c r="B3" t="s">
        <v>737</v>
      </c>
      <c r="C3" t="s">
        <v>736</v>
      </c>
      <c r="E3" s="6" t="s">
        <v>734</v>
      </c>
      <c r="F3" t="s">
        <v>736</v>
      </c>
      <c r="G3" t="s">
        <v>737</v>
      </c>
      <c r="K3" s="6" t="s">
        <v>734</v>
      </c>
      <c r="L3" t="s">
        <v>737</v>
      </c>
    </row>
    <row r="4" spans="1:28" x14ac:dyDescent="0.35">
      <c r="A4" s="7" t="s">
        <v>739</v>
      </c>
      <c r="B4" s="8">
        <v>25541.879999999994</v>
      </c>
      <c r="C4" s="8">
        <v>-2523.92</v>
      </c>
      <c r="E4" s="7" t="s">
        <v>604</v>
      </c>
      <c r="F4" s="8">
        <v>-3914.8</v>
      </c>
      <c r="G4" s="8">
        <v>19592.270000000008</v>
      </c>
      <c r="K4" s="7" t="s">
        <v>673</v>
      </c>
      <c r="L4" s="8">
        <v>6544.85</v>
      </c>
      <c r="R4" s="6" t="s">
        <v>734</v>
      </c>
      <c r="S4" t="s">
        <v>736</v>
      </c>
      <c r="Y4" s="6" t="s">
        <v>734</v>
      </c>
      <c r="Z4" t="s">
        <v>781</v>
      </c>
    </row>
    <row r="5" spans="1:28" x14ac:dyDescent="0.35">
      <c r="A5" s="7" t="s">
        <v>740</v>
      </c>
      <c r="B5" s="8">
        <v>35436.079999999994</v>
      </c>
      <c r="C5" s="8">
        <v>-7903</v>
      </c>
      <c r="E5" s="7" t="s">
        <v>601</v>
      </c>
      <c r="F5" s="8">
        <v>-4734.05</v>
      </c>
      <c r="G5" s="8">
        <v>29424.25</v>
      </c>
      <c r="K5" s="7" t="s">
        <v>682</v>
      </c>
      <c r="L5" s="8">
        <v>4697.0600000000004</v>
      </c>
      <c r="R5" s="7" t="s">
        <v>662</v>
      </c>
      <c r="S5" s="8">
        <v>-10004.099999999999</v>
      </c>
      <c r="Y5" s="18" t="s">
        <v>782</v>
      </c>
      <c r="Z5" s="10">
        <v>1.2000210853897129</v>
      </c>
      <c r="AB5" t="s">
        <v>788</v>
      </c>
    </row>
    <row r="6" spans="1:28" x14ac:dyDescent="0.35">
      <c r="A6" s="7" t="s">
        <v>741</v>
      </c>
      <c r="B6" s="8">
        <v>33941.710000000006</v>
      </c>
      <c r="C6" s="8">
        <v>-6827.53</v>
      </c>
      <c r="E6" s="7" t="s">
        <v>603</v>
      </c>
      <c r="F6" s="8">
        <v>-8605.5999999999985</v>
      </c>
      <c r="G6" s="8">
        <v>45903.149999999994</v>
      </c>
      <c r="K6" s="7" t="s">
        <v>683</v>
      </c>
      <c r="L6" s="8">
        <v>5068.3600000000006</v>
      </c>
      <c r="R6" s="7" t="s">
        <v>661</v>
      </c>
      <c r="S6" s="8">
        <v>-7250.3499999999976</v>
      </c>
      <c r="Y6" s="18" t="s">
        <v>783</v>
      </c>
      <c r="Z6" s="10">
        <v>-0.77003998246294114</v>
      </c>
      <c r="AB6" t="s">
        <v>789</v>
      </c>
    </row>
    <row r="7" spans="1:28" x14ac:dyDescent="0.35">
      <c r="A7" s="7" t="s">
        <v>735</v>
      </c>
      <c r="B7" s="8">
        <v>94919.67</v>
      </c>
      <c r="C7" s="8">
        <v>-17254.45</v>
      </c>
      <c r="E7" s="7" t="s">
        <v>735</v>
      </c>
      <c r="F7" s="8">
        <v>-17254.449999999997</v>
      </c>
      <c r="G7" s="8">
        <v>94919.67</v>
      </c>
      <c r="K7" s="7" t="s">
        <v>687</v>
      </c>
      <c r="L7" s="8">
        <v>3930.24</v>
      </c>
      <c r="R7" s="7" t="s">
        <v>735</v>
      </c>
      <c r="S7" s="8">
        <v>-17254.449999999997</v>
      </c>
      <c r="Y7" s="18" t="s">
        <v>784</v>
      </c>
      <c r="Z7" s="10">
        <v>-2.269906141174761</v>
      </c>
    </row>
    <row r="8" spans="1:28" x14ac:dyDescent="0.35">
      <c r="K8" s="7" t="s">
        <v>691</v>
      </c>
      <c r="L8" s="8">
        <v>4730.51</v>
      </c>
      <c r="Y8" s="18" t="s">
        <v>785</v>
      </c>
      <c r="Z8" s="10">
        <v>-4.6699833220249038</v>
      </c>
    </row>
    <row r="9" spans="1:28" x14ac:dyDescent="0.35">
      <c r="K9" s="7" t="s">
        <v>674</v>
      </c>
      <c r="L9" s="8">
        <v>8627.0600000000013</v>
      </c>
      <c r="Y9" s="18" t="s">
        <v>786</v>
      </c>
      <c r="Z9" s="10">
        <v>-6.7399898749682867</v>
      </c>
    </row>
    <row r="10" spans="1:28" x14ac:dyDescent="0.35">
      <c r="K10" s="7" t="s">
        <v>696</v>
      </c>
      <c r="L10" s="8">
        <v>7360.58</v>
      </c>
      <c r="Y10" s="18" t="s">
        <v>787</v>
      </c>
      <c r="Z10" s="10">
        <v>-0.79999717346448451</v>
      </c>
    </row>
    <row r="11" spans="1:28" x14ac:dyDescent="0.35">
      <c r="K11" s="7" t="s">
        <v>676</v>
      </c>
      <c r="L11" s="8">
        <v>9549.0700000000015</v>
      </c>
      <c r="Y11" s="18" t="s">
        <v>735</v>
      </c>
      <c r="Z11" s="10">
        <v>-14.049895408705661</v>
      </c>
    </row>
    <row r="12" spans="1:28" x14ac:dyDescent="0.35">
      <c r="K12" s="7" t="s">
        <v>677</v>
      </c>
      <c r="L12" s="8">
        <v>6543.06</v>
      </c>
    </row>
    <row r="13" spans="1:28" x14ac:dyDescent="0.35">
      <c r="K13" s="7" t="s">
        <v>681</v>
      </c>
      <c r="L13" s="8">
        <v>4354.74</v>
      </c>
    </row>
    <row r="14" spans="1:28" x14ac:dyDescent="0.35">
      <c r="K14" s="7" t="s">
        <v>735</v>
      </c>
      <c r="L14" s="8">
        <v>61405.53</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6879C-B10C-42AD-B15B-CF6EB997B7BC}">
  <dimension ref="A1:P1"/>
  <sheetViews>
    <sheetView showGridLines="0" tabSelected="1" zoomScale="68" zoomScaleNormal="68" workbookViewId="0">
      <selection activeCell="Q13" sqref="Q13"/>
    </sheetView>
  </sheetViews>
  <sheetFormatPr defaultRowHeight="14.5" x14ac:dyDescent="0.35"/>
  <sheetData>
    <row r="1" spans="1:16" ht="26" x14ac:dyDescent="0.35">
      <c r="A1" s="22" t="s">
        <v>797</v>
      </c>
      <c r="B1" s="21"/>
      <c r="C1" s="21"/>
      <c r="D1" s="21"/>
      <c r="E1" s="21"/>
      <c r="F1" s="21"/>
      <c r="G1" s="21"/>
      <c r="H1" s="21"/>
      <c r="I1" s="21"/>
      <c r="J1" s="21"/>
      <c r="K1" s="21"/>
      <c r="L1" s="21"/>
      <c r="M1" s="21"/>
      <c r="N1" s="21"/>
      <c r="O1" s="21"/>
      <c r="P1" s="21"/>
    </row>
  </sheetData>
  <mergeCells count="1">
    <mergeCell ref="A1:P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1"/>
  <sheetViews>
    <sheetView workbookViewId="0">
      <selection activeCell="A3" sqref="A3"/>
    </sheetView>
  </sheetViews>
  <sheetFormatPr defaultRowHeight="14.5" x14ac:dyDescent="0.35"/>
  <cols>
    <col min="2" max="3" width="10.08984375" customWidth="1"/>
    <col min="4" max="4" width="17.81640625" bestFit="1" customWidth="1"/>
    <col min="5" max="5" width="11.26953125" bestFit="1" customWidth="1"/>
    <col min="6" max="6" width="18.81640625" bestFit="1" customWidth="1"/>
    <col min="7" max="9" width="11.26953125" customWidth="1"/>
    <col min="10" max="10" width="9.7265625" bestFit="1" customWidth="1"/>
    <col min="11" max="11" width="17.453125" bestFit="1" customWidth="1"/>
    <col min="12" max="12" width="17.6328125" bestFit="1" customWidth="1"/>
    <col min="13" max="13" width="14.26953125" bestFit="1" customWidth="1"/>
    <col min="14" max="14" width="16.54296875" bestFit="1" customWidth="1"/>
    <col min="15" max="15" width="16.7265625" bestFit="1" customWidth="1"/>
    <col min="16" max="16" width="11" bestFit="1" customWidth="1"/>
    <col min="17" max="17" width="15.90625" style="10" bestFit="1" customWidth="1"/>
    <col min="18" max="18" width="13.453125" bestFit="1" customWidth="1"/>
    <col min="19" max="19" width="16.81640625" bestFit="1" customWidth="1"/>
    <col min="20" max="20" width="10.08984375" bestFit="1" customWidth="1"/>
    <col min="21" max="21" width="12.54296875" bestFit="1" customWidth="1"/>
    <col min="22" max="22" width="16.453125" bestFit="1" customWidth="1"/>
    <col min="23" max="23" width="26.36328125" style="4" bestFit="1" customWidth="1"/>
    <col min="24" max="24" width="18.08984375" bestFit="1" customWidth="1"/>
  </cols>
  <sheetData>
    <row r="1" spans="1:24" x14ac:dyDescent="0.35">
      <c r="A1" s="1" t="s">
        <v>0</v>
      </c>
      <c r="B1" s="1" t="s">
        <v>1</v>
      </c>
      <c r="C1" s="1" t="s">
        <v>738</v>
      </c>
      <c r="D1" s="1" t="s">
        <v>1</v>
      </c>
      <c r="E1" s="1" t="s">
        <v>2</v>
      </c>
      <c r="F1" s="1" t="s">
        <v>756</v>
      </c>
      <c r="G1" s="1" t="s">
        <v>757</v>
      </c>
      <c r="H1" s="1" t="s">
        <v>607</v>
      </c>
      <c r="I1" s="1" t="s">
        <v>608</v>
      </c>
      <c r="J1" s="1" t="s">
        <v>3</v>
      </c>
      <c r="K1" s="1" t="s">
        <v>670</v>
      </c>
      <c r="L1" s="1" t="s">
        <v>672</v>
      </c>
      <c r="M1" s="1" t="s">
        <v>4</v>
      </c>
      <c r="N1" s="1" t="s">
        <v>5</v>
      </c>
      <c r="O1" s="1" t="s">
        <v>6</v>
      </c>
      <c r="P1" s="1" t="s">
        <v>7</v>
      </c>
      <c r="Q1" s="9" t="s">
        <v>8</v>
      </c>
      <c r="R1" s="1" t="s">
        <v>9</v>
      </c>
      <c r="S1" s="1" t="s">
        <v>10</v>
      </c>
      <c r="T1" s="1" t="s">
        <v>11</v>
      </c>
      <c r="U1" s="3" t="s">
        <v>733</v>
      </c>
      <c r="V1" s="3" t="s">
        <v>767</v>
      </c>
      <c r="W1" s="5" t="s">
        <v>766</v>
      </c>
      <c r="X1" s="3" t="s">
        <v>768</v>
      </c>
    </row>
    <row r="2" spans="1:24" x14ac:dyDescent="0.35">
      <c r="A2" t="s">
        <v>12</v>
      </c>
      <c r="B2" t="str">
        <f>TEXT(D2, "MM-DD-YYYY")</f>
        <v>01-01-2023</v>
      </c>
      <c r="C2" t="str">
        <f>TEXT(B2, "mmm")</f>
        <v>Jan</v>
      </c>
      <c r="D2" s="2">
        <v>44927</v>
      </c>
      <c r="E2" t="s">
        <v>512</v>
      </c>
      <c r="F2" t="str" cm="1">
        <f t="array" ref="F2:F501">_xlfn.XLOOKUP(E2:E501, Customer_Info!A:A, Customer_Info!B:B)</f>
        <v>Customer_39</v>
      </c>
      <c r="G2" t="str" cm="1">
        <f t="array" ref="G2:G501">_xlfn.XLOOKUP(F2:F501, Customer_Info!B:B, Customer_Info!C:C)</f>
        <v>36-50</v>
      </c>
      <c r="H2" t="str" cm="1">
        <f t="array" ref="H2:H501">_xlfn.XLOOKUP(G2:G501, Customer_Info!C:C, Customer_Info!D:D)</f>
        <v>Male</v>
      </c>
      <c r="I2" t="str" cm="1">
        <f t="array" ref="I2:I501">_xlfn.XLOOKUP(H2:H501, Customer_Info!D:D, Customer_Info!E:E)</f>
        <v>Delhi</v>
      </c>
      <c r="J2" t="s">
        <v>562</v>
      </c>
      <c r="K2" t="str">
        <f>_xlfn.XLOOKUP(J2, Product_Info!A:A, Product_Info!B:B)</f>
        <v>Product_16</v>
      </c>
      <c r="L2" t="str">
        <f>_xlfn.XLOOKUP(J2, Product_Info!A:A, Product_Info!F:F)</f>
        <v>Supplier_16</v>
      </c>
      <c r="M2" t="s">
        <v>592</v>
      </c>
      <c r="N2" t="s">
        <v>595</v>
      </c>
      <c r="O2">
        <v>4</v>
      </c>
      <c r="P2" t="s">
        <v>601</v>
      </c>
      <c r="Q2" s="10">
        <v>0.24</v>
      </c>
      <c r="R2">
        <v>307.37</v>
      </c>
      <c r="S2">
        <v>1229.48</v>
      </c>
      <c r="T2">
        <v>-172.13</v>
      </c>
      <c r="U2">
        <f>O2*R2</f>
        <v>1229.48</v>
      </c>
      <c r="V2" s="10">
        <f>T2/U2</f>
        <v>-0.14000227738556137</v>
      </c>
      <c r="W2" s="4">
        <f>R2*(1-Q2%)</f>
        <v>306.63231200000001</v>
      </c>
      <c r="X2" t="str">
        <f>IF(T2&gt;500, "High Profit", IF(T2&lt;0, "Low Profit", "Moderate"))</f>
        <v>Low Profit</v>
      </c>
    </row>
    <row r="3" spans="1:24" x14ac:dyDescent="0.35">
      <c r="A3" t="s">
        <v>13</v>
      </c>
      <c r="B3" t="str">
        <f t="shared" ref="B3:B66" si="0">TEXT(D3, "MM-DD-YYYY")</f>
        <v>01-02-2023</v>
      </c>
      <c r="C3" t="str">
        <f t="shared" ref="C3:C66" si="1">TEXT(B3, "mmm")</f>
        <v>Jan</v>
      </c>
      <c r="D3" s="2">
        <v>44928</v>
      </c>
      <c r="E3" t="s">
        <v>513</v>
      </c>
      <c r="F3" t="str">
        <v>Customer_29</v>
      </c>
      <c r="G3" t="str">
        <v>36-50</v>
      </c>
      <c r="H3" t="str">
        <v>Male</v>
      </c>
      <c r="I3" t="str">
        <v>Delhi</v>
      </c>
      <c r="J3" t="s">
        <v>563</v>
      </c>
      <c r="K3" t="str">
        <f>_xlfn.XLOOKUP(J3, Product_Info!A:A, Product_Info!B:B)</f>
        <v>Product_21</v>
      </c>
      <c r="L3" t="str">
        <f>_xlfn.XLOOKUP(J3, Product_Info!A:A, Product_Info!F:F)</f>
        <v>Supplier_21</v>
      </c>
      <c r="M3" t="s">
        <v>592</v>
      </c>
      <c r="N3" t="s">
        <v>595</v>
      </c>
      <c r="O3">
        <v>4</v>
      </c>
      <c r="P3" t="s">
        <v>602</v>
      </c>
      <c r="Q3" s="10">
        <v>0.3</v>
      </c>
      <c r="R3">
        <v>84.28</v>
      </c>
      <c r="S3">
        <v>337.12</v>
      </c>
      <c r="T3">
        <v>-67.42</v>
      </c>
      <c r="U3">
        <f t="shared" ref="U3:U66" si="2">O3*R3</f>
        <v>337.12</v>
      </c>
      <c r="V3" s="10">
        <f t="shared" ref="V3:V66" si="3">T3/U3</f>
        <v>-0.19998813478879923</v>
      </c>
      <c r="W3" s="4">
        <f t="shared" ref="W3:W66" si="4">R3*(1-Q3%)</f>
        <v>84.027159999999995</v>
      </c>
      <c r="X3" t="str">
        <f t="shared" ref="X3:X66" si="5">IF(T3&gt;500, "High Profit", IF(T3&lt;0, "Low Profit", "Moderate"))</f>
        <v>Low Profit</v>
      </c>
    </row>
    <row r="4" spans="1:24" x14ac:dyDescent="0.35">
      <c r="A4" t="s">
        <v>14</v>
      </c>
      <c r="B4" t="str">
        <f t="shared" si="0"/>
        <v>01-03-2023</v>
      </c>
      <c r="C4" t="str">
        <f t="shared" si="1"/>
        <v>Jan</v>
      </c>
      <c r="D4" s="2">
        <v>44929</v>
      </c>
      <c r="E4" t="s">
        <v>514</v>
      </c>
      <c r="F4" t="str">
        <v>Customer_15</v>
      </c>
      <c r="G4" t="str">
        <v>18-25</v>
      </c>
      <c r="H4" t="str">
        <v>Female</v>
      </c>
      <c r="I4" t="str">
        <v>Delhi</v>
      </c>
      <c r="J4" t="s">
        <v>564</v>
      </c>
      <c r="K4" t="str">
        <f>_xlfn.XLOOKUP(J4, Product_Info!A:A, Product_Info!B:B)</f>
        <v>Product_7</v>
      </c>
      <c r="L4" t="str">
        <f>_xlfn.XLOOKUP(J4, Product_Info!A:A, Product_Info!F:F)</f>
        <v>Supplier_7</v>
      </c>
      <c r="M4" t="s">
        <v>593</v>
      </c>
      <c r="N4" t="s">
        <v>596</v>
      </c>
      <c r="O4">
        <v>9</v>
      </c>
      <c r="P4" t="s">
        <v>602</v>
      </c>
      <c r="Q4" s="10">
        <v>0.3</v>
      </c>
      <c r="R4">
        <v>25.16</v>
      </c>
      <c r="S4">
        <v>226.44</v>
      </c>
      <c r="T4">
        <v>-45.29</v>
      </c>
      <c r="U4">
        <f t="shared" si="2"/>
        <v>226.44</v>
      </c>
      <c r="V4" s="10">
        <f t="shared" si="3"/>
        <v>-0.20000883236177353</v>
      </c>
      <c r="W4" s="4">
        <f t="shared" si="4"/>
        <v>25.084520000000001</v>
      </c>
      <c r="X4" t="str">
        <f t="shared" si="5"/>
        <v>Low Profit</v>
      </c>
    </row>
    <row r="5" spans="1:24" x14ac:dyDescent="0.35">
      <c r="A5" t="s">
        <v>15</v>
      </c>
      <c r="B5" t="str">
        <f t="shared" si="0"/>
        <v>01-04-2023</v>
      </c>
      <c r="C5" t="str">
        <f t="shared" si="1"/>
        <v>Jan</v>
      </c>
      <c r="D5" s="2">
        <v>44930</v>
      </c>
      <c r="E5" t="s">
        <v>515</v>
      </c>
      <c r="F5" t="str">
        <v>Customer_43</v>
      </c>
      <c r="G5" t="str">
        <v>36-50</v>
      </c>
      <c r="H5" t="str">
        <v>Male</v>
      </c>
      <c r="I5" t="str">
        <v>Delhi</v>
      </c>
      <c r="J5" t="s">
        <v>565</v>
      </c>
      <c r="K5" t="str">
        <f>_xlfn.XLOOKUP(J5, Product_Info!A:A, Product_Info!B:B)</f>
        <v>Product_4</v>
      </c>
      <c r="L5" t="str">
        <f>_xlfn.XLOOKUP(J5, Product_Info!A:A, Product_Info!F:F)</f>
        <v>Supplier_4</v>
      </c>
      <c r="M5" t="s">
        <v>592</v>
      </c>
      <c r="N5" t="s">
        <v>595</v>
      </c>
      <c r="O5">
        <v>6</v>
      </c>
      <c r="P5" t="s">
        <v>601</v>
      </c>
      <c r="Q5" s="10">
        <v>0.01</v>
      </c>
      <c r="R5">
        <v>485.66</v>
      </c>
      <c r="S5">
        <v>2913.96</v>
      </c>
      <c r="T5">
        <v>262.26</v>
      </c>
      <c r="U5">
        <f t="shared" si="2"/>
        <v>2913.96</v>
      </c>
      <c r="V5" s="10">
        <f t="shared" si="3"/>
        <v>9.0001235432195362E-2</v>
      </c>
      <c r="W5" s="4">
        <f t="shared" si="4"/>
        <v>485.61143400000003</v>
      </c>
      <c r="X5" t="str">
        <f t="shared" si="5"/>
        <v>Moderate</v>
      </c>
    </row>
    <row r="6" spans="1:24" x14ac:dyDescent="0.35">
      <c r="A6" t="s">
        <v>16</v>
      </c>
      <c r="B6" t="str">
        <f t="shared" si="0"/>
        <v>01-05-2023</v>
      </c>
      <c r="C6" t="str">
        <f t="shared" si="1"/>
        <v>Jan</v>
      </c>
      <c r="D6" s="2">
        <v>44931</v>
      </c>
      <c r="E6" t="s">
        <v>516</v>
      </c>
      <c r="F6" t="str">
        <v>Customer_8</v>
      </c>
      <c r="G6" t="str">
        <v>18-25</v>
      </c>
      <c r="H6" t="str">
        <v>Female</v>
      </c>
      <c r="I6" t="str">
        <v>Delhi</v>
      </c>
      <c r="J6" t="s">
        <v>566</v>
      </c>
      <c r="K6" t="str">
        <f>_xlfn.XLOOKUP(J6, Product_Info!A:A, Product_Info!B:B)</f>
        <v>Product_1</v>
      </c>
      <c r="L6" t="str">
        <f>_xlfn.XLOOKUP(J6, Product_Info!A:A, Product_Info!F:F)</f>
        <v>Supplier_1</v>
      </c>
      <c r="M6" t="s">
        <v>592</v>
      </c>
      <c r="N6" t="s">
        <v>597</v>
      </c>
      <c r="O6">
        <v>9</v>
      </c>
      <c r="P6" t="s">
        <v>602</v>
      </c>
      <c r="Q6" s="10">
        <v>0.16</v>
      </c>
      <c r="R6">
        <v>389.03</v>
      </c>
      <c r="S6">
        <v>3501.27</v>
      </c>
      <c r="T6">
        <v>-210.08</v>
      </c>
      <c r="U6">
        <f t="shared" si="2"/>
        <v>3501.2699999999995</v>
      </c>
      <c r="V6" s="10">
        <f t="shared" si="3"/>
        <v>-6.0001085320469438E-2</v>
      </c>
      <c r="W6" s="4">
        <f t="shared" si="4"/>
        <v>388.40755199999995</v>
      </c>
      <c r="X6" t="str">
        <f t="shared" si="5"/>
        <v>Low Profit</v>
      </c>
    </row>
    <row r="7" spans="1:24" x14ac:dyDescent="0.35">
      <c r="A7" t="s">
        <v>17</v>
      </c>
      <c r="B7" t="str">
        <f t="shared" si="0"/>
        <v>01-06-2023</v>
      </c>
      <c r="C7" t="str">
        <f t="shared" si="1"/>
        <v>Jan</v>
      </c>
      <c r="D7" s="2">
        <v>44932</v>
      </c>
      <c r="E7" t="s">
        <v>517</v>
      </c>
      <c r="F7" t="str">
        <v>Customer_21</v>
      </c>
      <c r="G7" t="str">
        <v>36-50</v>
      </c>
      <c r="H7" t="str">
        <v>Male</v>
      </c>
      <c r="I7" t="str">
        <v>Delhi</v>
      </c>
      <c r="J7" t="s">
        <v>567</v>
      </c>
      <c r="K7" t="str">
        <f>_xlfn.XLOOKUP(J7, Product_Info!A:A, Product_Info!B:B)</f>
        <v>Product_30</v>
      </c>
      <c r="L7" t="str">
        <f>_xlfn.XLOOKUP(J7, Product_Info!A:A, Product_Info!F:F)</f>
        <v>Supplier_30</v>
      </c>
      <c r="M7" t="s">
        <v>593</v>
      </c>
      <c r="N7" t="s">
        <v>598</v>
      </c>
      <c r="O7">
        <v>6</v>
      </c>
      <c r="P7" t="s">
        <v>603</v>
      </c>
      <c r="Q7" s="10">
        <v>0.32</v>
      </c>
      <c r="R7">
        <v>490.25</v>
      </c>
      <c r="S7">
        <v>2941.5</v>
      </c>
      <c r="T7">
        <v>-647.13</v>
      </c>
      <c r="U7">
        <f t="shared" si="2"/>
        <v>2941.5</v>
      </c>
      <c r="V7" s="10">
        <f t="shared" si="3"/>
        <v>-0.22</v>
      </c>
      <c r="W7" s="4">
        <f t="shared" si="4"/>
        <v>488.68119999999999</v>
      </c>
      <c r="X7" t="str">
        <f t="shared" si="5"/>
        <v>Low Profit</v>
      </c>
    </row>
    <row r="8" spans="1:24" x14ac:dyDescent="0.35">
      <c r="A8" t="s">
        <v>18</v>
      </c>
      <c r="B8" t="str">
        <f t="shared" si="0"/>
        <v>01-07-2023</v>
      </c>
      <c r="C8" t="str">
        <f t="shared" si="1"/>
        <v>Jan</v>
      </c>
      <c r="D8" s="2">
        <v>44933</v>
      </c>
      <c r="E8" t="s">
        <v>512</v>
      </c>
      <c r="F8" t="str">
        <v>Customer_39</v>
      </c>
      <c r="G8" t="str">
        <v>36-50</v>
      </c>
      <c r="H8" t="str">
        <v>Male</v>
      </c>
      <c r="I8" t="str">
        <v>Delhi</v>
      </c>
      <c r="J8" t="s">
        <v>567</v>
      </c>
      <c r="K8" t="str">
        <f>_xlfn.XLOOKUP(J8, Product_Info!A:A, Product_Info!B:B)</f>
        <v>Product_30</v>
      </c>
      <c r="L8" t="str">
        <f>_xlfn.XLOOKUP(J8, Product_Info!A:A, Product_Info!F:F)</f>
        <v>Supplier_30</v>
      </c>
      <c r="M8" t="s">
        <v>594</v>
      </c>
      <c r="N8" t="s">
        <v>598</v>
      </c>
      <c r="O8">
        <v>6</v>
      </c>
      <c r="P8" t="s">
        <v>604</v>
      </c>
      <c r="Q8" s="10">
        <v>7.0000000000000007E-2</v>
      </c>
      <c r="R8">
        <v>244.16</v>
      </c>
      <c r="S8">
        <v>1464.96</v>
      </c>
      <c r="T8">
        <v>43.95</v>
      </c>
      <c r="U8">
        <f t="shared" si="2"/>
        <v>1464.96</v>
      </c>
      <c r="V8" s="10">
        <f t="shared" si="3"/>
        <v>3.0000819134993448E-2</v>
      </c>
      <c r="W8" s="4">
        <f t="shared" si="4"/>
        <v>243.98908799999998</v>
      </c>
      <c r="X8" t="str">
        <f t="shared" si="5"/>
        <v>Moderate</v>
      </c>
    </row>
    <row r="9" spans="1:24" x14ac:dyDescent="0.35">
      <c r="A9" t="s">
        <v>19</v>
      </c>
      <c r="B9" t="str">
        <f t="shared" si="0"/>
        <v>01-08-2023</v>
      </c>
      <c r="C9" t="str">
        <f t="shared" si="1"/>
        <v>Jan</v>
      </c>
      <c r="D9" s="2">
        <v>44934</v>
      </c>
      <c r="E9" t="s">
        <v>518</v>
      </c>
      <c r="F9" t="str">
        <v>Customer_19</v>
      </c>
      <c r="G9" t="str">
        <v>36-50</v>
      </c>
      <c r="H9" t="str">
        <v>Male</v>
      </c>
      <c r="I9" t="str">
        <v>Delhi</v>
      </c>
      <c r="J9" t="s">
        <v>568</v>
      </c>
      <c r="K9" t="str">
        <f>_xlfn.XLOOKUP(J9, Product_Info!A:A, Product_Info!B:B)</f>
        <v>Product_5</v>
      </c>
      <c r="L9" t="str">
        <f>_xlfn.XLOOKUP(J9, Product_Info!A:A, Product_Info!F:F)</f>
        <v>Supplier_5</v>
      </c>
      <c r="M9" t="s">
        <v>593</v>
      </c>
      <c r="N9" t="s">
        <v>599</v>
      </c>
      <c r="O9">
        <v>5</v>
      </c>
      <c r="P9" t="s">
        <v>601</v>
      </c>
      <c r="Q9" s="10">
        <v>0.35</v>
      </c>
      <c r="R9">
        <v>270.81</v>
      </c>
      <c r="S9">
        <v>1354.05</v>
      </c>
      <c r="T9">
        <v>-338.51</v>
      </c>
      <c r="U9">
        <f t="shared" si="2"/>
        <v>1354.05</v>
      </c>
      <c r="V9" s="10">
        <f t="shared" si="3"/>
        <v>-0.24999815368708689</v>
      </c>
      <c r="W9" s="4">
        <f t="shared" si="4"/>
        <v>269.862165</v>
      </c>
      <c r="X9" t="str">
        <f t="shared" si="5"/>
        <v>Low Profit</v>
      </c>
    </row>
    <row r="10" spans="1:24" x14ac:dyDescent="0.35">
      <c r="A10" t="s">
        <v>20</v>
      </c>
      <c r="B10" t="str">
        <f t="shared" si="0"/>
        <v>01-09-2023</v>
      </c>
      <c r="C10" t="str">
        <f t="shared" si="1"/>
        <v>Jan</v>
      </c>
      <c r="D10" s="2">
        <v>44935</v>
      </c>
      <c r="E10" t="s">
        <v>519</v>
      </c>
      <c r="F10" t="str">
        <v>Customer_23</v>
      </c>
      <c r="G10" t="str">
        <v>18-25</v>
      </c>
      <c r="H10" t="str">
        <v>Female</v>
      </c>
      <c r="I10" t="str">
        <v>Delhi</v>
      </c>
      <c r="J10" t="s">
        <v>569</v>
      </c>
      <c r="K10" t="str">
        <f>_xlfn.XLOOKUP(J10, Product_Info!A:A, Product_Info!B:B)</f>
        <v>Product_23</v>
      </c>
      <c r="L10" t="str">
        <f>_xlfn.XLOOKUP(J10, Product_Info!A:A, Product_Info!F:F)</f>
        <v>Supplier_23</v>
      </c>
      <c r="M10" t="s">
        <v>592</v>
      </c>
      <c r="N10" t="s">
        <v>599</v>
      </c>
      <c r="O10">
        <v>5</v>
      </c>
      <c r="P10" t="s">
        <v>602</v>
      </c>
      <c r="Q10" s="10">
        <v>0.37</v>
      </c>
      <c r="R10">
        <v>92.49</v>
      </c>
      <c r="S10">
        <v>462.45</v>
      </c>
      <c r="T10">
        <v>-124.86</v>
      </c>
      <c r="U10">
        <f t="shared" si="2"/>
        <v>462.45</v>
      </c>
      <c r="V10" s="10">
        <f t="shared" si="3"/>
        <v>-0.26999675640609794</v>
      </c>
      <c r="W10" s="4">
        <f t="shared" si="4"/>
        <v>92.147786999999994</v>
      </c>
      <c r="X10" t="str">
        <f t="shared" si="5"/>
        <v>Low Profit</v>
      </c>
    </row>
    <row r="11" spans="1:24" x14ac:dyDescent="0.35">
      <c r="A11" t="s">
        <v>21</v>
      </c>
      <c r="B11" t="str">
        <f t="shared" si="0"/>
        <v>01-10-2023</v>
      </c>
      <c r="C11" t="str">
        <f t="shared" si="1"/>
        <v>Jan</v>
      </c>
      <c r="D11" s="2">
        <v>44936</v>
      </c>
      <c r="E11" t="s">
        <v>520</v>
      </c>
      <c r="F11" t="str">
        <v>Customer_11</v>
      </c>
      <c r="G11" t="str">
        <v>50+</v>
      </c>
      <c r="H11" t="str">
        <v>Male</v>
      </c>
      <c r="I11" t="str">
        <v>Delhi</v>
      </c>
      <c r="J11" t="s">
        <v>570</v>
      </c>
      <c r="K11" t="str">
        <f>_xlfn.XLOOKUP(J11, Product_Info!A:A, Product_Info!B:B)</f>
        <v>Product_26</v>
      </c>
      <c r="L11" t="str">
        <f>_xlfn.XLOOKUP(J11, Product_Info!A:A, Product_Info!F:F)</f>
        <v>Supplier_26</v>
      </c>
      <c r="M11" t="s">
        <v>593</v>
      </c>
      <c r="N11" t="s">
        <v>598</v>
      </c>
      <c r="O11">
        <v>2</v>
      </c>
      <c r="P11" t="s">
        <v>601</v>
      </c>
      <c r="Q11" s="10">
        <v>0.49</v>
      </c>
      <c r="R11">
        <v>130.97999999999999</v>
      </c>
      <c r="S11">
        <v>261.95999999999998</v>
      </c>
      <c r="T11">
        <v>-102.16</v>
      </c>
      <c r="U11">
        <f t="shared" si="2"/>
        <v>261.95999999999998</v>
      </c>
      <c r="V11" s="10">
        <f t="shared" si="3"/>
        <v>-0.38998320354252558</v>
      </c>
      <c r="W11" s="4">
        <f t="shared" si="4"/>
        <v>130.33819799999998</v>
      </c>
      <c r="X11" t="str">
        <f t="shared" si="5"/>
        <v>Low Profit</v>
      </c>
    </row>
    <row r="12" spans="1:24" x14ac:dyDescent="0.35">
      <c r="A12" t="s">
        <v>22</v>
      </c>
      <c r="B12" t="str">
        <f t="shared" si="0"/>
        <v>01-11-2023</v>
      </c>
      <c r="C12" t="str">
        <f t="shared" si="1"/>
        <v>Jan</v>
      </c>
      <c r="D12" s="2">
        <v>44937</v>
      </c>
      <c r="E12" t="s">
        <v>520</v>
      </c>
      <c r="F12" t="str">
        <v>Customer_11</v>
      </c>
      <c r="G12" t="str">
        <v>50+</v>
      </c>
      <c r="H12" t="str">
        <v>Male</v>
      </c>
      <c r="I12" t="str">
        <v>Delhi</v>
      </c>
      <c r="J12" t="s">
        <v>571</v>
      </c>
      <c r="K12" t="str">
        <f>_xlfn.XLOOKUP(J12, Product_Info!A:A, Product_Info!B:B)</f>
        <v>Product_10</v>
      </c>
      <c r="L12" t="str">
        <f>_xlfn.XLOOKUP(J12, Product_Info!A:A, Product_Info!F:F)</f>
        <v>Supplier_10</v>
      </c>
      <c r="M12" t="s">
        <v>594</v>
      </c>
      <c r="N12" t="s">
        <v>599</v>
      </c>
      <c r="O12">
        <v>8</v>
      </c>
      <c r="P12" t="s">
        <v>603</v>
      </c>
      <c r="Q12" s="10">
        <v>0.1</v>
      </c>
      <c r="R12">
        <v>420.89</v>
      </c>
      <c r="S12">
        <v>3367.12</v>
      </c>
      <c r="T12">
        <v>0</v>
      </c>
      <c r="U12">
        <f t="shared" si="2"/>
        <v>3367.12</v>
      </c>
      <c r="V12" s="10">
        <f t="shared" si="3"/>
        <v>0</v>
      </c>
      <c r="W12" s="4">
        <f t="shared" si="4"/>
        <v>420.46911</v>
      </c>
      <c r="X12" t="str">
        <f t="shared" si="5"/>
        <v>Moderate</v>
      </c>
    </row>
    <row r="13" spans="1:24" x14ac:dyDescent="0.35">
      <c r="A13" t="s">
        <v>23</v>
      </c>
      <c r="B13" t="str">
        <f t="shared" si="0"/>
        <v>01-12-2023</v>
      </c>
      <c r="C13" t="str">
        <f t="shared" si="1"/>
        <v>Jan</v>
      </c>
      <c r="D13" s="2">
        <v>44938</v>
      </c>
      <c r="E13" t="s">
        <v>521</v>
      </c>
      <c r="F13" t="str">
        <v>Customer_24</v>
      </c>
      <c r="G13" t="str">
        <v>26-35</v>
      </c>
      <c r="H13" t="str">
        <v>Female</v>
      </c>
      <c r="I13" t="str">
        <v>Delhi</v>
      </c>
      <c r="J13" t="s">
        <v>572</v>
      </c>
      <c r="K13" t="str">
        <f>_xlfn.XLOOKUP(J13, Product_Info!A:A, Product_Info!B:B)</f>
        <v>Product_22</v>
      </c>
      <c r="L13" t="str">
        <f>_xlfn.XLOOKUP(J13, Product_Info!A:A, Product_Info!F:F)</f>
        <v>Supplier_22</v>
      </c>
      <c r="M13" t="s">
        <v>593</v>
      </c>
      <c r="N13" t="s">
        <v>596</v>
      </c>
      <c r="O13">
        <v>8</v>
      </c>
      <c r="P13" t="s">
        <v>601</v>
      </c>
      <c r="Q13" s="10">
        <v>0.41</v>
      </c>
      <c r="R13">
        <v>184.53</v>
      </c>
      <c r="S13">
        <v>1476.24</v>
      </c>
      <c r="T13">
        <v>-457.63</v>
      </c>
      <c r="U13">
        <f t="shared" si="2"/>
        <v>1476.24</v>
      </c>
      <c r="V13" s="10">
        <f t="shared" si="3"/>
        <v>-0.30999701945483121</v>
      </c>
      <c r="W13" s="4">
        <f t="shared" si="4"/>
        <v>183.773427</v>
      </c>
      <c r="X13" t="str">
        <f t="shared" si="5"/>
        <v>Low Profit</v>
      </c>
    </row>
    <row r="14" spans="1:24" x14ac:dyDescent="0.35">
      <c r="A14" t="s">
        <v>24</v>
      </c>
      <c r="B14" t="str">
        <f t="shared" si="0"/>
        <v>01-13-2023</v>
      </c>
      <c r="C14" t="str">
        <f t="shared" si="1"/>
        <v>Jan</v>
      </c>
      <c r="D14" s="2">
        <v>44939</v>
      </c>
      <c r="E14" t="s">
        <v>522</v>
      </c>
      <c r="F14" t="str">
        <v>Customer_36</v>
      </c>
      <c r="G14" t="str">
        <v>50+</v>
      </c>
      <c r="H14" t="str">
        <v>Male</v>
      </c>
      <c r="I14" t="str">
        <v>Delhi</v>
      </c>
      <c r="J14" t="s">
        <v>568</v>
      </c>
      <c r="K14" t="str">
        <f>_xlfn.XLOOKUP(J14, Product_Info!A:A, Product_Info!B:B)</f>
        <v>Product_5</v>
      </c>
      <c r="L14" t="str">
        <f>_xlfn.XLOOKUP(J14, Product_Info!A:A, Product_Info!F:F)</f>
        <v>Supplier_5</v>
      </c>
      <c r="M14" t="s">
        <v>592</v>
      </c>
      <c r="N14" t="s">
        <v>595</v>
      </c>
      <c r="O14">
        <v>1</v>
      </c>
      <c r="P14" t="s">
        <v>601</v>
      </c>
      <c r="Q14" s="10">
        <v>0.26</v>
      </c>
      <c r="R14">
        <v>415.14</v>
      </c>
      <c r="S14">
        <v>415.14</v>
      </c>
      <c r="T14">
        <v>-66.42</v>
      </c>
      <c r="U14">
        <f t="shared" si="2"/>
        <v>415.14</v>
      </c>
      <c r="V14" s="10">
        <f t="shared" si="3"/>
        <v>-0.15999421881774825</v>
      </c>
      <c r="W14" s="4">
        <f t="shared" si="4"/>
        <v>414.06063599999999</v>
      </c>
      <c r="X14" t="str">
        <f t="shared" si="5"/>
        <v>Low Profit</v>
      </c>
    </row>
    <row r="15" spans="1:24" x14ac:dyDescent="0.35">
      <c r="A15" t="s">
        <v>25</v>
      </c>
      <c r="B15" t="str">
        <f t="shared" si="0"/>
        <v>01-14-2023</v>
      </c>
      <c r="C15" t="str">
        <f t="shared" si="1"/>
        <v>Jan</v>
      </c>
      <c r="D15" s="2">
        <v>44940</v>
      </c>
      <c r="E15" t="s">
        <v>523</v>
      </c>
      <c r="F15" t="str">
        <v>Customer_40</v>
      </c>
      <c r="G15" t="str">
        <v>36-50</v>
      </c>
      <c r="H15" t="str">
        <v>Male</v>
      </c>
      <c r="I15" t="str">
        <v>Delhi</v>
      </c>
      <c r="J15" t="s">
        <v>565</v>
      </c>
      <c r="K15" t="str">
        <f>_xlfn.XLOOKUP(J15, Product_Info!A:A, Product_Info!B:B)</f>
        <v>Product_4</v>
      </c>
      <c r="L15" t="str">
        <f>_xlfn.XLOOKUP(J15, Product_Info!A:A, Product_Info!F:F)</f>
        <v>Supplier_4</v>
      </c>
      <c r="M15" t="s">
        <v>594</v>
      </c>
      <c r="N15" t="s">
        <v>598</v>
      </c>
      <c r="O15">
        <v>8</v>
      </c>
      <c r="P15" t="s">
        <v>602</v>
      </c>
      <c r="Q15" s="10">
        <v>0.19</v>
      </c>
      <c r="R15">
        <v>357.42</v>
      </c>
      <c r="S15">
        <v>2859.36</v>
      </c>
      <c r="T15">
        <v>-257.33999999999997</v>
      </c>
      <c r="U15">
        <f t="shared" si="2"/>
        <v>2859.36</v>
      </c>
      <c r="V15" s="10">
        <f t="shared" si="3"/>
        <v>-8.999916065133455E-2</v>
      </c>
      <c r="W15" s="4">
        <f t="shared" si="4"/>
        <v>356.74090200000001</v>
      </c>
      <c r="X15" t="str">
        <f t="shared" si="5"/>
        <v>Low Profit</v>
      </c>
    </row>
    <row r="16" spans="1:24" x14ac:dyDescent="0.35">
      <c r="A16" t="s">
        <v>26</v>
      </c>
      <c r="B16" t="str">
        <f t="shared" si="0"/>
        <v>01-15-2023</v>
      </c>
      <c r="C16" t="str">
        <f t="shared" si="1"/>
        <v>Jan</v>
      </c>
      <c r="D16" s="2">
        <v>44941</v>
      </c>
      <c r="E16" t="s">
        <v>521</v>
      </c>
      <c r="F16" t="str">
        <v>Customer_24</v>
      </c>
      <c r="G16" t="str">
        <v>26-35</v>
      </c>
      <c r="H16" t="str">
        <v>Female</v>
      </c>
      <c r="I16" t="str">
        <v>Delhi</v>
      </c>
      <c r="J16" t="s">
        <v>573</v>
      </c>
      <c r="K16" t="str">
        <f>_xlfn.XLOOKUP(J16, Product_Info!A:A, Product_Info!B:B)</f>
        <v>Product_2</v>
      </c>
      <c r="L16" t="str">
        <f>_xlfn.XLOOKUP(J16, Product_Info!A:A, Product_Info!F:F)</f>
        <v>Supplier_2</v>
      </c>
      <c r="M16" t="s">
        <v>592</v>
      </c>
      <c r="N16" t="s">
        <v>599</v>
      </c>
      <c r="O16">
        <v>5</v>
      </c>
      <c r="P16" t="s">
        <v>603</v>
      </c>
      <c r="Q16" s="10">
        <v>0.06</v>
      </c>
      <c r="R16">
        <v>96.81</v>
      </c>
      <c r="S16">
        <v>484.05</v>
      </c>
      <c r="T16">
        <v>19.36</v>
      </c>
      <c r="U16">
        <f t="shared" si="2"/>
        <v>484.05</v>
      </c>
      <c r="V16" s="10">
        <f t="shared" si="3"/>
        <v>3.9995868195434353E-2</v>
      </c>
      <c r="W16" s="4">
        <f t="shared" si="4"/>
        <v>96.751913999999999</v>
      </c>
      <c r="X16" t="str">
        <f t="shared" si="5"/>
        <v>Moderate</v>
      </c>
    </row>
    <row r="17" spans="1:24" x14ac:dyDescent="0.35">
      <c r="A17" t="s">
        <v>27</v>
      </c>
      <c r="B17" t="str">
        <f t="shared" si="0"/>
        <v>01-16-2023</v>
      </c>
      <c r="C17" t="str">
        <f t="shared" si="1"/>
        <v>Jan</v>
      </c>
      <c r="D17" s="2">
        <v>44942</v>
      </c>
      <c r="E17" t="s">
        <v>524</v>
      </c>
      <c r="F17" t="str">
        <v>Customer_3</v>
      </c>
      <c r="G17" t="str">
        <v>50+</v>
      </c>
      <c r="H17" t="str">
        <v>Male</v>
      </c>
      <c r="I17" t="str">
        <v>Delhi</v>
      </c>
      <c r="J17" t="s">
        <v>574</v>
      </c>
      <c r="K17" t="str">
        <f>_xlfn.XLOOKUP(J17, Product_Info!A:A, Product_Info!B:B)</f>
        <v>Product_20</v>
      </c>
      <c r="L17" t="str">
        <f>_xlfn.XLOOKUP(J17, Product_Info!A:A, Product_Info!F:F)</f>
        <v>Supplier_20</v>
      </c>
      <c r="M17" t="s">
        <v>594</v>
      </c>
      <c r="N17" t="s">
        <v>598</v>
      </c>
      <c r="O17">
        <v>2</v>
      </c>
      <c r="P17" t="s">
        <v>604</v>
      </c>
      <c r="Q17" s="10">
        <v>0.37</v>
      </c>
      <c r="R17">
        <v>258.64999999999998</v>
      </c>
      <c r="S17">
        <v>517.29999999999995</v>
      </c>
      <c r="T17">
        <v>-139.66999999999999</v>
      </c>
      <c r="U17">
        <f t="shared" si="2"/>
        <v>517.29999999999995</v>
      </c>
      <c r="V17" s="10">
        <f t="shared" si="3"/>
        <v>-0.26999806688575295</v>
      </c>
      <c r="W17" s="4">
        <f t="shared" si="4"/>
        <v>257.692995</v>
      </c>
      <c r="X17" t="str">
        <f t="shared" si="5"/>
        <v>Low Profit</v>
      </c>
    </row>
    <row r="18" spans="1:24" x14ac:dyDescent="0.35">
      <c r="A18" t="s">
        <v>28</v>
      </c>
      <c r="B18" t="str">
        <f t="shared" si="0"/>
        <v>01-17-2023</v>
      </c>
      <c r="C18" t="str">
        <f t="shared" si="1"/>
        <v>Jan</v>
      </c>
      <c r="D18" s="2">
        <v>44943</v>
      </c>
      <c r="E18" t="s">
        <v>525</v>
      </c>
      <c r="F18" t="str">
        <v>Customer_22</v>
      </c>
      <c r="G18" t="str">
        <v>18-25</v>
      </c>
      <c r="H18" t="str">
        <v>Female</v>
      </c>
      <c r="I18" t="str">
        <v>Delhi</v>
      </c>
      <c r="J18" t="s">
        <v>571</v>
      </c>
      <c r="K18" t="str">
        <f>_xlfn.XLOOKUP(J18, Product_Info!A:A, Product_Info!B:B)</f>
        <v>Product_10</v>
      </c>
      <c r="L18" t="str">
        <f>_xlfn.XLOOKUP(J18, Product_Info!A:A, Product_Info!F:F)</f>
        <v>Supplier_10</v>
      </c>
      <c r="M18" t="s">
        <v>594</v>
      </c>
      <c r="N18" t="s">
        <v>597</v>
      </c>
      <c r="O18">
        <v>2</v>
      </c>
      <c r="P18" t="s">
        <v>604</v>
      </c>
      <c r="Q18" s="10">
        <v>0.12</v>
      </c>
      <c r="R18">
        <v>341.92</v>
      </c>
      <c r="S18">
        <v>683.84</v>
      </c>
      <c r="T18">
        <v>-13.68</v>
      </c>
      <c r="U18">
        <f t="shared" si="2"/>
        <v>683.84</v>
      </c>
      <c r="V18" s="10">
        <f t="shared" si="3"/>
        <v>-2.0004679457182966E-2</v>
      </c>
      <c r="W18" s="4">
        <f t="shared" si="4"/>
        <v>341.50969600000002</v>
      </c>
      <c r="X18" t="str">
        <f t="shared" si="5"/>
        <v>Low Profit</v>
      </c>
    </row>
    <row r="19" spans="1:24" x14ac:dyDescent="0.35">
      <c r="A19" t="s">
        <v>29</v>
      </c>
      <c r="B19" t="str">
        <f t="shared" si="0"/>
        <v>01-18-2023</v>
      </c>
      <c r="C19" t="str">
        <f t="shared" si="1"/>
        <v>Jan</v>
      </c>
      <c r="D19" s="2">
        <v>44944</v>
      </c>
      <c r="E19" t="s">
        <v>526</v>
      </c>
      <c r="F19" t="str">
        <v>Customer_2</v>
      </c>
      <c r="G19" t="str">
        <v>26-35</v>
      </c>
      <c r="H19" t="str">
        <v>Female</v>
      </c>
      <c r="I19" t="str">
        <v>Delhi</v>
      </c>
      <c r="J19" t="s">
        <v>570</v>
      </c>
      <c r="K19" t="str">
        <f>_xlfn.XLOOKUP(J19, Product_Info!A:A, Product_Info!B:B)</f>
        <v>Product_26</v>
      </c>
      <c r="L19" t="str">
        <f>_xlfn.XLOOKUP(J19, Product_Info!A:A, Product_Info!F:F)</f>
        <v>Supplier_26</v>
      </c>
      <c r="M19" t="s">
        <v>593</v>
      </c>
      <c r="N19" t="s">
        <v>600</v>
      </c>
      <c r="O19">
        <v>6</v>
      </c>
      <c r="P19" t="s">
        <v>602</v>
      </c>
      <c r="Q19" s="10">
        <v>0.19</v>
      </c>
      <c r="R19">
        <v>125.17</v>
      </c>
      <c r="S19">
        <v>751.02</v>
      </c>
      <c r="T19">
        <v>-67.59</v>
      </c>
      <c r="U19">
        <f t="shared" si="2"/>
        <v>751.02</v>
      </c>
      <c r="V19" s="10">
        <f t="shared" si="3"/>
        <v>-8.9997603259567002E-2</v>
      </c>
      <c r="W19" s="4">
        <f t="shared" si="4"/>
        <v>124.932177</v>
      </c>
      <c r="X19" t="str">
        <f t="shared" si="5"/>
        <v>Low Profit</v>
      </c>
    </row>
    <row r="20" spans="1:24" x14ac:dyDescent="0.35">
      <c r="A20" t="s">
        <v>30</v>
      </c>
      <c r="B20" t="str">
        <f t="shared" si="0"/>
        <v>01-19-2023</v>
      </c>
      <c r="C20" t="str">
        <f t="shared" si="1"/>
        <v>Jan</v>
      </c>
      <c r="D20" s="2">
        <v>44945</v>
      </c>
      <c r="E20" t="s">
        <v>521</v>
      </c>
      <c r="F20" t="str">
        <v>Customer_24</v>
      </c>
      <c r="G20" t="str">
        <v>26-35</v>
      </c>
      <c r="H20" t="str">
        <v>Female</v>
      </c>
      <c r="I20" t="str">
        <v>Delhi</v>
      </c>
      <c r="J20" t="s">
        <v>575</v>
      </c>
      <c r="K20" t="str">
        <f>_xlfn.XLOOKUP(J20, Product_Info!A:A, Product_Info!B:B)</f>
        <v>Product_19</v>
      </c>
      <c r="L20" t="str">
        <f>_xlfn.XLOOKUP(J20, Product_Info!A:A, Product_Info!F:F)</f>
        <v>Supplier_19</v>
      </c>
      <c r="M20" t="s">
        <v>593</v>
      </c>
      <c r="N20" t="s">
        <v>595</v>
      </c>
      <c r="O20">
        <v>9</v>
      </c>
      <c r="P20" t="s">
        <v>601</v>
      </c>
      <c r="Q20" s="10">
        <v>0.03</v>
      </c>
      <c r="R20">
        <v>417.04</v>
      </c>
      <c r="S20">
        <v>3753.36</v>
      </c>
      <c r="T20">
        <v>262.74</v>
      </c>
      <c r="U20">
        <f t="shared" si="2"/>
        <v>3753.36</v>
      </c>
      <c r="V20" s="10">
        <f t="shared" si="3"/>
        <v>7.0001278854146684E-2</v>
      </c>
      <c r="W20" s="4">
        <f t="shared" si="4"/>
        <v>416.91488800000002</v>
      </c>
      <c r="X20" t="str">
        <f t="shared" si="5"/>
        <v>Moderate</v>
      </c>
    </row>
    <row r="21" spans="1:24" x14ac:dyDescent="0.35">
      <c r="A21" t="s">
        <v>31</v>
      </c>
      <c r="B21" t="str">
        <f t="shared" si="0"/>
        <v>01-20-2023</v>
      </c>
      <c r="C21" t="str">
        <f t="shared" si="1"/>
        <v>Jan</v>
      </c>
      <c r="D21" s="2">
        <v>44946</v>
      </c>
      <c r="E21" t="s">
        <v>527</v>
      </c>
      <c r="F21" t="str">
        <v>Customer_44</v>
      </c>
      <c r="G21" t="str">
        <v>36-50</v>
      </c>
      <c r="H21" t="str">
        <v>Male</v>
      </c>
      <c r="I21" t="str">
        <v>Delhi</v>
      </c>
      <c r="J21" t="s">
        <v>570</v>
      </c>
      <c r="K21" t="str">
        <f>_xlfn.XLOOKUP(J21, Product_Info!A:A, Product_Info!B:B)</f>
        <v>Product_26</v>
      </c>
      <c r="L21" t="str">
        <f>_xlfn.XLOOKUP(J21, Product_Info!A:A, Product_Info!F:F)</f>
        <v>Supplier_26</v>
      </c>
      <c r="M21" t="s">
        <v>592</v>
      </c>
      <c r="N21" t="s">
        <v>598</v>
      </c>
      <c r="O21">
        <v>1</v>
      </c>
      <c r="P21" t="s">
        <v>602</v>
      </c>
      <c r="Q21" s="10">
        <v>0.4</v>
      </c>
      <c r="R21">
        <v>276.97000000000003</v>
      </c>
      <c r="S21">
        <v>276.97000000000003</v>
      </c>
      <c r="T21">
        <v>-83.09</v>
      </c>
      <c r="U21">
        <f t="shared" si="2"/>
        <v>276.97000000000003</v>
      </c>
      <c r="V21" s="10">
        <f t="shared" si="3"/>
        <v>-0.29999638950066793</v>
      </c>
      <c r="W21" s="4">
        <f t="shared" si="4"/>
        <v>275.86212</v>
      </c>
      <c r="X21" t="str">
        <f t="shared" si="5"/>
        <v>Low Profit</v>
      </c>
    </row>
    <row r="22" spans="1:24" x14ac:dyDescent="0.35">
      <c r="A22" t="s">
        <v>32</v>
      </c>
      <c r="B22" t="str">
        <f t="shared" si="0"/>
        <v>01-21-2023</v>
      </c>
      <c r="C22" t="str">
        <f t="shared" si="1"/>
        <v>Jan</v>
      </c>
      <c r="D22" s="2">
        <v>44947</v>
      </c>
      <c r="E22" t="s">
        <v>528</v>
      </c>
      <c r="F22" t="str">
        <v>Customer_30</v>
      </c>
      <c r="G22" t="str">
        <v>50+</v>
      </c>
      <c r="H22" t="str">
        <v>Male</v>
      </c>
      <c r="I22" t="str">
        <v>Delhi</v>
      </c>
      <c r="J22" t="s">
        <v>566</v>
      </c>
      <c r="K22" t="str">
        <f>_xlfn.XLOOKUP(J22, Product_Info!A:A, Product_Info!B:B)</f>
        <v>Product_1</v>
      </c>
      <c r="L22" t="str">
        <f>_xlfn.XLOOKUP(J22, Product_Info!A:A, Product_Info!F:F)</f>
        <v>Supplier_1</v>
      </c>
      <c r="M22" t="s">
        <v>593</v>
      </c>
      <c r="N22" t="s">
        <v>600</v>
      </c>
      <c r="O22">
        <v>6</v>
      </c>
      <c r="P22" t="s">
        <v>602</v>
      </c>
      <c r="Q22" s="10">
        <v>0.38</v>
      </c>
      <c r="R22">
        <v>90.97</v>
      </c>
      <c r="S22">
        <v>545.82000000000005</v>
      </c>
      <c r="T22">
        <v>-152.83000000000001</v>
      </c>
      <c r="U22">
        <f t="shared" si="2"/>
        <v>545.81999999999994</v>
      </c>
      <c r="V22" s="10">
        <f t="shared" si="3"/>
        <v>-0.28000073284232901</v>
      </c>
      <c r="W22" s="4">
        <f t="shared" si="4"/>
        <v>90.624313999999998</v>
      </c>
      <c r="X22" t="str">
        <f t="shared" si="5"/>
        <v>Low Profit</v>
      </c>
    </row>
    <row r="23" spans="1:24" x14ac:dyDescent="0.35">
      <c r="A23" t="s">
        <v>33</v>
      </c>
      <c r="B23" t="str">
        <f t="shared" si="0"/>
        <v>01-22-2023</v>
      </c>
      <c r="C23" t="str">
        <f t="shared" si="1"/>
        <v>Jan</v>
      </c>
      <c r="D23" s="2">
        <v>44948</v>
      </c>
      <c r="E23" t="s">
        <v>529</v>
      </c>
      <c r="F23" t="str">
        <v>Customer_38</v>
      </c>
      <c r="G23" t="str">
        <v>50+</v>
      </c>
      <c r="H23" t="str">
        <v>Male</v>
      </c>
      <c r="I23" t="str">
        <v>Delhi</v>
      </c>
      <c r="J23" t="s">
        <v>576</v>
      </c>
      <c r="K23" t="str">
        <f>_xlfn.XLOOKUP(J23, Product_Info!A:A, Product_Info!B:B)</f>
        <v>Product_24</v>
      </c>
      <c r="L23" t="str">
        <f>_xlfn.XLOOKUP(J23, Product_Info!A:A, Product_Info!F:F)</f>
        <v>Supplier_24</v>
      </c>
      <c r="M23" t="s">
        <v>593</v>
      </c>
      <c r="N23" t="s">
        <v>599</v>
      </c>
      <c r="O23">
        <v>9</v>
      </c>
      <c r="P23" t="s">
        <v>602</v>
      </c>
      <c r="Q23" s="10">
        <v>0.37</v>
      </c>
      <c r="R23">
        <v>295.66000000000003</v>
      </c>
      <c r="S23">
        <v>2660.94</v>
      </c>
      <c r="T23">
        <v>-718.45</v>
      </c>
      <c r="U23">
        <f t="shared" si="2"/>
        <v>2660.94</v>
      </c>
      <c r="V23" s="10">
        <f t="shared" si="3"/>
        <v>-0.26999857193322663</v>
      </c>
      <c r="W23" s="4">
        <f t="shared" si="4"/>
        <v>294.566058</v>
      </c>
      <c r="X23" t="str">
        <f t="shared" si="5"/>
        <v>Low Profit</v>
      </c>
    </row>
    <row r="24" spans="1:24" x14ac:dyDescent="0.35">
      <c r="A24" t="s">
        <v>34</v>
      </c>
      <c r="B24" t="str">
        <f t="shared" si="0"/>
        <v>01-23-2023</v>
      </c>
      <c r="C24" t="str">
        <f t="shared" si="1"/>
        <v>Jan</v>
      </c>
      <c r="D24" s="2">
        <v>44949</v>
      </c>
      <c r="E24" t="s">
        <v>526</v>
      </c>
      <c r="F24" t="str">
        <v>Customer_2</v>
      </c>
      <c r="G24" t="str">
        <v>26-35</v>
      </c>
      <c r="H24" t="str">
        <v>Female</v>
      </c>
      <c r="I24" t="str">
        <v>Delhi</v>
      </c>
      <c r="J24" t="s">
        <v>568</v>
      </c>
      <c r="K24" t="str">
        <f>_xlfn.XLOOKUP(J24, Product_Info!A:A, Product_Info!B:B)</f>
        <v>Product_5</v>
      </c>
      <c r="L24" t="str">
        <f>_xlfn.XLOOKUP(J24, Product_Info!A:A, Product_Info!F:F)</f>
        <v>Supplier_5</v>
      </c>
      <c r="M24" t="s">
        <v>594</v>
      </c>
      <c r="N24" t="s">
        <v>600</v>
      </c>
      <c r="O24">
        <v>8</v>
      </c>
      <c r="P24" t="s">
        <v>601</v>
      </c>
      <c r="Q24" s="10">
        <v>0.15</v>
      </c>
      <c r="R24">
        <v>499.86</v>
      </c>
      <c r="S24">
        <v>3998.88</v>
      </c>
      <c r="T24">
        <v>-199.94</v>
      </c>
      <c r="U24">
        <f t="shared" si="2"/>
        <v>3998.88</v>
      </c>
      <c r="V24" s="10">
        <f t="shared" si="3"/>
        <v>-4.9998999719921576E-2</v>
      </c>
      <c r="W24" s="4">
        <f t="shared" si="4"/>
        <v>499.11021000000005</v>
      </c>
      <c r="X24" t="str">
        <f t="shared" si="5"/>
        <v>Low Profit</v>
      </c>
    </row>
    <row r="25" spans="1:24" x14ac:dyDescent="0.35">
      <c r="A25" t="s">
        <v>35</v>
      </c>
      <c r="B25" t="str">
        <f t="shared" si="0"/>
        <v>01-24-2023</v>
      </c>
      <c r="C25" t="str">
        <f t="shared" si="1"/>
        <v>Jan</v>
      </c>
      <c r="D25" s="2">
        <v>44950</v>
      </c>
      <c r="E25" t="s">
        <v>517</v>
      </c>
      <c r="F25" t="str">
        <v>Customer_21</v>
      </c>
      <c r="G25" t="str">
        <v>36-50</v>
      </c>
      <c r="H25" t="str">
        <v>Male</v>
      </c>
      <c r="I25" t="str">
        <v>Delhi</v>
      </c>
      <c r="J25" t="s">
        <v>577</v>
      </c>
      <c r="K25" t="str">
        <f>_xlfn.XLOOKUP(J25, Product_Info!A:A, Product_Info!B:B)</f>
        <v>Product_13</v>
      </c>
      <c r="L25" t="str">
        <f>_xlfn.XLOOKUP(J25, Product_Info!A:A, Product_Info!F:F)</f>
        <v>Supplier_13</v>
      </c>
      <c r="M25" t="s">
        <v>593</v>
      </c>
      <c r="N25" t="s">
        <v>595</v>
      </c>
      <c r="O25">
        <v>6</v>
      </c>
      <c r="P25" t="s">
        <v>603</v>
      </c>
      <c r="Q25" s="10">
        <v>0.09</v>
      </c>
      <c r="R25">
        <v>83.76</v>
      </c>
      <c r="S25">
        <v>502.56</v>
      </c>
      <c r="T25">
        <v>5.03</v>
      </c>
      <c r="U25">
        <f t="shared" si="2"/>
        <v>502.56000000000006</v>
      </c>
      <c r="V25" s="10">
        <f t="shared" si="3"/>
        <v>1.0008755173511619E-2</v>
      </c>
      <c r="W25" s="4">
        <f t="shared" si="4"/>
        <v>83.684616000000005</v>
      </c>
      <c r="X25" t="str">
        <f t="shared" si="5"/>
        <v>Moderate</v>
      </c>
    </row>
    <row r="26" spans="1:24" x14ac:dyDescent="0.35">
      <c r="A26" t="s">
        <v>36</v>
      </c>
      <c r="B26" t="str">
        <f t="shared" si="0"/>
        <v>01-25-2023</v>
      </c>
      <c r="C26" t="str">
        <f t="shared" si="1"/>
        <v>Jan</v>
      </c>
      <c r="D26" s="2">
        <v>44951</v>
      </c>
      <c r="E26" t="s">
        <v>530</v>
      </c>
      <c r="F26" t="str">
        <v>Customer_33</v>
      </c>
      <c r="G26" t="str">
        <v>36-50</v>
      </c>
      <c r="H26" t="str">
        <v>Male</v>
      </c>
      <c r="I26" t="str">
        <v>Delhi</v>
      </c>
      <c r="J26" t="s">
        <v>565</v>
      </c>
      <c r="K26" t="str">
        <f>_xlfn.XLOOKUP(J26, Product_Info!A:A, Product_Info!B:B)</f>
        <v>Product_4</v>
      </c>
      <c r="L26" t="str">
        <f>_xlfn.XLOOKUP(J26, Product_Info!A:A, Product_Info!F:F)</f>
        <v>Supplier_4</v>
      </c>
      <c r="M26" t="s">
        <v>594</v>
      </c>
      <c r="N26" t="s">
        <v>598</v>
      </c>
      <c r="O26">
        <v>3</v>
      </c>
      <c r="P26" t="s">
        <v>602</v>
      </c>
      <c r="Q26" s="10">
        <v>0.32</v>
      </c>
      <c r="R26">
        <v>410.21</v>
      </c>
      <c r="S26">
        <v>1230.6300000000001</v>
      </c>
      <c r="T26">
        <v>-270.74</v>
      </c>
      <c r="U26">
        <f t="shared" si="2"/>
        <v>1230.6299999999999</v>
      </c>
      <c r="V26" s="10">
        <f t="shared" si="3"/>
        <v>-0.22000113762869428</v>
      </c>
      <c r="W26" s="4">
        <f t="shared" si="4"/>
        <v>408.89732800000002</v>
      </c>
      <c r="X26" t="str">
        <f t="shared" si="5"/>
        <v>Low Profit</v>
      </c>
    </row>
    <row r="27" spans="1:24" x14ac:dyDescent="0.35">
      <c r="A27" t="s">
        <v>37</v>
      </c>
      <c r="B27" t="str">
        <f t="shared" si="0"/>
        <v>01-26-2023</v>
      </c>
      <c r="C27" t="str">
        <f t="shared" si="1"/>
        <v>Jan</v>
      </c>
      <c r="D27" s="2">
        <v>44952</v>
      </c>
      <c r="E27" t="s">
        <v>531</v>
      </c>
      <c r="F27" t="str">
        <v>Customer_12</v>
      </c>
      <c r="G27" t="str">
        <v>26-35</v>
      </c>
      <c r="H27" t="str">
        <v>Female</v>
      </c>
      <c r="I27" t="str">
        <v>Delhi</v>
      </c>
      <c r="J27" t="s">
        <v>562</v>
      </c>
      <c r="K27" t="str">
        <f>_xlfn.XLOOKUP(J27, Product_Info!A:A, Product_Info!B:B)</f>
        <v>Product_16</v>
      </c>
      <c r="L27" t="str">
        <f>_xlfn.XLOOKUP(J27, Product_Info!A:A, Product_Info!F:F)</f>
        <v>Supplier_16</v>
      </c>
      <c r="M27" t="s">
        <v>594</v>
      </c>
      <c r="N27" t="s">
        <v>597</v>
      </c>
      <c r="O27">
        <v>8</v>
      </c>
      <c r="P27" t="s">
        <v>601</v>
      </c>
      <c r="Q27" s="10">
        <v>0.25</v>
      </c>
      <c r="R27">
        <v>111.58</v>
      </c>
      <c r="S27">
        <v>892.64</v>
      </c>
      <c r="T27">
        <v>-133.9</v>
      </c>
      <c r="U27">
        <f t="shared" si="2"/>
        <v>892.64</v>
      </c>
      <c r="V27" s="10">
        <f t="shared" si="3"/>
        <v>-0.15000448108980105</v>
      </c>
      <c r="W27" s="4">
        <f t="shared" si="4"/>
        <v>111.30105</v>
      </c>
      <c r="X27" t="str">
        <f t="shared" si="5"/>
        <v>Low Profit</v>
      </c>
    </row>
    <row r="28" spans="1:24" x14ac:dyDescent="0.35">
      <c r="A28" t="s">
        <v>38</v>
      </c>
      <c r="B28" t="str">
        <f t="shared" si="0"/>
        <v>01-27-2023</v>
      </c>
      <c r="C28" t="str">
        <f t="shared" si="1"/>
        <v>Jan</v>
      </c>
      <c r="D28" s="2">
        <v>44953</v>
      </c>
      <c r="E28" t="s">
        <v>525</v>
      </c>
      <c r="F28" t="str">
        <v>Customer_22</v>
      </c>
      <c r="G28" t="str">
        <v>18-25</v>
      </c>
      <c r="H28" t="str">
        <v>Female</v>
      </c>
      <c r="I28" t="str">
        <v>Delhi</v>
      </c>
      <c r="J28" t="s">
        <v>576</v>
      </c>
      <c r="K28" t="str">
        <f>_xlfn.XLOOKUP(J28, Product_Info!A:A, Product_Info!B:B)</f>
        <v>Product_24</v>
      </c>
      <c r="L28" t="str">
        <f>_xlfn.XLOOKUP(J28, Product_Info!A:A, Product_Info!F:F)</f>
        <v>Supplier_24</v>
      </c>
      <c r="M28" t="s">
        <v>594</v>
      </c>
      <c r="N28" t="s">
        <v>599</v>
      </c>
      <c r="O28">
        <v>9</v>
      </c>
      <c r="P28" t="s">
        <v>603</v>
      </c>
      <c r="Q28" s="10">
        <v>0.09</v>
      </c>
      <c r="R28">
        <v>393.37</v>
      </c>
      <c r="S28">
        <v>3540.33</v>
      </c>
      <c r="T28">
        <v>35.4</v>
      </c>
      <c r="U28">
        <f t="shared" si="2"/>
        <v>3540.33</v>
      </c>
      <c r="V28" s="10">
        <f t="shared" si="3"/>
        <v>9.9990678835023845E-3</v>
      </c>
      <c r="W28" s="4">
        <f t="shared" si="4"/>
        <v>393.01596699999999</v>
      </c>
      <c r="X28" t="str">
        <f t="shared" si="5"/>
        <v>Moderate</v>
      </c>
    </row>
    <row r="29" spans="1:24" x14ac:dyDescent="0.35">
      <c r="A29" t="s">
        <v>39</v>
      </c>
      <c r="B29" t="str">
        <f t="shared" si="0"/>
        <v>01-28-2023</v>
      </c>
      <c r="C29" t="str">
        <f t="shared" si="1"/>
        <v>Jan</v>
      </c>
      <c r="D29" s="2">
        <v>44954</v>
      </c>
      <c r="E29" t="s">
        <v>527</v>
      </c>
      <c r="F29" t="str">
        <v>Customer_44</v>
      </c>
      <c r="G29" t="str">
        <v>36-50</v>
      </c>
      <c r="H29" t="str">
        <v>Male</v>
      </c>
      <c r="I29" t="str">
        <v>Delhi</v>
      </c>
      <c r="J29" t="s">
        <v>562</v>
      </c>
      <c r="K29" t="str">
        <f>_xlfn.XLOOKUP(J29, Product_Info!A:A, Product_Info!B:B)</f>
        <v>Product_16</v>
      </c>
      <c r="L29" t="str">
        <f>_xlfn.XLOOKUP(J29, Product_Info!A:A, Product_Info!F:F)</f>
        <v>Supplier_16</v>
      </c>
      <c r="M29" t="s">
        <v>592</v>
      </c>
      <c r="N29" t="s">
        <v>598</v>
      </c>
      <c r="O29">
        <v>1</v>
      </c>
      <c r="P29" t="s">
        <v>602</v>
      </c>
      <c r="Q29" s="10">
        <v>0.34</v>
      </c>
      <c r="R29">
        <v>369.94</v>
      </c>
      <c r="S29">
        <v>369.94</v>
      </c>
      <c r="T29">
        <v>-88.79</v>
      </c>
      <c r="U29">
        <f t="shared" si="2"/>
        <v>369.94</v>
      </c>
      <c r="V29" s="10">
        <f t="shared" si="3"/>
        <v>-0.24001189382061958</v>
      </c>
      <c r="W29" s="4">
        <f t="shared" si="4"/>
        <v>368.68220400000001</v>
      </c>
      <c r="X29" t="str">
        <f t="shared" si="5"/>
        <v>Low Profit</v>
      </c>
    </row>
    <row r="30" spans="1:24" x14ac:dyDescent="0.35">
      <c r="A30" t="s">
        <v>40</v>
      </c>
      <c r="B30" t="str">
        <f t="shared" si="0"/>
        <v>01-29-2023</v>
      </c>
      <c r="C30" t="str">
        <f t="shared" si="1"/>
        <v>Jan</v>
      </c>
      <c r="D30" s="2">
        <v>44955</v>
      </c>
      <c r="E30" t="s">
        <v>532</v>
      </c>
      <c r="F30" t="str">
        <v>Customer_25</v>
      </c>
      <c r="G30" t="str">
        <v>18-25</v>
      </c>
      <c r="H30" t="str">
        <v>Female</v>
      </c>
      <c r="I30" t="str">
        <v>Delhi</v>
      </c>
      <c r="J30" t="s">
        <v>569</v>
      </c>
      <c r="K30" t="str">
        <f>_xlfn.XLOOKUP(J30, Product_Info!A:A, Product_Info!B:B)</f>
        <v>Product_23</v>
      </c>
      <c r="L30" t="str">
        <f>_xlfn.XLOOKUP(J30, Product_Info!A:A, Product_Info!F:F)</f>
        <v>Supplier_23</v>
      </c>
      <c r="M30" t="s">
        <v>592</v>
      </c>
      <c r="N30" t="s">
        <v>595</v>
      </c>
      <c r="O30">
        <v>9</v>
      </c>
      <c r="P30" t="s">
        <v>604</v>
      </c>
      <c r="Q30" s="10">
        <v>0.5</v>
      </c>
      <c r="R30">
        <v>157.24</v>
      </c>
      <c r="S30">
        <v>1415.16</v>
      </c>
      <c r="T30">
        <v>-566.05999999999995</v>
      </c>
      <c r="U30">
        <f t="shared" si="2"/>
        <v>1415.16</v>
      </c>
      <c r="V30" s="10">
        <f t="shared" si="3"/>
        <v>-0.39999717346448455</v>
      </c>
      <c r="W30" s="4">
        <f t="shared" si="4"/>
        <v>156.4538</v>
      </c>
      <c r="X30" t="str">
        <f t="shared" si="5"/>
        <v>Low Profit</v>
      </c>
    </row>
    <row r="31" spans="1:24" x14ac:dyDescent="0.35">
      <c r="A31" t="s">
        <v>41</v>
      </c>
      <c r="B31" t="str">
        <f t="shared" si="0"/>
        <v>01-30-2023</v>
      </c>
      <c r="C31" t="str">
        <f t="shared" si="1"/>
        <v>Jan</v>
      </c>
      <c r="D31" s="2">
        <v>44956</v>
      </c>
      <c r="E31" t="s">
        <v>533</v>
      </c>
      <c r="F31" t="str">
        <v>Customer_49</v>
      </c>
      <c r="G31" t="str">
        <v>18-25</v>
      </c>
      <c r="H31" t="str">
        <v>Female</v>
      </c>
      <c r="I31" t="str">
        <v>Delhi</v>
      </c>
      <c r="J31" t="s">
        <v>573</v>
      </c>
      <c r="K31" t="str">
        <f>_xlfn.XLOOKUP(J31, Product_Info!A:A, Product_Info!B:B)</f>
        <v>Product_2</v>
      </c>
      <c r="L31" t="str">
        <f>_xlfn.XLOOKUP(J31, Product_Info!A:A, Product_Info!F:F)</f>
        <v>Supplier_2</v>
      </c>
      <c r="M31" t="s">
        <v>592</v>
      </c>
      <c r="N31" t="s">
        <v>599</v>
      </c>
      <c r="O31">
        <v>6</v>
      </c>
      <c r="P31" t="s">
        <v>603</v>
      </c>
      <c r="Q31" s="10">
        <v>0.37</v>
      </c>
      <c r="R31">
        <v>169.65</v>
      </c>
      <c r="S31">
        <v>1017.9</v>
      </c>
      <c r="T31">
        <v>-274.83</v>
      </c>
      <c r="U31">
        <f t="shared" si="2"/>
        <v>1017.9000000000001</v>
      </c>
      <c r="V31" s="10">
        <f t="shared" si="3"/>
        <v>-0.26999705275567343</v>
      </c>
      <c r="W31" s="4">
        <f t="shared" si="4"/>
        <v>169.02229499999999</v>
      </c>
      <c r="X31" t="str">
        <f t="shared" si="5"/>
        <v>Low Profit</v>
      </c>
    </row>
    <row r="32" spans="1:24" x14ac:dyDescent="0.35">
      <c r="A32" t="s">
        <v>42</v>
      </c>
      <c r="B32" t="str">
        <f t="shared" si="0"/>
        <v>01-31-2023</v>
      </c>
      <c r="C32" t="str">
        <f t="shared" si="1"/>
        <v>Jan</v>
      </c>
      <c r="D32" s="2">
        <v>44957</v>
      </c>
      <c r="E32" t="s">
        <v>534</v>
      </c>
      <c r="F32" t="str">
        <v>Customer_27</v>
      </c>
      <c r="G32" t="str">
        <v>36-50</v>
      </c>
      <c r="H32" t="str">
        <v>Male</v>
      </c>
      <c r="I32" t="str">
        <v>Delhi</v>
      </c>
      <c r="J32" t="s">
        <v>578</v>
      </c>
      <c r="K32" t="str">
        <f>_xlfn.XLOOKUP(J32, Product_Info!A:A, Product_Info!B:B)</f>
        <v>Product_17</v>
      </c>
      <c r="L32" t="str">
        <f>_xlfn.XLOOKUP(J32, Product_Info!A:A, Product_Info!F:F)</f>
        <v>Supplier_17</v>
      </c>
      <c r="M32" t="s">
        <v>594</v>
      </c>
      <c r="N32" t="s">
        <v>596</v>
      </c>
      <c r="O32">
        <v>6</v>
      </c>
      <c r="P32" t="s">
        <v>602</v>
      </c>
      <c r="Q32" s="10">
        <v>0.37</v>
      </c>
      <c r="R32">
        <v>398.34</v>
      </c>
      <c r="S32">
        <v>2390.04</v>
      </c>
      <c r="T32">
        <v>-645.30999999999995</v>
      </c>
      <c r="U32">
        <f t="shared" si="2"/>
        <v>2390.04</v>
      </c>
      <c r="V32" s="10">
        <f t="shared" si="3"/>
        <v>-0.26999966527756858</v>
      </c>
      <c r="W32" s="4">
        <f t="shared" si="4"/>
        <v>396.86614199999997</v>
      </c>
      <c r="X32" t="str">
        <f t="shared" si="5"/>
        <v>Low Profit</v>
      </c>
    </row>
    <row r="33" spans="1:24" x14ac:dyDescent="0.35">
      <c r="A33" t="s">
        <v>43</v>
      </c>
      <c r="B33" t="str">
        <f t="shared" si="0"/>
        <v>02-01-2023</v>
      </c>
      <c r="C33" t="str">
        <f t="shared" si="1"/>
        <v>Feb</v>
      </c>
      <c r="D33" s="2">
        <v>44958</v>
      </c>
      <c r="E33" t="s">
        <v>535</v>
      </c>
      <c r="F33" t="str">
        <v>Customer_42</v>
      </c>
      <c r="G33" t="str">
        <v>18-25</v>
      </c>
      <c r="H33" t="str">
        <v>Female</v>
      </c>
      <c r="I33" t="str">
        <v>Delhi</v>
      </c>
      <c r="J33" t="s">
        <v>579</v>
      </c>
      <c r="K33" t="str">
        <f>_xlfn.XLOOKUP(J33, Product_Info!A:A, Product_Info!B:B)</f>
        <v>Product_28</v>
      </c>
      <c r="L33" t="str">
        <f>_xlfn.XLOOKUP(J33, Product_Info!A:A, Product_Info!F:F)</f>
        <v>Supplier_28</v>
      </c>
      <c r="M33" t="s">
        <v>592</v>
      </c>
      <c r="N33" t="s">
        <v>600</v>
      </c>
      <c r="O33">
        <v>4</v>
      </c>
      <c r="P33" t="s">
        <v>603</v>
      </c>
      <c r="Q33" s="10">
        <v>0.48</v>
      </c>
      <c r="R33">
        <v>236.11</v>
      </c>
      <c r="S33">
        <v>944.44</v>
      </c>
      <c r="T33">
        <v>-358.89</v>
      </c>
      <c r="U33">
        <f t="shared" si="2"/>
        <v>944.44</v>
      </c>
      <c r="V33" s="10">
        <f t="shared" si="3"/>
        <v>-0.38000296471983391</v>
      </c>
      <c r="W33" s="4">
        <f t="shared" si="4"/>
        <v>234.97667200000001</v>
      </c>
      <c r="X33" t="str">
        <f t="shared" si="5"/>
        <v>Low Profit</v>
      </c>
    </row>
    <row r="34" spans="1:24" x14ac:dyDescent="0.35">
      <c r="A34" t="s">
        <v>44</v>
      </c>
      <c r="B34" t="str">
        <f t="shared" si="0"/>
        <v>02-02-2023</v>
      </c>
      <c r="C34" t="str">
        <f t="shared" si="1"/>
        <v>Feb</v>
      </c>
      <c r="D34" s="2">
        <v>44959</v>
      </c>
      <c r="E34" t="s">
        <v>536</v>
      </c>
      <c r="F34" t="str">
        <v>Customer_28</v>
      </c>
      <c r="G34" t="str">
        <v>18-25</v>
      </c>
      <c r="H34" t="str">
        <v>Female</v>
      </c>
      <c r="I34" t="str">
        <v>Delhi</v>
      </c>
      <c r="J34" t="s">
        <v>580</v>
      </c>
      <c r="K34" t="str">
        <f>_xlfn.XLOOKUP(J34, Product_Info!A:A, Product_Info!B:B)</f>
        <v>Product_27</v>
      </c>
      <c r="L34" t="str">
        <f>_xlfn.XLOOKUP(J34, Product_Info!A:A, Product_Info!F:F)</f>
        <v>Supplier_27</v>
      </c>
      <c r="M34" t="s">
        <v>592</v>
      </c>
      <c r="N34" t="s">
        <v>595</v>
      </c>
      <c r="O34">
        <v>1</v>
      </c>
      <c r="P34" t="s">
        <v>603</v>
      </c>
      <c r="Q34" s="10">
        <v>0.1</v>
      </c>
      <c r="R34">
        <v>368.1</v>
      </c>
      <c r="S34">
        <v>368.1</v>
      </c>
      <c r="T34">
        <v>0</v>
      </c>
      <c r="U34">
        <f t="shared" si="2"/>
        <v>368.1</v>
      </c>
      <c r="V34" s="10">
        <f t="shared" si="3"/>
        <v>0</v>
      </c>
      <c r="W34" s="4">
        <f t="shared" si="4"/>
        <v>367.7319</v>
      </c>
      <c r="X34" t="str">
        <f t="shared" si="5"/>
        <v>Moderate</v>
      </c>
    </row>
    <row r="35" spans="1:24" x14ac:dyDescent="0.35">
      <c r="A35" t="s">
        <v>45</v>
      </c>
      <c r="B35" t="str">
        <f t="shared" si="0"/>
        <v>02-03-2023</v>
      </c>
      <c r="C35" t="str">
        <f t="shared" si="1"/>
        <v>Feb</v>
      </c>
      <c r="D35" s="2">
        <v>44960</v>
      </c>
      <c r="E35" t="s">
        <v>537</v>
      </c>
      <c r="F35" t="str">
        <v>Customer_16</v>
      </c>
      <c r="G35" t="str">
        <v>50+</v>
      </c>
      <c r="H35" t="str">
        <v>Male</v>
      </c>
      <c r="I35" t="str">
        <v>Delhi</v>
      </c>
      <c r="J35" t="s">
        <v>574</v>
      </c>
      <c r="K35" t="str">
        <f>_xlfn.XLOOKUP(J35, Product_Info!A:A, Product_Info!B:B)</f>
        <v>Product_20</v>
      </c>
      <c r="L35" t="str">
        <f>_xlfn.XLOOKUP(J35, Product_Info!A:A, Product_Info!F:F)</f>
        <v>Supplier_20</v>
      </c>
      <c r="M35" t="s">
        <v>593</v>
      </c>
      <c r="N35" t="s">
        <v>596</v>
      </c>
      <c r="O35">
        <v>8</v>
      </c>
      <c r="P35" t="s">
        <v>603</v>
      </c>
      <c r="Q35" s="10">
        <v>0.28000000000000003</v>
      </c>
      <c r="R35">
        <v>82.51</v>
      </c>
      <c r="S35">
        <v>660.08</v>
      </c>
      <c r="T35">
        <v>-118.81</v>
      </c>
      <c r="U35">
        <f t="shared" si="2"/>
        <v>660.08</v>
      </c>
      <c r="V35" s="10">
        <f t="shared" si="3"/>
        <v>-0.17999333414131619</v>
      </c>
      <c r="W35" s="4">
        <f t="shared" si="4"/>
        <v>82.278971999999996</v>
      </c>
      <c r="X35" t="str">
        <f t="shared" si="5"/>
        <v>Low Profit</v>
      </c>
    </row>
    <row r="36" spans="1:24" x14ac:dyDescent="0.35">
      <c r="A36" t="s">
        <v>46</v>
      </c>
      <c r="B36" t="str">
        <f t="shared" si="0"/>
        <v>02-04-2023</v>
      </c>
      <c r="C36" t="str">
        <f t="shared" si="1"/>
        <v>Feb</v>
      </c>
      <c r="D36" s="2">
        <v>44961</v>
      </c>
      <c r="E36" t="s">
        <v>514</v>
      </c>
      <c r="F36" t="str">
        <v>Customer_15</v>
      </c>
      <c r="G36" t="str">
        <v>18-25</v>
      </c>
      <c r="H36" t="str">
        <v>Female</v>
      </c>
      <c r="I36" t="str">
        <v>Delhi</v>
      </c>
      <c r="J36" t="s">
        <v>576</v>
      </c>
      <c r="K36" t="str">
        <f>_xlfn.XLOOKUP(J36, Product_Info!A:A, Product_Info!B:B)</f>
        <v>Product_24</v>
      </c>
      <c r="L36" t="str">
        <f>_xlfn.XLOOKUP(J36, Product_Info!A:A, Product_Info!F:F)</f>
        <v>Supplier_24</v>
      </c>
      <c r="M36" t="s">
        <v>592</v>
      </c>
      <c r="N36" t="s">
        <v>598</v>
      </c>
      <c r="O36">
        <v>2</v>
      </c>
      <c r="P36" t="s">
        <v>603</v>
      </c>
      <c r="Q36" s="10">
        <v>0.49</v>
      </c>
      <c r="R36">
        <v>427.75</v>
      </c>
      <c r="S36">
        <v>855.5</v>
      </c>
      <c r="T36">
        <v>-333.65</v>
      </c>
      <c r="U36">
        <f t="shared" si="2"/>
        <v>855.5</v>
      </c>
      <c r="V36" s="10">
        <f t="shared" si="3"/>
        <v>-0.39000584453535941</v>
      </c>
      <c r="W36" s="4">
        <f t="shared" si="4"/>
        <v>425.65402499999999</v>
      </c>
      <c r="X36" t="str">
        <f t="shared" si="5"/>
        <v>Low Profit</v>
      </c>
    </row>
    <row r="37" spans="1:24" x14ac:dyDescent="0.35">
      <c r="A37" t="s">
        <v>47</v>
      </c>
      <c r="B37" t="str">
        <f t="shared" si="0"/>
        <v>02-05-2023</v>
      </c>
      <c r="C37" t="str">
        <f t="shared" si="1"/>
        <v>Feb</v>
      </c>
      <c r="D37" s="2">
        <v>44962</v>
      </c>
      <c r="E37" t="s">
        <v>538</v>
      </c>
      <c r="F37" t="str">
        <v>Customer_47</v>
      </c>
      <c r="G37" t="str">
        <v>18-25</v>
      </c>
      <c r="H37" t="str">
        <v>Female</v>
      </c>
      <c r="I37" t="str">
        <v>Delhi</v>
      </c>
      <c r="J37" t="s">
        <v>581</v>
      </c>
      <c r="K37" t="str">
        <f>_xlfn.XLOOKUP(J37, Product_Info!A:A, Product_Info!B:B)</f>
        <v>Product_12</v>
      </c>
      <c r="L37" t="str">
        <f>_xlfn.XLOOKUP(J37, Product_Info!A:A, Product_Info!F:F)</f>
        <v>Supplier_12</v>
      </c>
      <c r="M37" t="s">
        <v>592</v>
      </c>
      <c r="N37" t="s">
        <v>597</v>
      </c>
      <c r="O37">
        <v>1</v>
      </c>
      <c r="P37" t="s">
        <v>603</v>
      </c>
      <c r="Q37" s="10">
        <v>0.08</v>
      </c>
      <c r="R37">
        <v>358.33</v>
      </c>
      <c r="S37">
        <v>358.33</v>
      </c>
      <c r="T37">
        <v>7.17</v>
      </c>
      <c r="U37">
        <f t="shared" si="2"/>
        <v>358.33</v>
      </c>
      <c r="V37" s="10">
        <f t="shared" si="3"/>
        <v>2.0009488460357772E-2</v>
      </c>
      <c r="W37" s="4">
        <f t="shared" si="4"/>
        <v>358.04333599999995</v>
      </c>
      <c r="X37" t="str">
        <f t="shared" si="5"/>
        <v>Moderate</v>
      </c>
    </row>
    <row r="38" spans="1:24" x14ac:dyDescent="0.35">
      <c r="A38" t="s">
        <v>48</v>
      </c>
      <c r="B38" t="str">
        <f t="shared" si="0"/>
        <v>02-06-2023</v>
      </c>
      <c r="C38" t="str">
        <f t="shared" si="1"/>
        <v>Feb</v>
      </c>
      <c r="D38" s="2">
        <v>44963</v>
      </c>
      <c r="E38" t="s">
        <v>527</v>
      </c>
      <c r="F38" t="str">
        <v>Customer_44</v>
      </c>
      <c r="G38" t="str">
        <v>36-50</v>
      </c>
      <c r="H38" t="str">
        <v>Male</v>
      </c>
      <c r="I38" t="str">
        <v>Delhi</v>
      </c>
      <c r="J38" t="s">
        <v>582</v>
      </c>
      <c r="K38" t="str">
        <f>_xlfn.XLOOKUP(J38, Product_Info!A:A, Product_Info!B:B)</f>
        <v>Product_18</v>
      </c>
      <c r="L38" t="str">
        <f>_xlfn.XLOOKUP(J38, Product_Info!A:A, Product_Info!F:F)</f>
        <v>Supplier_18</v>
      </c>
      <c r="M38" t="s">
        <v>594</v>
      </c>
      <c r="N38" t="s">
        <v>599</v>
      </c>
      <c r="O38">
        <v>2</v>
      </c>
      <c r="P38" t="s">
        <v>603</v>
      </c>
      <c r="Q38" s="10">
        <v>0.35</v>
      </c>
      <c r="R38">
        <v>454.4</v>
      </c>
      <c r="S38">
        <v>908.8</v>
      </c>
      <c r="T38">
        <v>-227.2</v>
      </c>
      <c r="U38">
        <f t="shared" si="2"/>
        <v>908.8</v>
      </c>
      <c r="V38" s="10">
        <f t="shared" si="3"/>
        <v>-0.25</v>
      </c>
      <c r="W38" s="4">
        <f t="shared" si="4"/>
        <v>452.80959999999999</v>
      </c>
      <c r="X38" t="str">
        <f t="shared" si="5"/>
        <v>Low Profit</v>
      </c>
    </row>
    <row r="39" spans="1:24" x14ac:dyDescent="0.35">
      <c r="A39" t="s">
        <v>49</v>
      </c>
      <c r="B39" t="str">
        <f t="shared" si="0"/>
        <v>02-07-2023</v>
      </c>
      <c r="C39" t="str">
        <f t="shared" si="1"/>
        <v>Feb</v>
      </c>
      <c r="D39" s="2">
        <v>44964</v>
      </c>
      <c r="E39" t="s">
        <v>524</v>
      </c>
      <c r="F39" t="str">
        <v>Customer_3</v>
      </c>
      <c r="G39" t="str">
        <v>50+</v>
      </c>
      <c r="H39" t="str">
        <v>Male</v>
      </c>
      <c r="I39" t="str">
        <v>Delhi</v>
      </c>
      <c r="J39" t="s">
        <v>583</v>
      </c>
      <c r="K39" t="str">
        <f>_xlfn.XLOOKUP(J39, Product_Info!A:A, Product_Info!B:B)</f>
        <v>Product_3</v>
      </c>
      <c r="L39" t="str">
        <f>_xlfn.XLOOKUP(J39, Product_Info!A:A, Product_Info!F:F)</f>
        <v>Supplier_3</v>
      </c>
      <c r="M39" t="s">
        <v>594</v>
      </c>
      <c r="N39" t="s">
        <v>600</v>
      </c>
      <c r="O39">
        <v>1</v>
      </c>
      <c r="P39" t="s">
        <v>602</v>
      </c>
      <c r="Q39" s="10">
        <v>0.28999999999999998</v>
      </c>
      <c r="R39">
        <v>74.86</v>
      </c>
      <c r="S39">
        <v>74.86</v>
      </c>
      <c r="T39">
        <v>-14.22</v>
      </c>
      <c r="U39">
        <f t="shared" si="2"/>
        <v>74.86</v>
      </c>
      <c r="V39" s="10">
        <f t="shared" si="3"/>
        <v>-0.18995458188618755</v>
      </c>
      <c r="W39" s="4">
        <f t="shared" si="4"/>
        <v>74.642905999999996</v>
      </c>
      <c r="X39" t="str">
        <f t="shared" si="5"/>
        <v>Low Profit</v>
      </c>
    </row>
    <row r="40" spans="1:24" x14ac:dyDescent="0.35">
      <c r="A40" t="s">
        <v>50</v>
      </c>
      <c r="B40" t="str">
        <f t="shared" si="0"/>
        <v>02-08-2023</v>
      </c>
      <c r="C40" t="str">
        <f t="shared" si="1"/>
        <v>Feb</v>
      </c>
      <c r="D40" s="2">
        <v>44965</v>
      </c>
      <c r="E40" t="s">
        <v>539</v>
      </c>
      <c r="F40" t="str">
        <v>Customer_37</v>
      </c>
      <c r="G40" t="str">
        <v>36-50</v>
      </c>
      <c r="H40" t="str">
        <v>Male</v>
      </c>
      <c r="I40" t="str">
        <v>Delhi</v>
      </c>
      <c r="J40" t="s">
        <v>579</v>
      </c>
      <c r="K40" t="str">
        <f>_xlfn.XLOOKUP(J40, Product_Info!A:A, Product_Info!B:B)</f>
        <v>Product_28</v>
      </c>
      <c r="L40" t="str">
        <f>_xlfn.XLOOKUP(J40, Product_Info!A:A, Product_Info!F:F)</f>
        <v>Supplier_28</v>
      </c>
      <c r="M40" t="s">
        <v>594</v>
      </c>
      <c r="N40" t="s">
        <v>599</v>
      </c>
      <c r="O40">
        <v>1</v>
      </c>
      <c r="P40" t="s">
        <v>604</v>
      </c>
      <c r="Q40" s="10">
        <v>0.28999999999999998</v>
      </c>
      <c r="R40">
        <v>300.58</v>
      </c>
      <c r="S40">
        <v>300.58</v>
      </c>
      <c r="T40">
        <v>-57.11</v>
      </c>
      <c r="U40">
        <f t="shared" si="2"/>
        <v>300.58</v>
      </c>
      <c r="V40" s="10">
        <f t="shared" si="3"/>
        <v>-0.1899993346197352</v>
      </c>
      <c r="W40" s="4">
        <f t="shared" si="4"/>
        <v>299.70831799999996</v>
      </c>
      <c r="X40" t="str">
        <f t="shared" si="5"/>
        <v>Low Profit</v>
      </c>
    </row>
    <row r="41" spans="1:24" x14ac:dyDescent="0.35">
      <c r="A41" t="s">
        <v>51</v>
      </c>
      <c r="B41" t="str">
        <f t="shared" si="0"/>
        <v>02-09-2023</v>
      </c>
      <c r="C41" t="str">
        <f t="shared" si="1"/>
        <v>Feb</v>
      </c>
      <c r="D41" s="2">
        <v>44966</v>
      </c>
      <c r="E41" t="s">
        <v>540</v>
      </c>
      <c r="F41" t="str">
        <v>Customer_7</v>
      </c>
      <c r="G41" t="str">
        <v>26-35</v>
      </c>
      <c r="H41" t="str">
        <v>Female</v>
      </c>
      <c r="I41" t="str">
        <v>Delhi</v>
      </c>
      <c r="J41" t="s">
        <v>566</v>
      </c>
      <c r="K41" t="str">
        <f>_xlfn.XLOOKUP(J41, Product_Info!A:A, Product_Info!B:B)</f>
        <v>Product_1</v>
      </c>
      <c r="L41" t="str">
        <f>_xlfn.XLOOKUP(J41, Product_Info!A:A, Product_Info!F:F)</f>
        <v>Supplier_1</v>
      </c>
      <c r="M41" t="s">
        <v>594</v>
      </c>
      <c r="N41" t="s">
        <v>598</v>
      </c>
      <c r="O41">
        <v>9</v>
      </c>
      <c r="P41" t="s">
        <v>601</v>
      </c>
      <c r="Q41" s="10">
        <v>0.35</v>
      </c>
      <c r="R41">
        <v>303.57</v>
      </c>
      <c r="S41">
        <v>2732.13</v>
      </c>
      <c r="T41">
        <v>-683.03</v>
      </c>
      <c r="U41">
        <f t="shared" si="2"/>
        <v>2732.13</v>
      </c>
      <c r="V41" s="10">
        <f t="shared" si="3"/>
        <v>-0.24999908496301418</v>
      </c>
      <c r="W41" s="4">
        <f t="shared" si="4"/>
        <v>302.50750500000004</v>
      </c>
      <c r="X41" t="str">
        <f t="shared" si="5"/>
        <v>Low Profit</v>
      </c>
    </row>
    <row r="42" spans="1:24" x14ac:dyDescent="0.35">
      <c r="A42" t="s">
        <v>52</v>
      </c>
      <c r="B42" t="str">
        <f t="shared" si="0"/>
        <v>02-10-2023</v>
      </c>
      <c r="C42" t="str">
        <f t="shared" si="1"/>
        <v>Feb</v>
      </c>
      <c r="D42" s="2">
        <v>44967</v>
      </c>
      <c r="E42" t="s">
        <v>517</v>
      </c>
      <c r="F42" t="str">
        <v>Customer_21</v>
      </c>
      <c r="G42" t="str">
        <v>36-50</v>
      </c>
      <c r="H42" t="str">
        <v>Male</v>
      </c>
      <c r="I42" t="str">
        <v>Delhi</v>
      </c>
      <c r="J42" t="s">
        <v>566</v>
      </c>
      <c r="K42" t="str">
        <f>_xlfn.XLOOKUP(J42, Product_Info!A:A, Product_Info!B:B)</f>
        <v>Product_1</v>
      </c>
      <c r="L42" t="str">
        <f>_xlfn.XLOOKUP(J42, Product_Info!A:A, Product_Info!F:F)</f>
        <v>Supplier_1</v>
      </c>
      <c r="M42" t="s">
        <v>594</v>
      </c>
      <c r="N42" t="s">
        <v>599</v>
      </c>
      <c r="O42">
        <v>1</v>
      </c>
      <c r="P42" t="s">
        <v>603</v>
      </c>
      <c r="Q42" s="10">
        <v>0.46</v>
      </c>
      <c r="R42">
        <v>183.2</v>
      </c>
      <c r="S42">
        <v>183.2</v>
      </c>
      <c r="T42">
        <v>-65.95</v>
      </c>
      <c r="U42">
        <f t="shared" si="2"/>
        <v>183.2</v>
      </c>
      <c r="V42" s="10">
        <f t="shared" si="3"/>
        <v>-0.35998908296943233</v>
      </c>
      <c r="W42" s="4">
        <f t="shared" si="4"/>
        <v>182.35727999999997</v>
      </c>
      <c r="X42" t="str">
        <f t="shared" si="5"/>
        <v>Low Profit</v>
      </c>
    </row>
    <row r="43" spans="1:24" x14ac:dyDescent="0.35">
      <c r="A43" t="s">
        <v>53</v>
      </c>
      <c r="B43" t="str">
        <f t="shared" si="0"/>
        <v>02-11-2023</v>
      </c>
      <c r="C43" t="str">
        <f t="shared" si="1"/>
        <v>Feb</v>
      </c>
      <c r="D43" s="2">
        <v>44968</v>
      </c>
      <c r="E43" t="s">
        <v>541</v>
      </c>
      <c r="F43" t="str">
        <v>Customer_9</v>
      </c>
      <c r="G43" t="str">
        <v>18-25</v>
      </c>
      <c r="H43" t="str">
        <v>Female</v>
      </c>
      <c r="I43" t="str">
        <v>Delhi</v>
      </c>
      <c r="J43" t="s">
        <v>584</v>
      </c>
      <c r="K43" t="str">
        <f>_xlfn.XLOOKUP(J43, Product_Info!A:A, Product_Info!B:B)</f>
        <v>Product_29</v>
      </c>
      <c r="L43" t="str">
        <f>_xlfn.XLOOKUP(J43, Product_Info!A:A, Product_Info!F:F)</f>
        <v>Supplier_29</v>
      </c>
      <c r="M43" t="s">
        <v>594</v>
      </c>
      <c r="N43" t="s">
        <v>600</v>
      </c>
      <c r="O43">
        <v>4</v>
      </c>
      <c r="P43" t="s">
        <v>601</v>
      </c>
      <c r="Q43" s="10">
        <v>0.39</v>
      </c>
      <c r="R43">
        <v>234.65</v>
      </c>
      <c r="S43">
        <v>938.6</v>
      </c>
      <c r="T43">
        <v>-272.19</v>
      </c>
      <c r="U43">
        <f t="shared" si="2"/>
        <v>938.6</v>
      </c>
      <c r="V43" s="10">
        <f t="shared" si="3"/>
        <v>-0.28999573833368847</v>
      </c>
      <c r="W43" s="4">
        <f t="shared" si="4"/>
        <v>233.73486500000001</v>
      </c>
      <c r="X43" t="str">
        <f t="shared" si="5"/>
        <v>Low Profit</v>
      </c>
    </row>
    <row r="44" spans="1:24" x14ac:dyDescent="0.35">
      <c r="A44" t="s">
        <v>54</v>
      </c>
      <c r="B44" t="str">
        <f t="shared" si="0"/>
        <v>02-12-2023</v>
      </c>
      <c r="C44" t="str">
        <f t="shared" si="1"/>
        <v>Feb</v>
      </c>
      <c r="D44" s="2">
        <v>44969</v>
      </c>
      <c r="E44" t="s">
        <v>512</v>
      </c>
      <c r="F44" t="str">
        <v>Customer_39</v>
      </c>
      <c r="G44" t="str">
        <v>36-50</v>
      </c>
      <c r="H44" t="str">
        <v>Male</v>
      </c>
      <c r="I44" t="str">
        <v>Delhi</v>
      </c>
      <c r="J44" t="s">
        <v>575</v>
      </c>
      <c r="K44" t="str">
        <f>_xlfn.XLOOKUP(J44, Product_Info!A:A, Product_Info!B:B)</f>
        <v>Product_19</v>
      </c>
      <c r="L44" t="str">
        <f>_xlfn.XLOOKUP(J44, Product_Info!A:A, Product_Info!F:F)</f>
        <v>Supplier_19</v>
      </c>
      <c r="M44" t="s">
        <v>592</v>
      </c>
      <c r="N44" t="s">
        <v>598</v>
      </c>
      <c r="O44">
        <v>6</v>
      </c>
      <c r="P44" t="s">
        <v>602</v>
      </c>
      <c r="Q44" s="10">
        <v>0.03</v>
      </c>
      <c r="R44">
        <v>28.61</v>
      </c>
      <c r="S44">
        <v>171.66</v>
      </c>
      <c r="T44">
        <v>12.02</v>
      </c>
      <c r="U44">
        <f t="shared" si="2"/>
        <v>171.66</v>
      </c>
      <c r="V44" s="10">
        <f t="shared" si="3"/>
        <v>7.0022136782010955E-2</v>
      </c>
      <c r="W44" s="4">
        <f t="shared" si="4"/>
        <v>28.601417000000001</v>
      </c>
      <c r="X44" t="str">
        <f t="shared" si="5"/>
        <v>Moderate</v>
      </c>
    </row>
    <row r="45" spans="1:24" x14ac:dyDescent="0.35">
      <c r="A45" t="s">
        <v>55</v>
      </c>
      <c r="B45" t="str">
        <f t="shared" si="0"/>
        <v>02-13-2023</v>
      </c>
      <c r="C45" t="str">
        <f t="shared" si="1"/>
        <v>Feb</v>
      </c>
      <c r="D45" s="2">
        <v>44970</v>
      </c>
      <c r="E45" t="s">
        <v>542</v>
      </c>
      <c r="F45" t="str">
        <v>Customer_18</v>
      </c>
      <c r="G45" t="str">
        <v>50+</v>
      </c>
      <c r="H45" t="str">
        <v>Male</v>
      </c>
      <c r="I45" t="str">
        <v>Delhi</v>
      </c>
      <c r="J45" t="s">
        <v>585</v>
      </c>
      <c r="K45" t="str">
        <f>_xlfn.XLOOKUP(J45, Product_Info!A:A, Product_Info!B:B)</f>
        <v>Product_11</v>
      </c>
      <c r="L45" t="str">
        <f>_xlfn.XLOOKUP(J45, Product_Info!A:A, Product_Info!F:F)</f>
        <v>Supplier_11</v>
      </c>
      <c r="M45" t="s">
        <v>594</v>
      </c>
      <c r="N45" t="s">
        <v>599</v>
      </c>
      <c r="O45">
        <v>7</v>
      </c>
      <c r="P45" t="s">
        <v>603</v>
      </c>
      <c r="Q45" s="10">
        <v>0.43</v>
      </c>
      <c r="R45">
        <v>375.47</v>
      </c>
      <c r="S45">
        <v>2628.29</v>
      </c>
      <c r="T45">
        <v>-867.34</v>
      </c>
      <c r="U45">
        <f t="shared" si="2"/>
        <v>2628.29</v>
      </c>
      <c r="V45" s="10">
        <f t="shared" si="3"/>
        <v>-0.33000163604472871</v>
      </c>
      <c r="W45" s="4">
        <f t="shared" si="4"/>
        <v>373.85547900000006</v>
      </c>
      <c r="X45" t="str">
        <f t="shared" si="5"/>
        <v>Low Profit</v>
      </c>
    </row>
    <row r="46" spans="1:24" x14ac:dyDescent="0.35">
      <c r="A46" t="s">
        <v>56</v>
      </c>
      <c r="B46" t="str">
        <f t="shared" si="0"/>
        <v>02-14-2023</v>
      </c>
      <c r="C46" t="str">
        <f t="shared" si="1"/>
        <v>Feb</v>
      </c>
      <c r="D46" s="2">
        <v>44971</v>
      </c>
      <c r="E46" t="s">
        <v>543</v>
      </c>
      <c r="F46" t="str">
        <v>Customer_4</v>
      </c>
      <c r="G46" t="str">
        <v>36-50</v>
      </c>
      <c r="H46" t="str">
        <v>Male</v>
      </c>
      <c r="I46" t="str">
        <v>Delhi</v>
      </c>
      <c r="J46" t="s">
        <v>568</v>
      </c>
      <c r="K46" t="str">
        <f>_xlfn.XLOOKUP(J46, Product_Info!A:A, Product_Info!B:B)</f>
        <v>Product_5</v>
      </c>
      <c r="L46" t="str">
        <f>_xlfn.XLOOKUP(J46, Product_Info!A:A, Product_Info!F:F)</f>
        <v>Supplier_5</v>
      </c>
      <c r="M46" t="s">
        <v>594</v>
      </c>
      <c r="N46" t="s">
        <v>597</v>
      </c>
      <c r="O46">
        <v>2</v>
      </c>
      <c r="P46" t="s">
        <v>604</v>
      </c>
      <c r="Q46" s="10">
        <v>0.11</v>
      </c>
      <c r="R46">
        <v>279.17</v>
      </c>
      <c r="S46">
        <v>558.34</v>
      </c>
      <c r="T46">
        <v>-5.58</v>
      </c>
      <c r="U46">
        <f t="shared" si="2"/>
        <v>558.34</v>
      </c>
      <c r="V46" s="10">
        <f t="shared" si="3"/>
        <v>-9.9939105204713968E-3</v>
      </c>
      <c r="W46" s="4">
        <f t="shared" si="4"/>
        <v>278.86291299999999</v>
      </c>
      <c r="X46" t="str">
        <f t="shared" si="5"/>
        <v>Low Profit</v>
      </c>
    </row>
    <row r="47" spans="1:24" x14ac:dyDescent="0.35">
      <c r="A47" t="s">
        <v>57</v>
      </c>
      <c r="B47" t="str">
        <f t="shared" si="0"/>
        <v>02-15-2023</v>
      </c>
      <c r="C47" t="str">
        <f t="shared" si="1"/>
        <v>Feb</v>
      </c>
      <c r="D47" s="2">
        <v>44972</v>
      </c>
      <c r="E47" t="s">
        <v>532</v>
      </c>
      <c r="F47" t="str">
        <v>Customer_25</v>
      </c>
      <c r="G47" t="str">
        <v>18-25</v>
      </c>
      <c r="H47" t="str">
        <v>Female</v>
      </c>
      <c r="I47" t="str">
        <v>Delhi</v>
      </c>
      <c r="J47" t="s">
        <v>581</v>
      </c>
      <c r="K47" t="str">
        <f>_xlfn.XLOOKUP(J47, Product_Info!A:A, Product_Info!B:B)</f>
        <v>Product_12</v>
      </c>
      <c r="L47" t="str">
        <f>_xlfn.XLOOKUP(J47, Product_Info!A:A, Product_Info!F:F)</f>
        <v>Supplier_12</v>
      </c>
      <c r="M47" t="s">
        <v>593</v>
      </c>
      <c r="N47" t="s">
        <v>595</v>
      </c>
      <c r="O47">
        <v>6</v>
      </c>
      <c r="P47" t="s">
        <v>601</v>
      </c>
      <c r="Q47" s="10">
        <v>0.19</v>
      </c>
      <c r="R47">
        <v>38.29</v>
      </c>
      <c r="S47">
        <v>229.74</v>
      </c>
      <c r="T47">
        <v>-20.68</v>
      </c>
      <c r="U47">
        <f t="shared" si="2"/>
        <v>229.74</v>
      </c>
      <c r="V47" s="10">
        <f t="shared" si="3"/>
        <v>-9.0014799338382509E-2</v>
      </c>
      <c r="W47" s="4">
        <f t="shared" si="4"/>
        <v>38.217248999999995</v>
      </c>
      <c r="X47" t="str">
        <f t="shared" si="5"/>
        <v>Low Profit</v>
      </c>
    </row>
    <row r="48" spans="1:24" x14ac:dyDescent="0.35">
      <c r="A48" t="s">
        <v>58</v>
      </c>
      <c r="B48" t="str">
        <f t="shared" si="0"/>
        <v>02-16-2023</v>
      </c>
      <c r="C48" t="str">
        <f t="shared" si="1"/>
        <v>Feb</v>
      </c>
      <c r="D48" s="2">
        <v>44973</v>
      </c>
      <c r="E48" t="s">
        <v>544</v>
      </c>
      <c r="F48" t="str">
        <v>Customer_14</v>
      </c>
      <c r="G48" t="str">
        <v>18-25</v>
      </c>
      <c r="H48" t="str">
        <v>Female</v>
      </c>
      <c r="I48" t="str">
        <v>Delhi</v>
      </c>
      <c r="J48" t="s">
        <v>583</v>
      </c>
      <c r="K48" t="str">
        <f>_xlfn.XLOOKUP(J48, Product_Info!A:A, Product_Info!B:B)</f>
        <v>Product_3</v>
      </c>
      <c r="L48" t="str">
        <f>_xlfn.XLOOKUP(J48, Product_Info!A:A, Product_Info!F:F)</f>
        <v>Supplier_3</v>
      </c>
      <c r="M48" t="s">
        <v>592</v>
      </c>
      <c r="N48" t="s">
        <v>598</v>
      </c>
      <c r="O48">
        <v>7</v>
      </c>
      <c r="P48" t="s">
        <v>603</v>
      </c>
      <c r="Q48" s="10">
        <v>0.23</v>
      </c>
      <c r="R48">
        <v>343.57</v>
      </c>
      <c r="S48">
        <v>2404.9899999999998</v>
      </c>
      <c r="T48">
        <v>-312.64999999999998</v>
      </c>
      <c r="U48">
        <f t="shared" si="2"/>
        <v>2404.9899999999998</v>
      </c>
      <c r="V48" s="10">
        <f t="shared" si="3"/>
        <v>-0.13000054054278812</v>
      </c>
      <c r="W48" s="4">
        <f t="shared" si="4"/>
        <v>342.77978899999999</v>
      </c>
      <c r="X48" t="str">
        <f t="shared" si="5"/>
        <v>Low Profit</v>
      </c>
    </row>
    <row r="49" spans="1:24" x14ac:dyDescent="0.35">
      <c r="A49" t="s">
        <v>59</v>
      </c>
      <c r="B49" t="str">
        <f t="shared" si="0"/>
        <v>02-17-2023</v>
      </c>
      <c r="C49" t="str">
        <f t="shared" si="1"/>
        <v>Feb</v>
      </c>
      <c r="D49" s="2">
        <v>44974</v>
      </c>
      <c r="E49" t="s">
        <v>545</v>
      </c>
      <c r="F49" t="str">
        <v>Customer_50</v>
      </c>
      <c r="G49" t="str">
        <v>18-25</v>
      </c>
      <c r="H49" t="str">
        <v>Female</v>
      </c>
      <c r="I49" t="str">
        <v>Delhi</v>
      </c>
      <c r="J49" t="s">
        <v>566</v>
      </c>
      <c r="K49" t="str">
        <f>_xlfn.XLOOKUP(J49, Product_Info!A:A, Product_Info!B:B)</f>
        <v>Product_1</v>
      </c>
      <c r="L49" t="str">
        <f>_xlfn.XLOOKUP(J49, Product_Info!A:A, Product_Info!F:F)</f>
        <v>Supplier_1</v>
      </c>
      <c r="M49" t="s">
        <v>592</v>
      </c>
      <c r="N49" t="s">
        <v>595</v>
      </c>
      <c r="O49">
        <v>2</v>
      </c>
      <c r="P49" t="s">
        <v>602</v>
      </c>
      <c r="Q49" s="10">
        <v>0.24</v>
      </c>
      <c r="R49">
        <v>238.72</v>
      </c>
      <c r="S49">
        <v>477.44</v>
      </c>
      <c r="T49">
        <v>-66.84</v>
      </c>
      <c r="U49">
        <f t="shared" si="2"/>
        <v>477.44</v>
      </c>
      <c r="V49" s="10">
        <f t="shared" si="3"/>
        <v>-0.13999664879356569</v>
      </c>
      <c r="W49" s="4">
        <f t="shared" si="4"/>
        <v>238.14707200000001</v>
      </c>
      <c r="X49" t="str">
        <f t="shared" si="5"/>
        <v>Low Profit</v>
      </c>
    </row>
    <row r="50" spans="1:24" x14ac:dyDescent="0.35">
      <c r="A50" t="s">
        <v>60</v>
      </c>
      <c r="B50" t="str">
        <f t="shared" si="0"/>
        <v>02-18-2023</v>
      </c>
      <c r="C50" t="str">
        <f t="shared" si="1"/>
        <v>Feb</v>
      </c>
      <c r="D50" s="2">
        <v>44975</v>
      </c>
      <c r="E50" t="s">
        <v>541</v>
      </c>
      <c r="F50" t="str">
        <v>Customer_9</v>
      </c>
      <c r="G50" t="str">
        <v>18-25</v>
      </c>
      <c r="H50" t="str">
        <v>Female</v>
      </c>
      <c r="I50" t="str">
        <v>Delhi</v>
      </c>
      <c r="J50" t="s">
        <v>566</v>
      </c>
      <c r="K50" t="str">
        <f>_xlfn.XLOOKUP(J50, Product_Info!A:A, Product_Info!B:B)</f>
        <v>Product_1</v>
      </c>
      <c r="L50" t="str">
        <f>_xlfn.XLOOKUP(J50, Product_Info!A:A, Product_Info!F:F)</f>
        <v>Supplier_1</v>
      </c>
      <c r="M50" t="s">
        <v>592</v>
      </c>
      <c r="N50" t="s">
        <v>598</v>
      </c>
      <c r="O50">
        <v>2</v>
      </c>
      <c r="P50" t="s">
        <v>604</v>
      </c>
      <c r="Q50" s="10">
        <v>0.22</v>
      </c>
      <c r="R50">
        <v>26.89</v>
      </c>
      <c r="S50">
        <v>53.78</v>
      </c>
      <c r="T50">
        <v>-6.45</v>
      </c>
      <c r="U50">
        <f t="shared" si="2"/>
        <v>53.78</v>
      </c>
      <c r="V50" s="10">
        <f t="shared" si="3"/>
        <v>-0.11993306061732986</v>
      </c>
      <c r="W50" s="4">
        <f t="shared" si="4"/>
        <v>26.830842000000001</v>
      </c>
      <c r="X50" t="str">
        <f t="shared" si="5"/>
        <v>Low Profit</v>
      </c>
    </row>
    <row r="51" spans="1:24" x14ac:dyDescent="0.35">
      <c r="A51" t="s">
        <v>61</v>
      </c>
      <c r="B51" t="str">
        <f t="shared" si="0"/>
        <v>02-19-2023</v>
      </c>
      <c r="C51" t="str">
        <f t="shared" si="1"/>
        <v>Feb</v>
      </c>
      <c r="D51" s="2">
        <v>44976</v>
      </c>
      <c r="E51" t="s">
        <v>546</v>
      </c>
      <c r="F51" t="str">
        <v>Customer_26</v>
      </c>
      <c r="G51" t="str">
        <v>18-25</v>
      </c>
      <c r="H51" t="str">
        <v>Female</v>
      </c>
      <c r="I51" t="str">
        <v>Delhi</v>
      </c>
      <c r="J51" t="s">
        <v>586</v>
      </c>
      <c r="K51" t="str">
        <f>_xlfn.XLOOKUP(J51, Product_Info!A:A, Product_Info!B:B)</f>
        <v>Product_8</v>
      </c>
      <c r="L51" t="str">
        <f>_xlfn.XLOOKUP(J51, Product_Info!A:A, Product_Info!F:F)</f>
        <v>Supplier_8</v>
      </c>
      <c r="M51" t="s">
        <v>594</v>
      </c>
      <c r="N51" t="s">
        <v>597</v>
      </c>
      <c r="O51">
        <v>7</v>
      </c>
      <c r="P51" t="s">
        <v>601</v>
      </c>
      <c r="Q51" s="10">
        <v>0.47</v>
      </c>
      <c r="R51">
        <v>485.11</v>
      </c>
      <c r="S51">
        <v>3395.77</v>
      </c>
      <c r="T51">
        <v>-1256.43</v>
      </c>
      <c r="U51">
        <f t="shared" si="2"/>
        <v>3395.77</v>
      </c>
      <c r="V51" s="10">
        <f t="shared" si="3"/>
        <v>-0.36999855702830287</v>
      </c>
      <c r="W51" s="4">
        <f t="shared" si="4"/>
        <v>482.82998299999997</v>
      </c>
      <c r="X51" t="str">
        <f t="shared" si="5"/>
        <v>Low Profit</v>
      </c>
    </row>
    <row r="52" spans="1:24" x14ac:dyDescent="0.35">
      <c r="A52" t="s">
        <v>62</v>
      </c>
      <c r="B52" t="str">
        <f t="shared" si="0"/>
        <v>02-20-2023</v>
      </c>
      <c r="C52" t="str">
        <f t="shared" si="1"/>
        <v>Feb</v>
      </c>
      <c r="D52" s="2">
        <v>44977</v>
      </c>
      <c r="E52" t="s">
        <v>526</v>
      </c>
      <c r="F52" t="str">
        <v>Customer_2</v>
      </c>
      <c r="G52" t="str">
        <v>26-35</v>
      </c>
      <c r="H52" t="str">
        <v>Female</v>
      </c>
      <c r="I52" t="str">
        <v>Delhi</v>
      </c>
      <c r="J52" t="s">
        <v>571</v>
      </c>
      <c r="K52" t="str">
        <f>_xlfn.XLOOKUP(J52, Product_Info!A:A, Product_Info!B:B)</f>
        <v>Product_10</v>
      </c>
      <c r="L52" t="str">
        <f>_xlfn.XLOOKUP(J52, Product_Info!A:A, Product_Info!F:F)</f>
        <v>Supplier_10</v>
      </c>
      <c r="M52" t="s">
        <v>594</v>
      </c>
      <c r="N52" t="s">
        <v>595</v>
      </c>
      <c r="O52">
        <v>1</v>
      </c>
      <c r="P52" t="s">
        <v>601</v>
      </c>
      <c r="Q52" s="10">
        <v>0.35</v>
      </c>
      <c r="R52">
        <v>475.06</v>
      </c>
      <c r="S52">
        <v>475.06</v>
      </c>
      <c r="T52">
        <v>-118.76</v>
      </c>
      <c r="U52">
        <f t="shared" si="2"/>
        <v>475.06</v>
      </c>
      <c r="V52" s="10">
        <f t="shared" si="3"/>
        <v>-0.24998947501368249</v>
      </c>
      <c r="W52" s="4">
        <f t="shared" si="4"/>
        <v>473.39729000000005</v>
      </c>
      <c r="X52" t="str">
        <f t="shared" si="5"/>
        <v>Low Profit</v>
      </c>
    </row>
    <row r="53" spans="1:24" x14ac:dyDescent="0.35">
      <c r="A53" t="s">
        <v>63</v>
      </c>
      <c r="B53" t="str">
        <f t="shared" si="0"/>
        <v>02-21-2023</v>
      </c>
      <c r="C53" t="str">
        <f t="shared" si="1"/>
        <v>Feb</v>
      </c>
      <c r="D53" s="2">
        <v>44978</v>
      </c>
      <c r="E53" t="s">
        <v>547</v>
      </c>
      <c r="F53" t="str">
        <v>Customer_20</v>
      </c>
      <c r="G53" t="str">
        <v>18-25</v>
      </c>
      <c r="H53" t="str">
        <v>Female</v>
      </c>
      <c r="I53" t="str">
        <v>Delhi</v>
      </c>
      <c r="J53" t="s">
        <v>585</v>
      </c>
      <c r="K53" t="str">
        <f>_xlfn.XLOOKUP(J53, Product_Info!A:A, Product_Info!B:B)</f>
        <v>Product_11</v>
      </c>
      <c r="L53" t="str">
        <f>_xlfn.XLOOKUP(J53, Product_Info!A:A, Product_Info!F:F)</f>
        <v>Supplier_11</v>
      </c>
      <c r="M53" t="s">
        <v>594</v>
      </c>
      <c r="N53" t="s">
        <v>596</v>
      </c>
      <c r="O53">
        <v>8</v>
      </c>
      <c r="P53" t="s">
        <v>603</v>
      </c>
      <c r="Q53" s="10">
        <v>0.32</v>
      </c>
      <c r="R53">
        <v>261.32</v>
      </c>
      <c r="S53">
        <v>2090.56</v>
      </c>
      <c r="T53">
        <v>-459.92</v>
      </c>
      <c r="U53">
        <f t="shared" si="2"/>
        <v>2090.56</v>
      </c>
      <c r="V53" s="10">
        <f t="shared" si="3"/>
        <v>-0.21999846930965866</v>
      </c>
      <c r="W53" s="4">
        <f t="shared" si="4"/>
        <v>260.48377599999998</v>
      </c>
      <c r="X53" t="str">
        <f t="shared" si="5"/>
        <v>Low Profit</v>
      </c>
    </row>
    <row r="54" spans="1:24" x14ac:dyDescent="0.35">
      <c r="A54" t="s">
        <v>64</v>
      </c>
      <c r="B54" t="str">
        <f t="shared" si="0"/>
        <v>02-22-2023</v>
      </c>
      <c r="C54" t="str">
        <f t="shared" si="1"/>
        <v>Feb</v>
      </c>
      <c r="D54" s="2">
        <v>44979</v>
      </c>
      <c r="E54" t="s">
        <v>536</v>
      </c>
      <c r="F54" t="str">
        <v>Customer_28</v>
      </c>
      <c r="G54" t="str">
        <v>18-25</v>
      </c>
      <c r="H54" t="str">
        <v>Female</v>
      </c>
      <c r="I54" t="str">
        <v>Delhi</v>
      </c>
      <c r="J54" t="s">
        <v>581</v>
      </c>
      <c r="K54" t="str">
        <f>_xlfn.XLOOKUP(J54, Product_Info!A:A, Product_Info!B:B)</f>
        <v>Product_12</v>
      </c>
      <c r="L54" t="str">
        <f>_xlfn.XLOOKUP(J54, Product_Info!A:A, Product_Info!F:F)</f>
        <v>Supplier_12</v>
      </c>
      <c r="M54" t="s">
        <v>593</v>
      </c>
      <c r="N54" t="s">
        <v>600</v>
      </c>
      <c r="O54">
        <v>3</v>
      </c>
      <c r="P54" t="s">
        <v>604</v>
      </c>
      <c r="Q54" s="10">
        <v>0.02</v>
      </c>
      <c r="R54">
        <v>55.9</v>
      </c>
      <c r="S54">
        <v>167.7</v>
      </c>
      <c r="T54">
        <v>13.42</v>
      </c>
      <c r="U54">
        <f t="shared" si="2"/>
        <v>167.7</v>
      </c>
      <c r="V54" s="10">
        <f t="shared" si="3"/>
        <v>8.0023852116875377E-2</v>
      </c>
      <c r="W54" s="4">
        <f t="shared" si="4"/>
        <v>55.888820000000003</v>
      </c>
      <c r="X54" t="str">
        <f t="shared" si="5"/>
        <v>Moderate</v>
      </c>
    </row>
    <row r="55" spans="1:24" x14ac:dyDescent="0.35">
      <c r="A55" t="s">
        <v>65</v>
      </c>
      <c r="B55" t="str">
        <f t="shared" si="0"/>
        <v>02-23-2023</v>
      </c>
      <c r="C55" t="str">
        <f t="shared" si="1"/>
        <v>Feb</v>
      </c>
      <c r="D55" s="2">
        <v>44980</v>
      </c>
      <c r="E55" t="s">
        <v>538</v>
      </c>
      <c r="F55" t="str">
        <v>Customer_47</v>
      </c>
      <c r="G55" t="str">
        <v>18-25</v>
      </c>
      <c r="H55" t="str">
        <v>Female</v>
      </c>
      <c r="I55" t="str">
        <v>Delhi</v>
      </c>
      <c r="J55" t="s">
        <v>584</v>
      </c>
      <c r="K55" t="str">
        <f>_xlfn.XLOOKUP(J55, Product_Info!A:A, Product_Info!B:B)</f>
        <v>Product_29</v>
      </c>
      <c r="L55" t="str">
        <f>_xlfn.XLOOKUP(J55, Product_Info!A:A, Product_Info!F:F)</f>
        <v>Supplier_29</v>
      </c>
      <c r="M55" t="s">
        <v>594</v>
      </c>
      <c r="N55" t="s">
        <v>596</v>
      </c>
      <c r="O55">
        <v>6</v>
      </c>
      <c r="P55" t="s">
        <v>604</v>
      </c>
      <c r="Q55" s="10">
        <v>0.45</v>
      </c>
      <c r="R55">
        <v>379.76</v>
      </c>
      <c r="S55">
        <v>2278.56</v>
      </c>
      <c r="T55">
        <v>-797.5</v>
      </c>
      <c r="U55">
        <f t="shared" si="2"/>
        <v>2278.56</v>
      </c>
      <c r="V55" s="10">
        <f t="shared" si="3"/>
        <v>-0.35000175549469842</v>
      </c>
      <c r="W55" s="4">
        <f t="shared" si="4"/>
        <v>378.05108000000001</v>
      </c>
      <c r="X55" t="str">
        <f t="shared" si="5"/>
        <v>Low Profit</v>
      </c>
    </row>
    <row r="56" spans="1:24" x14ac:dyDescent="0.35">
      <c r="A56" t="s">
        <v>66</v>
      </c>
      <c r="B56" t="str">
        <f t="shared" si="0"/>
        <v>02-24-2023</v>
      </c>
      <c r="C56" t="str">
        <f t="shared" si="1"/>
        <v>Feb</v>
      </c>
      <c r="D56" s="2">
        <v>44981</v>
      </c>
      <c r="E56" t="s">
        <v>540</v>
      </c>
      <c r="F56" t="str">
        <v>Customer_7</v>
      </c>
      <c r="G56" t="str">
        <v>26-35</v>
      </c>
      <c r="H56" t="str">
        <v>Female</v>
      </c>
      <c r="I56" t="str">
        <v>Delhi</v>
      </c>
      <c r="J56" t="s">
        <v>577</v>
      </c>
      <c r="K56" t="str">
        <f>_xlfn.XLOOKUP(J56, Product_Info!A:A, Product_Info!B:B)</f>
        <v>Product_13</v>
      </c>
      <c r="L56" t="str">
        <f>_xlfn.XLOOKUP(J56, Product_Info!A:A, Product_Info!F:F)</f>
        <v>Supplier_13</v>
      </c>
      <c r="M56" t="s">
        <v>593</v>
      </c>
      <c r="N56" t="s">
        <v>599</v>
      </c>
      <c r="O56">
        <v>9</v>
      </c>
      <c r="P56" t="s">
        <v>604</v>
      </c>
      <c r="Q56" s="10">
        <v>0.45</v>
      </c>
      <c r="R56">
        <v>251.05</v>
      </c>
      <c r="S56">
        <v>2259.4499999999998</v>
      </c>
      <c r="T56">
        <v>-790.81</v>
      </c>
      <c r="U56">
        <f t="shared" si="2"/>
        <v>2259.4500000000003</v>
      </c>
      <c r="V56" s="10">
        <f t="shared" si="3"/>
        <v>-0.35000110646396237</v>
      </c>
      <c r="W56" s="4">
        <f t="shared" si="4"/>
        <v>249.92027500000003</v>
      </c>
      <c r="X56" t="str">
        <f t="shared" si="5"/>
        <v>Low Profit</v>
      </c>
    </row>
    <row r="57" spans="1:24" x14ac:dyDescent="0.35">
      <c r="A57" t="s">
        <v>67</v>
      </c>
      <c r="B57" t="str">
        <f t="shared" si="0"/>
        <v>02-25-2023</v>
      </c>
      <c r="C57" t="str">
        <f t="shared" si="1"/>
        <v>Feb</v>
      </c>
      <c r="D57" s="2">
        <v>44982</v>
      </c>
      <c r="E57" t="s">
        <v>527</v>
      </c>
      <c r="F57" t="str">
        <v>Customer_44</v>
      </c>
      <c r="G57" t="str">
        <v>36-50</v>
      </c>
      <c r="H57" t="str">
        <v>Male</v>
      </c>
      <c r="I57" t="str">
        <v>Delhi</v>
      </c>
      <c r="J57" t="s">
        <v>581</v>
      </c>
      <c r="K57" t="str">
        <f>_xlfn.XLOOKUP(J57, Product_Info!A:A, Product_Info!B:B)</f>
        <v>Product_12</v>
      </c>
      <c r="L57" t="str">
        <f>_xlfn.XLOOKUP(J57, Product_Info!A:A, Product_Info!F:F)</f>
        <v>Supplier_12</v>
      </c>
      <c r="M57" t="s">
        <v>592</v>
      </c>
      <c r="N57" t="s">
        <v>597</v>
      </c>
      <c r="O57">
        <v>6</v>
      </c>
      <c r="P57" t="s">
        <v>604</v>
      </c>
      <c r="Q57" s="10">
        <v>0.39</v>
      </c>
      <c r="R57">
        <v>158.19999999999999</v>
      </c>
      <c r="S57">
        <v>949.2</v>
      </c>
      <c r="T57">
        <v>-275.27</v>
      </c>
      <c r="U57">
        <f t="shared" si="2"/>
        <v>949.19999999999993</v>
      </c>
      <c r="V57" s="10">
        <f t="shared" si="3"/>
        <v>-0.29000210703750529</v>
      </c>
      <c r="W57" s="4">
        <f t="shared" si="4"/>
        <v>157.58301999999998</v>
      </c>
      <c r="X57" t="str">
        <f t="shared" si="5"/>
        <v>Low Profit</v>
      </c>
    </row>
    <row r="58" spans="1:24" x14ac:dyDescent="0.35">
      <c r="A58" t="s">
        <v>68</v>
      </c>
      <c r="B58" t="str">
        <f t="shared" si="0"/>
        <v>02-26-2023</v>
      </c>
      <c r="C58" t="str">
        <f t="shared" si="1"/>
        <v>Feb</v>
      </c>
      <c r="D58" s="2">
        <v>44983</v>
      </c>
      <c r="E58" t="s">
        <v>516</v>
      </c>
      <c r="F58" t="str">
        <v>Customer_8</v>
      </c>
      <c r="G58" t="str">
        <v>18-25</v>
      </c>
      <c r="H58" t="str">
        <v>Female</v>
      </c>
      <c r="I58" t="str">
        <v>Delhi</v>
      </c>
      <c r="J58" t="s">
        <v>587</v>
      </c>
      <c r="K58" t="str">
        <f>_xlfn.XLOOKUP(J58, Product_Info!A:A, Product_Info!B:B)</f>
        <v>Product_14</v>
      </c>
      <c r="L58" t="str">
        <f>_xlfn.XLOOKUP(J58, Product_Info!A:A, Product_Info!F:F)</f>
        <v>Supplier_14</v>
      </c>
      <c r="M58" t="s">
        <v>594</v>
      </c>
      <c r="N58" t="s">
        <v>596</v>
      </c>
      <c r="O58">
        <v>9</v>
      </c>
      <c r="P58" t="s">
        <v>602</v>
      </c>
      <c r="Q58" s="10">
        <v>0</v>
      </c>
      <c r="R58">
        <v>250.79</v>
      </c>
      <c r="S58">
        <v>2257.11</v>
      </c>
      <c r="T58">
        <v>225.71</v>
      </c>
      <c r="U58">
        <f t="shared" si="2"/>
        <v>2257.11</v>
      </c>
      <c r="V58" s="10">
        <f t="shared" si="3"/>
        <v>9.9999556955575927E-2</v>
      </c>
      <c r="W58" s="4">
        <f t="shared" si="4"/>
        <v>250.79</v>
      </c>
      <c r="X58" t="str">
        <f t="shared" si="5"/>
        <v>Moderate</v>
      </c>
    </row>
    <row r="59" spans="1:24" x14ac:dyDescent="0.35">
      <c r="A59" t="s">
        <v>69</v>
      </c>
      <c r="B59" t="str">
        <f t="shared" si="0"/>
        <v>02-27-2023</v>
      </c>
      <c r="C59" t="str">
        <f t="shared" si="1"/>
        <v>Feb</v>
      </c>
      <c r="D59" s="2">
        <v>44984</v>
      </c>
      <c r="E59" t="s">
        <v>538</v>
      </c>
      <c r="F59" t="str">
        <v>Customer_47</v>
      </c>
      <c r="G59" t="str">
        <v>18-25</v>
      </c>
      <c r="H59" t="str">
        <v>Female</v>
      </c>
      <c r="I59" t="str">
        <v>Delhi</v>
      </c>
      <c r="J59" t="s">
        <v>573</v>
      </c>
      <c r="K59" t="str">
        <f>_xlfn.XLOOKUP(J59, Product_Info!A:A, Product_Info!B:B)</f>
        <v>Product_2</v>
      </c>
      <c r="L59" t="str">
        <f>_xlfn.XLOOKUP(J59, Product_Info!A:A, Product_Info!F:F)</f>
        <v>Supplier_2</v>
      </c>
      <c r="M59" t="s">
        <v>593</v>
      </c>
      <c r="N59" t="s">
        <v>598</v>
      </c>
      <c r="O59">
        <v>7</v>
      </c>
      <c r="P59" t="s">
        <v>604</v>
      </c>
      <c r="Q59" s="10">
        <v>0.03</v>
      </c>
      <c r="R59">
        <v>266</v>
      </c>
      <c r="S59">
        <v>1862</v>
      </c>
      <c r="T59">
        <v>130.34</v>
      </c>
      <c r="U59">
        <f t="shared" si="2"/>
        <v>1862</v>
      </c>
      <c r="V59" s="10">
        <f t="shared" si="3"/>
        <v>7.0000000000000007E-2</v>
      </c>
      <c r="W59" s="4">
        <f t="shared" si="4"/>
        <v>265.92020000000002</v>
      </c>
      <c r="X59" t="str">
        <f t="shared" si="5"/>
        <v>Moderate</v>
      </c>
    </row>
    <row r="60" spans="1:24" x14ac:dyDescent="0.35">
      <c r="A60" t="s">
        <v>70</v>
      </c>
      <c r="B60" t="str">
        <f t="shared" si="0"/>
        <v>02-28-2023</v>
      </c>
      <c r="C60" t="str">
        <f t="shared" si="1"/>
        <v>Feb</v>
      </c>
      <c r="D60" s="2">
        <v>44985</v>
      </c>
      <c r="E60" t="s">
        <v>548</v>
      </c>
      <c r="F60" t="str">
        <v>Customer_35</v>
      </c>
      <c r="G60" t="str">
        <v>26-35</v>
      </c>
      <c r="H60" t="str">
        <v>Female</v>
      </c>
      <c r="I60" t="str">
        <v>Delhi</v>
      </c>
      <c r="J60" t="s">
        <v>584</v>
      </c>
      <c r="K60" t="str">
        <f>_xlfn.XLOOKUP(J60, Product_Info!A:A, Product_Info!B:B)</f>
        <v>Product_29</v>
      </c>
      <c r="L60" t="str">
        <f>_xlfn.XLOOKUP(J60, Product_Info!A:A, Product_Info!F:F)</f>
        <v>Supplier_29</v>
      </c>
      <c r="M60" t="s">
        <v>593</v>
      </c>
      <c r="N60" t="s">
        <v>599</v>
      </c>
      <c r="O60">
        <v>9</v>
      </c>
      <c r="P60" t="s">
        <v>601</v>
      </c>
      <c r="Q60" s="10">
        <v>0.11</v>
      </c>
      <c r="R60">
        <v>285.73</v>
      </c>
      <c r="S60">
        <v>2571.5700000000002</v>
      </c>
      <c r="T60">
        <v>-25.72</v>
      </c>
      <c r="U60">
        <f t="shared" si="2"/>
        <v>2571.5700000000002</v>
      </c>
      <c r="V60" s="10">
        <f t="shared" si="3"/>
        <v>-1.0001672130255056E-2</v>
      </c>
      <c r="W60" s="4">
        <f t="shared" si="4"/>
        <v>285.41569700000002</v>
      </c>
      <c r="X60" t="str">
        <f t="shared" si="5"/>
        <v>Low Profit</v>
      </c>
    </row>
    <row r="61" spans="1:24" x14ac:dyDescent="0.35">
      <c r="A61" t="s">
        <v>71</v>
      </c>
      <c r="B61" t="str">
        <f t="shared" si="0"/>
        <v>03-01-2023</v>
      </c>
      <c r="C61" t="str">
        <f t="shared" si="1"/>
        <v>Mar</v>
      </c>
      <c r="D61" s="2">
        <v>44986</v>
      </c>
      <c r="E61" t="s">
        <v>544</v>
      </c>
      <c r="F61" t="str">
        <v>Customer_14</v>
      </c>
      <c r="G61" t="str">
        <v>18-25</v>
      </c>
      <c r="H61" t="str">
        <v>Female</v>
      </c>
      <c r="I61" t="str">
        <v>Delhi</v>
      </c>
      <c r="J61" t="s">
        <v>575</v>
      </c>
      <c r="K61" t="str">
        <f>_xlfn.XLOOKUP(J61, Product_Info!A:A, Product_Info!B:B)</f>
        <v>Product_19</v>
      </c>
      <c r="L61" t="str">
        <f>_xlfn.XLOOKUP(J61, Product_Info!A:A, Product_Info!F:F)</f>
        <v>Supplier_19</v>
      </c>
      <c r="M61" t="s">
        <v>594</v>
      </c>
      <c r="N61" t="s">
        <v>599</v>
      </c>
      <c r="O61">
        <v>2</v>
      </c>
      <c r="P61" t="s">
        <v>601</v>
      </c>
      <c r="Q61" s="10">
        <v>7.0000000000000007E-2</v>
      </c>
      <c r="R61">
        <v>226.2</v>
      </c>
      <c r="S61">
        <v>452.4</v>
      </c>
      <c r="T61">
        <v>13.57</v>
      </c>
      <c r="U61">
        <f t="shared" si="2"/>
        <v>452.4</v>
      </c>
      <c r="V61" s="10">
        <f t="shared" si="3"/>
        <v>2.999557913351017E-2</v>
      </c>
      <c r="W61" s="4">
        <f t="shared" si="4"/>
        <v>226.04165999999998</v>
      </c>
      <c r="X61" t="str">
        <f t="shared" si="5"/>
        <v>Moderate</v>
      </c>
    </row>
    <row r="62" spans="1:24" x14ac:dyDescent="0.35">
      <c r="A62" t="s">
        <v>72</v>
      </c>
      <c r="B62" t="str">
        <f t="shared" si="0"/>
        <v>03-02-2023</v>
      </c>
      <c r="C62" t="str">
        <f t="shared" si="1"/>
        <v>Mar</v>
      </c>
      <c r="D62" s="2">
        <v>44987</v>
      </c>
      <c r="E62" t="s">
        <v>549</v>
      </c>
      <c r="F62" t="str">
        <v>Customer_17</v>
      </c>
      <c r="G62" t="str">
        <v>50+</v>
      </c>
      <c r="H62" t="str">
        <v>Male</v>
      </c>
      <c r="I62" t="str">
        <v>Delhi</v>
      </c>
      <c r="J62" t="s">
        <v>582</v>
      </c>
      <c r="K62" t="str">
        <f>_xlfn.XLOOKUP(J62, Product_Info!A:A, Product_Info!B:B)</f>
        <v>Product_18</v>
      </c>
      <c r="L62" t="str">
        <f>_xlfn.XLOOKUP(J62, Product_Info!A:A, Product_Info!F:F)</f>
        <v>Supplier_18</v>
      </c>
      <c r="M62" t="s">
        <v>592</v>
      </c>
      <c r="N62" t="s">
        <v>596</v>
      </c>
      <c r="O62">
        <v>8</v>
      </c>
      <c r="P62" t="s">
        <v>602</v>
      </c>
      <c r="Q62" s="10">
        <v>0.2</v>
      </c>
      <c r="R62">
        <v>306.82</v>
      </c>
      <c r="S62">
        <v>2454.56</v>
      </c>
      <c r="T62">
        <v>-245.46</v>
      </c>
      <c r="U62">
        <f t="shared" si="2"/>
        <v>2454.56</v>
      </c>
      <c r="V62" s="10">
        <f t="shared" si="3"/>
        <v>-0.10000162961997262</v>
      </c>
      <c r="W62" s="4">
        <f t="shared" si="4"/>
        <v>306.20636000000002</v>
      </c>
      <c r="X62" t="str">
        <f t="shared" si="5"/>
        <v>Low Profit</v>
      </c>
    </row>
    <row r="63" spans="1:24" x14ac:dyDescent="0.35">
      <c r="A63" t="s">
        <v>73</v>
      </c>
      <c r="B63" t="str">
        <f t="shared" si="0"/>
        <v>03-03-2023</v>
      </c>
      <c r="C63" t="str">
        <f t="shared" si="1"/>
        <v>Mar</v>
      </c>
      <c r="D63" s="2">
        <v>44988</v>
      </c>
      <c r="E63" t="s">
        <v>522</v>
      </c>
      <c r="F63" t="str">
        <v>Customer_36</v>
      </c>
      <c r="G63" t="str">
        <v>50+</v>
      </c>
      <c r="H63" t="str">
        <v>Male</v>
      </c>
      <c r="I63" t="str">
        <v>Delhi</v>
      </c>
      <c r="J63" t="s">
        <v>583</v>
      </c>
      <c r="K63" t="str">
        <f>_xlfn.XLOOKUP(J63, Product_Info!A:A, Product_Info!B:B)</f>
        <v>Product_3</v>
      </c>
      <c r="L63" t="str">
        <f>_xlfn.XLOOKUP(J63, Product_Info!A:A, Product_Info!F:F)</f>
        <v>Supplier_3</v>
      </c>
      <c r="M63" t="s">
        <v>592</v>
      </c>
      <c r="N63" t="s">
        <v>596</v>
      </c>
      <c r="O63">
        <v>8</v>
      </c>
      <c r="P63" t="s">
        <v>601</v>
      </c>
      <c r="Q63" s="10">
        <v>0.46</v>
      </c>
      <c r="R63">
        <v>460.18</v>
      </c>
      <c r="S63">
        <v>3681.44</v>
      </c>
      <c r="T63">
        <v>-1325.32</v>
      </c>
      <c r="U63">
        <f t="shared" si="2"/>
        <v>3681.44</v>
      </c>
      <c r="V63" s="10">
        <f t="shared" si="3"/>
        <v>-0.36000043461254289</v>
      </c>
      <c r="W63" s="4">
        <f t="shared" si="4"/>
        <v>458.06317200000001</v>
      </c>
      <c r="X63" t="str">
        <f t="shared" si="5"/>
        <v>Low Profit</v>
      </c>
    </row>
    <row r="64" spans="1:24" x14ac:dyDescent="0.35">
      <c r="A64" t="s">
        <v>74</v>
      </c>
      <c r="B64" t="str">
        <f t="shared" si="0"/>
        <v>03-04-2023</v>
      </c>
      <c r="C64" t="str">
        <f t="shared" si="1"/>
        <v>Mar</v>
      </c>
      <c r="D64" s="2">
        <v>44989</v>
      </c>
      <c r="E64" t="s">
        <v>545</v>
      </c>
      <c r="F64" t="str">
        <v>Customer_50</v>
      </c>
      <c r="G64" t="str">
        <v>18-25</v>
      </c>
      <c r="H64" t="str">
        <v>Female</v>
      </c>
      <c r="I64" t="str">
        <v>Delhi</v>
      </c>
      <c r="J64" t="s">
        <v>569</v>
      </c>
      <c r="K64" t="str">
        <f>_xlfn.XLOOKUP(J64, Product_Info!A:A, Product_Info!B:B)</f>
        <v>Product_23</v>
      </c>
      <c r="L64" t="str">
        <f>_xlfn.XLOOKUP(J64, Product_Info!A:A, Product_Info!F:F)</f>
        <v>Supplier_23</v>
      </c>
      <c r="M64" t="s">
        <v>592</v>
      </c>
      <c r="N64" t="s">
        <v>597</v>
      </c>
      <c r="O64">
        <v>2</v>
      </c>
      <c r="P64" t="s">
        <v>601</v>
      </c>
      <c r="Q64" s="10">
        <v>0.24</v>
      </c>
      <c r="R64">
        <v>187.51</v>
      </c>
      <c r="S64">
        <v>375.02</v>
      </c>
      <c r="T64">
        <v>-52.5</v>
      </c>
      <c r="U64">
        <f t="shared" si="2"/>
        <v>375.02</v>
      </c>
      <c r="V64" s="10">
        <f t="shared" si="3"/>
        <v>-0.13999253373153434</v>
      </c>
      <c r="W64" s="4">
        <f t="shared" si="4"/>
        <v>187.05997600000001</v>
      </c>
      <c r="X64" t="str">
        <f t="shared" si="5"/>
        <v>Low Profit</v>
      </c>
    </row>
    <row r="65" spans="1:24" x14ac:dyDescent="0.35">
      <c r="A65" t="s">
        <v>75</v>
      </c>
      <c r="B65" t="str">
        <f t="shared" si="0"/>
        <v>03-05-2023</v>
      </c>
      <c r="C65" t="str">
        <f t="shared" si="1"/>
        <v>Mar</v>
      </c>
      <c r="D65" s="2">
        <v>44990</v>
      </c>
      <c r="E65" t="s">
        <v>523</v>
      </c>
      <c r="F65" t="str">
        <v>Customer_40</v>
      </c>
      <c r="G65" t="str">
        <v>36-50</v>
      </c>
      <c r="H65" t="str">
        <v>Male</v>
      </c>
      <c r="I65" t="str">
        <v>Delhi</v>
      </c>
      <c r="J65" t="s">
        <v>578</v>
      </c>
      <c r="K65" t="str">
        <f>_xlfn.XLOOKUP(J65, Product_Info!A:A, Product_Info!B:B)</f>
        <v>Product_17</v>
      </c>
      <c r="L65" t="str">
        <f>_xlfn.XLOOKUP(J65, Product_Info!A:A, Product_Info!F:F)</f>
        <v>Supplier_17</v>
      </c>
      <c r="M65" t="s">
        <v>593</v>
      </c>
      <c r="N65" t="s">
        <v>600</v>
      </c>
      <c r="O65">
        <v>4</v>
      </c>
      <c r="P65" t="s">
        <v>604</v>
      </c>
      <c r="Q65" s="10">
        <v>0.01</v>
      </c>
      <c r="R65">
        <v>365.6</v>
      </c>
      <c r="S65">
        <v>1462.4</v>
      </c>
      <c r="T65">
        <v>131.62</v>
      </c>
      <c r="U65">
        <f t="shared" si="2"/>
        <v>1462.4</v>
      </c>
      <c r="V65" s="10">
        <f t="shared" si="3"/>
        <v>9.0002735229759295E-2</v>
      </c>
      <c r="W65" s="4">
        <f t="shared" si="4"/>
        <v>365.56344000000001</v>
      </c>
      <c r="X65" t="str">
        <f t="shared" si="5"/>
        <v>Moderate</v>
      </c>
    </row>
    <row r="66" spans="1:24" x14ac:dyDescent="0.35">
      <c r="A66" t="s">
        <v>76</v>
      </c>
      <c r="B66" t="str">
        <f t="shared" si="0"/>
        <v>03-06-2023</v>
      </c>
      <c r="C66" t="str">
        <f t="shared" si="1"/>
        <v>Mar</v>
      </c>
      <c r="D66" s="2">
        <v>44991</v>
      </c>
      <c r="E66" t="s">
        <v>543</v>
      </c>
      <c r="F66" t="str">
        <v>Customer_4</v>
      </c>
      <c r="G66" t="str">
        <v>36-50</v>
      </c>
      <c r="H66" t="str">
        <v>Male</v>
      </c>
      <c r="I66" t="str">
        <v>Delhi</v>
      </c>
      <c r="J66" t="s">
        <v>570</v>
      </c>
      <c r="K66" t="str">
        <f>_xlfn.XLOOKUP(J66, Product_Info!A:A, Product_Info!B:B)</f>
        <v>Product_26</v>
      </c>
      <c r="L66" t="str">
        <f>_xlfn.XLOOKUP(J66, Product_Info!A:A, Product_Info!F:F)</f>
        <v>Supplier_26</v>
      </c>
      <c r="M66" t="s">
        <v>593</v>
      </c>
      <c r="N66" t="s">
        <v>596</v>
      </c>
      <c r="O66">
        <v>7</v>
      </c>
      <c r="P66" t="s">
        <v>601</v>
      </c>
      <c r="Q66" s="10">
        <v>0.14000000000000001</v>
      </c>
      <c r="R66">
        <v>448.28</v>
      </c>
      <c r="S66">
        <v>3137.96</v>
      </c>
      <c r="T66">
        <v>-125.52</v>
      </c>
      <c r="U66">
        <f t="shared" si="2"/>
        <v>3137.96</v>
      </c>
      <c r="V66" s="10">
        <f t="shared" si="3"/>
        <v>-4.0000509885403254E-2</v>
      </c>
      <c r="W66" s="4">
        <f t="shared" si="4"/>
        <v>447.65240799999998</v>
      </c>
      <c r="X66" t="str">
        <f t="shared" si="5"/>
        <v>Low Profit</v>
      </c>
    </row>
    <row r="67" spans="1:24" x14ac:dyDescent="0.35">
      <c r="A67" t="s">
        <v>77</v>
      </c>
      <c r="B67" t="str">
        <f t="shared" ref="B67:B130" si="6">TEXT(D67, "MM-DD-YYYY")</f>
        <v>03-07-2023</v>
      </c>
      <c r="C67" t="str">
        <f t="shared" ref="C67:C130" si="7">TEXT(B67, "mmm")</f>
        <v>Mar</v>
      </c>
      <c r="D67" s="2">
        <v>44992</v>
      </c>
      <c r="E67" t="s">
        <v>526</v>
      </c>
      <c r="F67" t="str">
        <v>Customer_2</v>
      </c>
      <c r="G67" t="str">
        <v>26-35</v>
      </c>
      <c r="H67" t="str">
        <v>Female</v>
      </c>
      <c r="I67" t="str">
        <v>Delhi</v>
      </c>
      <c r="J67" t="s">
        <v>586</v>
      </c>
      <c r="K67" t="str">
        <f>_xlfn.XLOOKUP(J67, Product_Info!A:A, Product_Info!B:B)</f>
        <v>Product_8</v>
      </c>
      <c r="L67" t="str">
        <f>_xlfn.XLOOKUP(J67, Product_Info!A:A, Product_Info!F:F)</f>
        <v>Supplier_8</v>
      </c>
      <c r="M67" t="s">
        <v>593</v>
      </c>
      <c r="N67" t="s">
        <v>596</v>
      </c>
      <c r="O67">
        <v>4</v>
      </c>
      <c r="P67" t="s">
        <v>602</v>
      </c>
      <c r="Q67" s="10">
        <v>0.02</v>
      </c>
      <c r="R67">
        <v>233.43</v>
      </c>
      <c r="S67">
        <v>933.72</v>
      </c>
      <c r="T67">
        <v>74.7</v>
      </c>
      <c r="U67">
        <f t="shared" ref="U67:U130" si="8">O67*R67</f>
        <v>933.72</v>
      </c>
      <c r="V67" s="10">
        <f t="shared" ref="V67:V130" si="9">T67/U67</f>
        <v>8.0002570363706463E-2</v>
      </c>
      <c r="W67" s="4">
        <f t="shared" ref="W67:W130" si="10">R67*(1-Q67%)</f>
        <v>233.38331400000001</v>
      </c>
      <c r="X67" t="str">
        <f t="shared" ref="X67:X130" si="11">IF(T67&gt;500, "High Profit", IF(T67&lt;0, "Low Profit", "Moderate"))</f>
        <v>Moderate</v>
      </c>
    </row>
    <row r="68" spans="1:24" x14ac:dyDescent="0.35">
      <c r="A68" t="s">
        <v>78</v>
      </c>
      <c r="B68" t="str">
        <f t="shared" si="6"/>
        <v>03-08-2023</v>
      </c>
      <c r="C68" t="str">
        <f t="shared" si="7"/>
        <v>Mar</v>
      </c>
      <c r="D68" s="2">
        <v>44993</v>
      </c>
      <c r="E68" t="s">
        <v>550</v>
      </c>
      <c r="F68" t="str">
        <v>Customer_6</v>
      </c>
      <c r="G68" t="str">
        <v>36-50</v>
      </c>
      <c r="H68" t="str">
        <v>Male</v>
      </c>
      <c r="I68" t="str">
        <v>Delhi</v>
      </c>
      <c r="J68" t="s">
        <v>584</v>
      </c>
      <c r="K68" t="str">
        <f>_xlfn.XLOOKUP(J68, Product_Info!A:A, Product_Info!B:B)</f>
        <v>Product_29</v>
      </c>
      <c r="L68" t="str">
        <f>_xlfn.XLOOKUP(J68, Product_Info!A:A, Product_Info!F:F)</f>
        <v>Supplier_29</v>
      </c>
      <c r="M68" t="s">
        <v>593</v>
      </c>
      <c r="N68" t="s">
        <v>595</v>
      </c>
      <c r="O68">
        <v>4</v>
      </c>
      <c r="P68" t="s">
        <v>604</v>
      </c>
      <c r="Q68" s="10">
        <v>0.02</v>
      </c>
      <c r="R68">
        <v>227.29</v>
      </c>
      <c r="S68">
        <v>909.16</v>
      </c>
      <c r="T68">
        <v>72.73</v>
      </c>
      <c r="U68">
        <f t="shared" si="8"/>
        <v>909.16</v>
      </c>
      <c r="V68" s="10">
        <f t="shared" si="9"/>
        <v>7.9996920234062213E-2</v>
      </c>
      <c r="W68" s="4">
        <f t="shared" si="10"/>
        <v>227.244542</v>
      </c>
      <c r="X68" t="str">
        <f t="shared" si="11"/>
        <v>Moderate</v>
      </c>
    </row>
    <row r="69" spans="1:24" x14ac:dyDescent="0.35">
      <c r="A69" t="s">
        <v>79</v>
      </c>
      <c r="B69" t="str">
        <f t="shared" si="6"/>
        <v>03-09-2023</v>
      </c>
      <c r="C69" t="str">
        <f t="shared" si="7"/>
        <v>Mar</v>
      </c>
      <c r="D69" s="2">
        <v>44994</v>
      </c>
      <c r="E69" t="s">
        <v>535</v>
      </c>
      <c r="F69" t="str">
        <v>Customer_42</v>
      </c>
      <c r="G69" t="str">
        <v>18-25</v>
      </c>
      <c r="H69" t="str">
        <v>Female</v>
      </c>
      <c r="I69" t="str">
        <v>Delhi</v>
      </c>
      <c r="J69" t="s">
        <v>570</v>
      </c>
      <c r="K69" t="str">
        <f>_xlfn.XLOOKUP(J69, Product_Info!A:A, Product_Info!B:B)</f>
        <v>Product_26</v>
      </c>
      <c r="L69" t="str">
        <f>_xlfn.XLOOKUP(J69, Product_Info!A:A, Product_Info!F:F)</f>
        <v>Supplier_26</v>
      </c>
      <c r="M69" t="s">
        <v>592</v>
      </c>
      <c r="N69" t="s">
        <v>598</v>
      </c>
      <c r="O69">
        <v>6</v>
      </c>
      <c r="P69" t="s">
        <v>603</v>
      </c>
      <c r="Q69" s="10">
        <v>0.14000000000000001</v>
      </c>
      <c r="R69">
        <v>305.04000000000002</v>
      </c>
      <c r="S69">
        <v>1830.24</v>
      </c>
      <c r="T69">
        <v>-73.209999999999994</v>
      </c>
      <c r="U69">
        <f t="shared" si="8"/>
        <v>1830.2400000000002</v>
      </c>
      <c r="V69" s="10">
        <f t="shared" si="9"/>
        <v>-4.0000218550572592E-2</v>
      </c>
      <c r="W69" s="4">
        <f t="shared" si="10"/>
        <v>304.61294400000003</v>
      </c>
      <c r="X69" t="str">
        <f t="shared" si="11"/>
        <v>Low Profit</v>
      </c>
    </row>
    <row r="70" spans="1:24" x14ac:dyDescent="0.35">
      <c r="A70" t="s">
        <v>80</v>
      </c>
      <c r="B70" t="str">
        <f t="shared" si="6"/>
        <v>03-10-2023</v>
      </c>
      <c r="C70" t="str">
        <f t="shared" si="7"/>
        <v>Mar</v>
      </c>
      <c r="D70" s="2">
        <v>44995</v>
      </c>
      <c r="E70" t="s">
        <v>543</v>
      </c>
      <c r="F70" t="str">
        <v>Customer_4</v>
      </c>
      <c r="G70" t="str">
        <v>36-50</v>
      </c>
      <c r="H70" t="str">
        <v>Male</v>
      </c>
      <c r="I70" t="str">
        <v>Delhi</v>
      </c>
      <c r="J70" t="s">
        <v>571</v>
      </c>
      <c r="K70" t="str">
        <f>_xlfn.XLOOKUP(J70, Product_Info!A:A, Product_Info!B:B)</f>
        <v>Product_10</v>
      </c>
      <c r="L70" t="str">
        <f>_xlfn.XLOOKUP(J70, Product_Info!A:A, Product_Info!F:F)</f>
        <v>Supplier_10</v>
      </c>
      <c r="M70" t="s">
        <v>594</v>
      </c>
      <c r="N70" t="s">
        <v>595</v>
      </c>
      <c r="O70">
        <v>6</v>
      </c>
      <c r="P70" t="s">
        <v>604</v>
      </c>
      <c r="Q70" s="10">
        <v>0.14000000000000001</v>
      </c>
      <c r="R70">
        <v>299.79000000000002</v>
      </c>
      <c r="S70">
        <v>1798.74</v>
      </c>
      <c r="T70">
        <v>-71.95</v>
      </c>
      <c r="U70">
        <f t="shared" si="8"/>
        <v>1798.7400000000002</v>
      </c>
      <c r="V70" s="10">
        <f t="shared" si="9"/>
        <v>-4.0000222377886738E-2</v>
      </c>
      <c r="W70" s="4">
        <f t="shared" si="10"/>
        <v>299.37029400000006</v>
      </c>
      <c r="X70" t="str">
        <f t="shared" si="11"/>
        <v>Low Profit</v>
      </c>
    </row>
    <row r="71" spans="1:24" x14ac:dyDescent="0.35">
      <c r="A71" t="s">
        <v>81</v>
      </c>
      <c r="B71" t="str">
        <f t="shared" si="6"/>
        <v>03-11-2023</v>
      </c>
      <c r="C71" t="str">
        <f t="shared" si="7"/>
        <v>Mar</v>
      </c>
      <c r="D71" s="2">
        <v>44996</v>
      </c>
      <c r="E71" t="s">
        <v>513</v>
      </c>
      <c r="F71" t="str">
        <v>Customer_29</v>
      </c>
      <c r="G71" t="str">
        <v>36-50</v>
      </c>
      <c r="H71" t="str">
        <v>Male</v>
      </c>
      <c r="I71" t="str">
        <v>Delhi</v>
      </c>
      <c r="J71" t="s">
        <v>570</v>
      </c>
      <c r="K71" t="str">
        <f>_xlfn.XLOOKUP(J71, Product_Info!A:A, Product_Info!B:B)</f>
        <v>Product_26</v>
      </c>
      <c r="L71" t="str">
        <f>_xlfn.XLOOKUP(J71, Product_Info!A:A, Product_Info!F:F)</f>
        <v>Supplier_26</v>
      </c>
      <c r="M71" t="s">
        <v>593</v>
      </c>
      <c r="N71" t="s">
        <v>595</v>
      </c>
      <c r="O71">
        <v>3</v>
      </c>
      <c r="P71" t="s">
        <v>602</v>
      </c>
      <c r="Q71" s="10">
        <v>0.39</v>
      </c>
      <c r="R71">
        <v>405.23</v>
      </c>
      <c r="S71">
        <v>1215.69</v>
      </c>
      <c r="T71">
        <v>-352.55</v>
      </c>
      <c r="U71">
        <f t="shared" si="8"/>
        <v>1215.69</v>
      </c>
      <c r="V71" s="10">
        <f t="shared" si="9"/>
        <v>-0.28999991774218759</v>
      </c>
      <c r="W71" s="4">
        <f t="shared" si="10"/>
        <v>403.64960300000001</v>
      </c>
      <c r="X71" t="str">
        <f t="shared" si="11"/>
        <v>Low Profit</v>
      </c>
    </row>
    <row r="72" spans="1:24" x14ac:dyDescent="0.35">
      <c r="A72" t="s">
        <v>82</v>
      </c>
      <c r="B72" t="str">
        <f t="shared" si="6"/>
        <v>03-12-2023</v>
      </c>
      <c r="C72" t="str">
        <f t="shared" si="7"/>
        <v>Mar</v>
      </c>
      <c r="D72" s="2">
        <v>44997</v>
      </c>
      <c r="E72" t="s">
        <v>542</v>
      </c>
      <c r="F72" t="str">
        <v>Customer_18</v>
      </c>
      <c r="G72" t="str">
        <v>50+</v>
      </c>
      <c r="H72" t="str">
        <v>Male</v>
      </c>
      <c r="I72" t="str">
        <v>Delhi</v>
      </c>
      <c r="J72" t="s">
        <v>567</v>
      </c>
      <c r="K72" t="str">
        <f>_xlfn.XLOOKUP(J72, Product_Info!A:A, Product_Info!B:B)</f>
        <v>Product_30</v>
      </c>
      <c r="L72" t="str">
        <f>_xlfn.XLOOKUP(J72, Product_Info!A:A, Product_Info!F:F)</f>
        <v>Supplier_30</v>
      </c>
      <c r="M72" t="s">
        <v>593</v>
      </c>
      <c r="N72" t="s">
        <v>599</v>
      </c>
      <c r="O72">
        <v>9</v>
      </c>
      <c r="P72" t="s">
        <v>604</v>
      </c>
      <c r="Q72" s="10">
        <v>0.49</v>
      </c>
      <c r="R72">
        <v>243.48</v>
      </c>
      <c r="S72">
        <v>2191.3200000000002</v>
      </c>
      <c r="T72">
        <v>-854.61</v>
      </c>
      <c r="U72">
        <f t="shared" si="8"/>
        <v>2191.3199999999997</v>
      </c>
      <c r="V72" s="10">
        <f t="shared" si="9"/>
        <v>-0.38999780953945573</v>
      </c>
      <c r="W72" s="4">
        <f t="shared" si="10"/>
        <v>242.286948</v>
      </c>
      <c r="X72" t="str">
        <f t="shared" si="11"/>
        <v>Low Profit</v>
      </c>
    </row>
    <row r="73" spans="1:24" x14ac:dyDescent="0.35">
      <c r="A73" t="s">
        <v>83</v>
      </c>
      <c r="B73" t="str">
        <f t="shared" si="6"/>
        <v>03-13-2023</v>
      </c>
      <c r="C73" t="str">
        <f t="shared" si="7"/>
        <v>Mar</v>
      </c>
      <c r="D73" s="2">
        <v>44998</v>
      </c>
      <c r="E73" t="s">
        <v>546</v>
      </c>
      <c r="F73" t="str">
        <v>Customer_26</v>
      </c>
      <c r="G73" t="str">
        <v>18-25</v>
      </c>
      <c r="H73" t="str">
        <v>Female</v>
      </c>
      <c r="I73" t="str">
        <v>Delhi</v>
      </c>
      <c r="J73" t="s">
        <v>573</v>
      </c>
      <c r="K73" t="str">
        <f>_xlfn.XLOOKUP(J73, Product_Info!A:A, Product_Info!B:B)</f>
        <v>Product_2</v>
      </c>
      <c r="L73" t="str">
        <f>_xlfn.XLOOKUP(J73, Product_Info!A:A, Product_Info!F:F)</f>
        <v>Supplier_2</v>
      </c>
      <c r="M73" t="s">
        <v>592</v>
      </c>
      <c r="N73" t="s">
        <v>600</v>
      </c>
      <c r="O73">
        <v>2</v>
      </c>
      <c r="P73" t="s">
        <v>604</v>
      </c>
      <c r="Q73" s="10">
        <v>0.19</v>
      </c>
      <c r="R73">
        <v>498.1</v>
      </c>
      <c r="S73">
        <v>996.2</v>
      </c>
      <c r="T73">
        <v>-89.66</v>
      </c>
      <c r="U73">
        <f t="shared" si="8"/>
        <v>996.2</v>
      </c>
      <c r="V73" s="10">
        <f t="shared" si="9"/>
        <v>-9.000200762899016E-2</v>
      </c>
      <c r="W73" s="4">
        <f t="shared" si="10"/>
        <v>497.15361000000001</v>
      </c>
      <c r="X73" t="str">
        <f t="shared" si="11"/>
        <v>Low Profit</v>
      </c>
    </row>
    <row r="74" spans="1:24" x14ac:dyDescent="0.35">
      <c r="A74" t="s">
        <v>84</v>
      </c>
      <c r="B74" t="str">
        <f t="shared" si="6"/>
        <v>03-14-2023</v>
      </c>
      <c r="C74" t="str">
        <f t="shared" si="7"/>
        <v>Mar</v>
      </c>
      <c r="D74" s="2">
        <v>44999</v>
      </c>
      <c r="E74" t="s">
        <v>527</v>
      </c>
      <c r="F74" t="str">
        <v>Customer_44</v>
      </c>
      <c r="G74" t="str">
        <v>36-50</v>
      </c>
      <c r="H74" t="str">
        <v>Male</v>
      </c>
      <c r="I74" t="str">
        <v>Delhi</v>
      </c>
      <c r="J74" t="s">
        <v>575</v>
      </c>
      <c r="K74" t="str">
        <f>_xlfn.XLOOKUP(J74, Product_Info!A:A, Product_Info!B:B)</f>
        <v>Product_19</v>
      </c>
      <c r="L74" t="str">
        <f>_xlfn.XLOOKUP(J74, Product_Info!A:A, Product_Info!F:F)</f>
        <v>Supplier_19</v>
      </c>
      <c r="M74" t="s">
        <v>594</v>
      </c>
      <c r="N74" t="s">
        <v>598</v>
      </c>
      <c r="O74">
        <v>6</v>
      </c>
      <c r="P74" t="s">
        <v>602</v>
      </c>
      <c r="Q74" s="10">
        <v>0.21</v>
      </c>
      <c r="R74">
        <v>39.14</v>
      </c>
      <c r="S74">
        <v>234.84</v>
      </c>
      <c r="T74">
        <v>-25.83</v>
      </c>
      <c r="U74">
        <f t="shared" si="8"/>
        <v>234.84</v>
      </c>
      <c r="V74" s="10">
        <f t="shared" si="9"/>
        <v>-0.10998978027593254</v>
      </c>
      <c r="W74" s="4">
        <f t="shared" si="10"/>
        <v>39.057805999999999</v>
      </c>
      <c r="X74" t="str">
        <f t="shared" si="11"/>
        <v>Low Profit</v>
      </c>
    </row>
    <row r="75" spans="1:24" x14ac:dyDescent="0.35">
      <c r="A75" t="s">
        <v>85</v>
      </c>
      <c r="B75" t="str">
        <f t="shared" si="6"/>
        <v>03-15-2023</v>
      </c>
      <c r="C75" t="str">
        <f t="shared" si="7"/>
        <v>Mar</v>
      </c>
      <c r="D75" s="2">
        <v>45000</v>
      </c>
      <c r="E75" t="s">
        <v>551</v>
      </c>
      <c r="F75" t="str">
        <v>Customer_34</v>
      </c>
      <c r="G75" t="str">
        <v>50+</v>
      </c>
      <c r="H75" t="str">
        <v>Male</v>
      </c>
      <c r="I75" t="str">
        <v>Delhi</v>
      </c>
      <c r="J75" t="s">
        <v>588</v>
      </c>
      <c r="K75" t="str">
        <f>_xlfn.XLOOKUP(J75, Product_Info!A:A, Product_Info!B:B)</f>
        <v>Product_9</v>
      </c>
      <c r="L75" t="str">
        <f>_xlfn.XLOOKUP(J75, Product_Info!A:A, Product_Info!F:F)</f>
        <v>Supplier_9</v>
      </c>
      <c r="M75" t="s">
        <v>594</v>
      </c>
      <c r="N75" t="s">
        <v>597</v>
      </c>
      <c r="O75">
        <v>7</v>
      </c>
      <c r="P75" t="s">
        <v>604</v>
      </c>
      <c r="Q75" s="10">
        <v>0.42</v>
      </c>
      <c r="R75">
        <v>11.55</v>
      </c>
      <c r="S75">
        <v>80.849999999999994</v>
      </c>
      <c r="T75">
        <v>-25.87</v>
      </c>
      <c r="U75">
        <f t="shared" si="8"/>
        <v>80.850000000000009</v>
      </c>
      <c r="V75" s="10">
        <f t="shared" si="9"/>
        <v>-0.31997526283240568</v>
      </c>
      <c r="W75" s="4">
        <f t="shared" si="10"/>
        <v>11.50149</v>
      </c>
      <c r="X75" t="str">
        <f t="shared" si="11"/>
        <v>Low Profit</v>
      </c>
    </row>
    <row r="76" spans="1:24" x14ac:dyDescent="0.35">
      <c r="A76" t="s">
        <v>86</v>
      </c>
      <c r="B76" t="str">
        <f t="shared" si="6"/>
        <v>03-16-2023</v>
      </c>
      <c r="C76" t="str">
        <f t="shared" si="7"/>
        <v>Mar</v>
      </c>
      <c r="D76" s="2">
        <v>45001</v>
      </c>
      <c r="E76" t="s">
        <v>552</v>
      </c>
      <c r="F76" t="str">
        <v>Customer_10</v>
      </c>
      <c r="G76" t="str">
        <v>36-50</v>
      </c>
      <c r="H76" t="str">
        <v>Male</v>
      </c>
      <c r="I76" t="str">
        <v>Delhi</v>
      </c>
      <c r="J76" t="s">
        <v>564</v>
      </c>
      <c r="K76" t="str">
        <f>_xlfn.XLOOKUP(J76, Product_Info!A:A, Product_Info!B:B)</f>
        <v>Product_7</v>
      </c>
      <c r="L76" t="str">
        <f>_xlfn.XLOOKUP(J76, Product_Info!A:A, Product_Info!F:F)</f>
        <v>Supplier_7</v>
      </c>
      <c r="M76" t="s">
        <v>592</v>
      </c>
      <c r="N76" t="s">
        <v>597</v>
      </c>
      <c r="O76">
        <v>9</v>
      </c>
      <c r="P76" t="s">
        <v>602</v>
      </c>
      <c r="Q76" s="10">
        <v>0.13</v>
      </c>
      <c r="R76">
        <v>323.7</v>
      </c>
      <c r="S76">
        <v>2913.3</v>
      </c>
      <c r="T76">
        <v>-87.4</v>
      </c>
      <c r="U76">
        <f t="shared" si="8"/>
        <v>2913.2999999999997</v>
      </c>
      <c r="V76" s="10">
        <f t="shared" si="9"/>
        <v>-3.0000343253355308E-2</v>
      </c>
      <c r="W76" s="4">
        <f t="shared" si="10"/>
        <v>323.27918999999997</v>
      </c>
      <c r="X76" t="str">
        <f t="shared" si="11"/>
        <v>Low Profit</v>
      </c>
    </row>
    <row r="77" spans="1:24" x14ac:dyDescent="0.35">
      <c r="A77" t="s">
        <v>87</v>
      </c>
      <c r="B77" t="str">
        <f t="shared" si="6"/>
        <v>03-17-2023</v>
      </c>
      <c r="C77" t="str">
        <f t="shared" si="7"/>
        <v>Mar</v>
      </c>
      <c r="D77" s="2">
        <v>45002</v>
      </c>
      <c r="E77" t="s">
        <v>522</v>
      </c>
      <c r="F77" t="str">
        <v>Customer_36</v>
      </c>
      <c r="G77" t="str">
        <v>50+</v>
      </c>
      <c r="H77" t="str">
        <v>Male</v>
      </c>
      <c r="I77" t="str">
        <v>Delhi</v>
      </c>
      <c r="J77" t="s">
        <v>565</v>
      </c>
      <c r="K77" t="str">
        <f>_xlfn.XLOOKUP(J77, Product_Info!A:A, Product_Info!B:B)</f>
        <v>Product_4</v>
      </c>
      <c r="L77" t="str">
        <f>_xlfn.XLOOKUP(J77, Product_Info!A:A, Product_Info!F:F)</f>
        <v>Supplier_4</v>
      </c>
      <c r="M77" t="s">
        <v>592</v>
      </c>
      <c r="N77" t="s">
        <v>596</v>
      </c>
      <c r="O77">
        <v>3</v>
      </c>
      <c r="P77" t="s">
        <v>602</v>
      </c>
      <c r="Q77" s="10">
        <v>0.08</v>
      </c>
      <c r="R77">
        <v>156.22999999999999</v>
      </c>
      <c r="S77">
        <v>468.69</v>
      </c>
      <c r="T77">
        <v>9.3699999999999992</v>
      </c>
      <c r="U77">
        <f t="shared" si="8"/>
        <v>468.68999999999994</v>
      </c>
      <c r="V77" s="10">
        <f t="shared" si="9"/>
        <v>1.9991892295547164E-2</v>
      </c>
      <c r="W77" s="4">
        <f t="shared" si="10"/>
        <v>156.10501599999998</v>
      </c>
      <c r="X77" t="str">
        <f t="shared" si="11"/>
        <v>Moderate</v>
      </c>
    </row>
    <row r="78" spans="1:24" x14ac:dyDescent="0.35">
      <c r="A78" t="s">
        <v>88</v>
      </c>
      <c r="B78" t="str">
        <f t="shared" si="6"/>
        <v>03-18-2023</v>
      </c>
      <c r="C78" t="str">
        <f t="shared" si="7"/>
        <v>Mar</v>
      </c>
      <c r="D78" s="2">
        <v>45003</v>
      </c>
      <c r="E78" t="s">
        <v>544</v>
      </c>
      <c r="F78" t="str">
        <v>Customer_14</v>
      </c>
      <c r="G78" t="str">
        <v>18-25</v>
      </c>
      <c r="H78" t="str">
        <v>Female</v>
      </c>
      <c r="I78" t="str">
        <v>Delhi</v>
      </c>
      <c r="J78" t="s">
        <v>570</v>
      </c>
      <c r="K78" t="str">
        <f>_xlfn.XLOOKUP(J78, Product_Info!A:A, Product_Info!B:B)</f>
        <v>Product_26</v>
      </c>
      <c r="L78" t="str">
        <f>_xlfn.XLOOKUP(J78, Product_Info!A:A, Product_Info!F:F)</f>
        <v>Supplier_26</v>
      </c>
      <c r="M78" t="s">
        <v>594</v>
      </c>
      <c r="N78" t="s">
        <v>596</v>
      </c>
      <c r="O78">
        <v>3</v>
      </c>
      <c r="P78" t="s">
        <v>603</v>
      </c>
      <c r="Q78" s="10">
        <v>0.43</v>
      </c>
      <c r="R78">
        <v>127.79</v>
      </c>
      <c r="S78">
        <v>383.37</v>
      </c>
      <c r="T78">
        <v>-126.51</v>
      </c>
      <c r="U78">
        <f t="shared" si="8"/>
        <v>383.37</v>
      </c>
      <c r="V78" s="10">
        <f t="shared" si="9"/>
        <v>-0.3299945222630879</v>
      </c>
      <c r="W78" s="4">
        <f t="shared" si="10"/>
        <v>127.240503</v>
      </c>
      <c r="X78" t="str">
        <f t="shared" si="11"/>
        <v>Low Profit</v>
      </c>
    </row>
    <row r="79" spans="1:24" x14ac:dyDescent="0.35">
      <c r="A79" t="s">
        <v>89</v>
      </c>
      <c r="B79" t="str">
        <f t="shared" si="6"/>
        <v>03-19-2023</v>
      </c>
      <c r="C79" t="str">
        <f t="shared" si="7"/>
        <v>Mar</v>
      </c>
      <c r="D79" s="2">
        <v>45004</v>
      </c>
      <c r="E79" t="s">
        <v>553</v>
      </c>
      <c r="F79" t="str">
        <v>Customer_31</v>
      </c>
      <c r="G79" t="str">
        <v>18-25</v>
      </c>
      <c r="H79" t="str">
        <v>Female</v>
      </c>
      <c r="I79" t="str">
        <v>Delhi</v>
      </c>
      <c r="J79" t="s">
        <v>563</v>
      </c>
      <c r="K79" t="str">
        <f>_xlfn.XLOOKUP(J79, Product_Info!A:A, Product_Info!B:B)</f>
        <v>Product_21</v>
      </c>
      <c r="L79" t="str">
        <f>_xlfn.XLOOKUP(J79, Product_Info!A:A, Product_Info!F:F)</f>
        <v>Supplier_21</v>
      </c>
      <c r="M79" t="s">
        <v>593</v>
      </c>
      <c r="N79" t="s">
        <v>597</v>
      </c>
      <c r="O79">
        <v>7</v>
      </c>
      <c r="P79" t="s">
        <v>601</v>
      </c>
      <c r="Q79" s="10">
        <v>0.02</v>
      </c>
      <c r="R79">
        <v>162.83000000000001</v>
      </c>
      <c r="S79">
        <v>1139.81</v>
      </c>
      <c r="T79">
        <v>91.18</v>
      </c>
      <c r="U79">
        <f t="shared" si="8"/>
        <v>1139.8100000000002</v>
      </c>
      <c r="V79" s="10">
        <f t="shared" si="9"/>
        <v>7.9995788771812834E-2</v>
      </c>
      <c r="W79" s="4">
        <f t="shared" si="10"/>
        <v>162.79743400000001</v>
      </c>
      <c r="X79" t="str">
        <f t="shared" si="11"/>
        <v>Moderate</v>
      </c>
    </row>
    <row r="80" spans="1:24" x14ac:dyDescent="0.35">
      <c r="A80" t="s">
        <v>90</v>
      </c>
      <c r="B80" t="str">
        <f t="shared" si="6"/>
        <v>03-20-2023</v>
      </c>
      <c r="C80" t="str">
        <f t="shared" si="7"/>
        <v>Mar</v>
      </c>
      <c r="D80" s="2">
        <v>45005</v>
      </c>
      <c r="E80" t="s">
        <v>554</v>
      </c>
      <c r="F80" t="str">
        <v>Customer_48</v>
      </c>
      <c r="G80" t="str">
        <v>26-35</v>
      </c>
      <c r="H80" t="str">
        <v>Female</v>
      </c>
      <c r="I80" t="str">
        <v>Delhi</v>
      </c>
      <c r="J80" t="s">
        <v>582</v>
      </c>
      <c r="K80" t="str">
        <f>_xlfn.XLOOKUP(J80, Product_Info!A:A, Product_Info!B:B)</f>
        <v>Product_18</v>
      </c>
      <c r="L80" t="str">
        <f>_xlfn.XLOOKUP(J80, Product_Info!A:A, Product_Info!F:F)</f>
        <v>Supplier_18</v>
      </c>
      <c r="M80" t="s">
        <v>594</v>
      </c>
      <c r="N80" t="s">
        <v>596</v>
      </c>
      <c r="O80">
        <v>4</v>
      </c>
      <c r="P80" t="s">
        <v>601</v>
      </c>
      <c r="Q80" s="10">
        <v>0.31</v>
      </c>
      <c r="R80">
        <v>135.46</v>
      </c>
      <c r="S80">
        <v>541.84</v>
      </c>
      <c r="T80">
        <v>-113.79</v>
      </c>
      <c r="U80">
        <f t="shared" si="8"/>
        <v>541.84</v>
      </c>
      <c r="V80" s="10">
        <f t="shared" si="9"/>
        <v>-0.21000664402775726</v>
      </c>
      <c r="W80" s="4">
        <f t="shared" si="10"/>
        <v>135.040074</v>
      </c>
      <c r="X80" t="str">
        <f t="shared" si="11"/>
        <v>Low Profit</v>
      </c>
    </row>
    <row r="81" spans="1:24" x14ac:dyDescent="0.35">
      <c r="A81" t="s">
        <v>91</v>
      </c>
      <c r="B81" t="str">
        <f t="shared" si="6"/>
        <v>03-21-2023</v>
      </c>
      <c r="C81" t="str">
        <f t="shared" si="7"/>
        <v>Mar</v>
      </c>
      <c r="D81" s="2">
        <v>45006</v>
      </c>
      <c r="E81" t="s">
        <v>514</v>
      </c>
      <c r="F81" t="str">
        <v>Customer_15</v>
      </c>
      <c r="G81" t="str">
        <v>18-25</v>
      </c>
      <c r="H81" t="str">
        <v>Female</v>
      </c>
      <c r="I81" t="str">
        <v>Delhi</v>
      </c>
      <c r="J81" t="s">
        <v>577</v>
      </c>
      <c r="K81" t="str">
        <f>_xlfn.XLOOKUP(J81, Product_Info!A:A, Product_Info!B:B)</f>
        <v>Product_13</v>
      </c>
      <c r="L81" t="str">
        <f>_xlfn.XLOOKUP(J81, Product_Info!A:A, Product_Info!F:F)</f>
        <v>Supplier_13</v>
      </c>
      <c r="M81" t="s">
        <v>592</v>
      </c>
      <c r="N81" t="s">
        <v>600</v>
      </c>
      <c r="O81">
        <v>8</v>
      </c>
      <c r="P81" t="s">
        <v>604</v>
      </c>
      <c r="Q81" s="10">
        <v>0.28000000000000003</v>
      </c>
      <c r="R81">
        <v>25.09</v>
      </c>
      <c r="S81">
        <v>200.72</v>
      </c>
      <c r="T81">
        <v>-36.130000000000003</v>
      </c>
      <c r="U81">
        <f t="shared" si="8"/>
        <v>200.72</v>
      </c>
      <c r="V81" s="10">
        <f t="shared" si="9"/>
        <v>-0.18000199282582705</v>
      </c>
      <c r="W81" s="4">
        <f t="shared" si="10"/>
        <v>25.019748</v>
      </c>
      <c r="X81" t="str">
        <f t="shared" si="11"/>
        <v>Low Profit</v>
      </c>
    </row>
    <row r="82" spans="1:24" x14ac:dyDescent="0.35">
      <c r="A82" t="s">
        <v>92</v>
      </c>
      <c r="B82" t="str">
        <f t="shared" si="6"/>
        <v>03-22-2023</v>
      </c>
      <c r="C82" t="str">
        <f t="shared" si="7"/>
        <v>Mar</v>
      </c>
      <c r="D82" s="2">
        <v>45007</v>
      </c>
      <c r="E82" t="s">
        <v>516</v>
      </c>
      <c r="F82" t="str">
        <v>Customer_8</v>
      </c>
      <c r="G82" t="str">
        <v>18-25</v>
      </c>
      <c r="H82" t="str">
        <v>Female</v>
      </c>
      <c r="I82" t="str">
        <v>Delhi</v>
      </c>
      <c r="J82" t="s">
        <v>585</v>
      </c>
      <c r="K82" t="str">
        <f>_xlfn.XLOOKUP(J82, Product_Info!A:A, Product_Info!B:B)</f>
        <v>Product_11</v>
      </c>
      <c r="L82" t="str">
        <f>_xlfn.XLOOKUP(J82, Product_Info!A:A, Product_Info!F:F)</f>
        <v>Supplier_11</v>
      </c>
      <c r="M82" t="s">
        <v>593</v>
      </c>
      <c r="N82" t="s">
        <v>595</v>
      </c>
      <c r="O82">
        <v>7</v>
      </c>
      <c r="P82" t="s">
        <v>604</v>
      </c>
      <c r="Q82" s="10">
        <v>0.17</v>
      </c>
      <c r="R82">
        <v>486.05</v>
      </c>
      <c r="S82">
        <v>3402.35</v>
      </c>
      <c r="T82">
        <v>-238.16</v>
      </c>
      <c r="U82">
        <f t="shared" si="8"/>
        <v>3402.35</v>
      </c>
      <c r="V82" s="10">
        <f t="shared" si="9"/>
        <v>-6.9998677384748784E-2</v>
      </c>
      <c r="W82" s="4">
        <f t="shared" si="10"/>
        <v>485.22371499999997</v>
      </c>
      <c r="X82" t="str">
        <f t="shared" si="11"/>
        <v>Low Profit</v>
      </c>
    </row>
    <row r="83" spans="1:24" x14ac:dyDescent="0.35">
      <c r="A83" t="s">
        <v>93</v>
      </c>
      <c r="B83" t="str">
        <f t="shared" si="6"/>
        <v>03-23-2023</v>
      </c>
      <c r="C83" t="str">
        <f t="shared" si="7"/>
        <v>Mar</v>
      </c>
      <c r="D83" s="2">
        <v>45008</v>
      </c>
      <c r="E83" t="s">
        <v>544</v>
      </c>
      <c r="F83" t="str">
        <v>Customer_14</v>
      </c>
      <c r="G83" t="str">
        <v>18-25</v>
      </c>
      <c r="H83" t="str">
        <v>Female</v>
      </c>
      <c r="I83" t="str">
        <v>Delhi</v>
      </c>
      <c r="J83" t="s">
        <v>584</v>
      </c>
      <c r="K83" t="str">
        <f>_xlfn.XLOOKUP(J83, Product_Info!A:A, Product_Info!B:B)</f>
        <v>Product_29</v>
      </c>
      <c r="L83" t="str">
        <f>_xlfn.XLOOKUP(J83, Product_Info!A:A, Product_Info!F:F)</f>
        <v>Supplier_29</v>
      </c>
      <c r="M83" t="s">
        <v>593</v>
      </c>
      <c r="N83" t="s">
        <v>596</v>
      </c>
      <c r="O83">
        <v>5</v>
      </c>
      <c r="P83" t="s">
        <v>603</v>
      </c>
      <c r="Q83" s="10">
        <v>0.16</v>
      </c>
      <c r="R83">
        <v>118.17</v>
      </c>
      <c r="S83">
        <v>590.85</v>
      </c>
      <c r="T83">
        <v>-35.450000000000003</v>
      </c>
      <c r="U83">
        <f t="shared" si="8"/>
        <v>590.85</v>
      </c>
      <c r="V83" s="10">
        <f t="shared" si="9"/>
        <v>-5.9998307523059999E-2</v>
      </c>
      <c r="W83" s="4">
        <f t="shared" si="10"/>
        <v>117.98092799999999</v>
      </c>
      <c r="X83" t="str">
        <f t="shared" si="11"/>
        <v>Low Profit</v>
      </c>
    </row>
    <row r="84" spans="1:24" x14ac:dyDescent="0.35">
      <c r="A84" t="s">
        <v>94</v>
      </c>
      <c r="B84" t="str">
        <f t="shared" si="6"/>
        <v>03-24-2023</v>
      </c>
      <c r="C84" t="str">
        <f t="shared" si="7"/>
        <v>Mar</v>
      </c>
      <c r="D84" s="2">
        <v>45009</v>
      </c>
      <c r="E84" t="s">
        <v>519</v>
      </c>
      <c r="F84" t="str">
        <v>Customer_23</v>
      </c>
      <c r="G84" t="str">
        <v>18-25</v>
      </c>
      <c r="H84" t="str">
        <v>Female</v>
      </c>
      <c r="I84" t="str">
        <v>Delhi</v>
      </c>
      <c r="J84" t="s">
        <v>576</v>
      </c>
      <c r="K84" t="str">
        <f>_xlfn.XLOOKUP(J84, Product_Info!A:A, Product_Info!B:B)</f>
        <v>Product_24</v>
      </c>
      <c r="L84" t="str">
        <f>_xlfn.XLOOKUP(J84, Product_Info!A:A, Product_Info!F:F)</f>
        <v>Supplier_24</v>
      </c>
      <c r="M84" t="s">
        <v>592</v>
      </c>
      <c r="N84" t="s">
        <v>599</v>
      </c>
      <c r="O84">
        <v>7</v>
      </c>
      <c r="P84" t="s">
        <v>603</v>
      </c>
      <c r="Q84" s="10">
        <v>0.39</v>
      </c>
      <c r="R84">
        <v>369.67</v>
      </c>
      <c r="S84">
        <v>2587.69</v>
      </c>
      <c r="T84">
        <v>-750.43</v>
      </c>
      <c r="U84">
        <f t="shared" si="8"/>
        <v>2587.69</v>
      </c>
      <c r="V84" s="10">
        <f t="shared" si="9"/>
        <v>-0.28999996135549466</v>
      </c>
      <c r="W84" s="4">
        <f t="shared" si="10"/>
        <v>368.22828700000002</v>
      </c>
      <c r="X84" t="str">
        <f t="shared" si="11"/>
        <v>Low Profit</v>
      </c>
    </row>
    <row r="85" spans="1:24" x14ac:dyDescent="0.35">
      <c r="A85" t="s">
        <v>95</v>
      </c>
      <c r="B85" t="str">
        <f t="shared" si="6"/>
        <v>03-25-2023</v>
      </c>
      <c r="C85" t="str">
        <f t="shared" si="7"/>
        <v>Mar</v>
      </c>
      <c r="D85" s="2">
        <v>45010</v>
      </c>
      <c r="E85" t="s">
        <v>523</v>
      </c>
      <c r="F85" t="str">
        <v>Customer_40</v>
      </c>
      <c r="G85" t="str">
        <v>36-50</v>
      </c>
      <c r="H85" t="str">
        <v>Male</v>
      </c>
      <c r="I85" t="str">
        <v>Delhi</v>
      </c>
      <c r="J85" t="s">
        <v>565</v>
      </c>
      <c r="K85" t="str">
        <f>_xlfn.XLOOKUP(J85, Product_Info!A:A, Product_Info!B:B)</f>
        <v>Product_4</v>
      </c>
      <c r="L85" t="str">
        <f>_xlfn.XLOOKUP(J85, Product_Info!A:A, Product_Info!F:F)</f>
        <v>Supplier_4</v>
      </c>
      <c r="M85" t="s">
        <v>592</v>
      </c>
      <c r="N85" t="s">
        <v>596</v>
      </c>
      <c r="O85">
        <v>3</v>
      </c>
      <c r="P85" t="s">
        <v>603</v>
      </c>
      <c r="Q85" s="10">
        <v>0.04</v>
      </c>
      <c r="R85">
        <v>383.67</v>
      </c>
      <c r="S85">
        <v>1151.01</v>
      </c>
      <c r="T85">
        <v>69.06</v>
      </c>
      <c r="U85">
        <f t="shared" si="8"/>
        <v>1151.01</v>
      </c>
      <c r="V85" s="10">
        <f t="shared" si="9"/>
        <v>5.9999478718690546E-2</v>
      </c>
      <c r="W85" s="4">
        <f t="shared" si="10"/>
        <v>383.51653200000004</v>
      </c>
      <c r="X85" t="str">
        <f t="shared" si="11"/>
        <v>Moderate</v>
      </c>
    </row>
    <row r="86" spans="1:24" x14ac:dyDescent="0.35">
      <c r="A86" t="s">
        <v>96</v>
      </c>
      <c r="B86" t="str">
        <f t="shared" si="6"/>
        <v>03-26-2023</v>
      </c>
      <c r="C86" t="str">
        <f t="shared" si="7"/>
        <v>Mar</v>
      </c>
      <c r="D86" s="2">
        <v>45011</v>
      </c>
      <c r="E86" t="s">
        <v>517</v>
      </c>
      <c r="F86" t="str">
        <v>Customer_21</v>
      </c>
      <c r="G86" t="str">
        <v>36-50</v>
      </c>
      <c r="H86" t="str">
        <v>Male</v>
      </c>
      <c r="I86" t="str">
        <v>Delhi</v>
      </c>
      <c r="J86" t="s">
        <v>589</v>
      </c>
      <c r="K86" t="str">
        <f>_xlfn.XLOOKUP(J86, Product_Info!A:A, Product_Info!B:B)</f>
        <v>Product_25</v>
      </c>
      <c r="L86" t="str">
        <f>_xlfn.XLOOKUP(J86, Product_Info!A:A, Product_Info!F:F)</f>
        <v>Supplier_25</v>
      </c>
      <c r="M86" t="s">
        <v>592</v>
      </c>
      <c r="N86" t="s">
        <v>598</v>
      </c>
      <c r="O86">
        <v>2</v>
      </c>
      <c r="P86" t="s">
        <v>602</v>
      </c>
      <c r="Q86" s="10">
        <v>0.12</v>
      </c>
      <c r="R86">
        <v>465.34</v>
      </c>
      <c r="S86">
        <v>930.68</v>
      </c>
      <c r="T86">
        <v>-18.61</v>
      </c>
      <c r="U86">
        <f t="shared" si="8"/>
        <v>930.68</v>
      </c>
      <c r="V86" s="10">
        <f t="shared" si="9"/>
        <v>-1.9996131860575063E-2</v>
      </c>
      <c r="W86" s="4">
        <f t="shared" si="10"/>
        <v>464.78159199999999</v>
      </c>
      <c r="X86" t="str">
        <f t="shared" si="11"/>
        <v>Low Profit</v>
      </c>
    </row>
    <row r="87" spans="1:24" x14ac:dyDescent="0.35">
      <c r="A87" t="s">
        <v>97</v>
      </c>
      <c r="B87" t="str">
        <f t="shared" si="6"/>
        <v>03-27-2023</v>
      </c>
      <c r="C87" t="str">
        <f t="shared" si="7"/>
        <v>Mar</v>
      </c>
      <c r="D87" s="2">
        <v>45012</v>
      </c>
      <c r="E87" t="s">
        <v>537</v>
      </c>
      <c r="F87" t="str">
        <v>Customer_16</v>
      </c>
      <c r="G87" t="str">
        <v>50+</v>
      </c>
      <c r="H87" t="str">
        <v>Male</v>
      </c>
      <c r="I87" t="str">
        <v>Delhi</v>
      </c>
      <c r="J87" t="s">
        <v>563</v>
      </c>
      <c r="K87" t="str">
        <f>_xlfn.XLOOKUP(J87, Product_Info!A:A, Product_Info!B:B)</f>
        <v>Product_21</v>
      </c>
      <c r="L87" t="str">
        <f>_xlfn.XLOOKUP(J87, Product_Info!A:A, Product_Info!F:F)</f>
        <v>Supplier_21</v>
      </c>
      <c r="M87" t="s">
        <v>594</v>
      </c>
      <c r="N87" t="s">
        <v>600</v>
      </c>
      <c r="O87">
        <v>6</v>
      </c>
      <c r="P87" t="s">
        <v>603</v>
      </c>
      <c r="Q87" s="10">
        <v>0.37</v>
      </c>
      <c r="R87">
        <v>24.97</v>
      </c>
      <c r="S87">
        <v>149.82</v>
      </c>
      <c r="T87">
        <v>-40.450000000000003</v>
      </c>
      <c r="U87">
        <f t="shared" si="8"/>
        <v>149.82</v>
      </c>
      <c r="V87" s="10">
        <f t="shared" si="9"/>
        <v>-0.26999065545321055</v>
      </c>
      <c r="W87" s="4">
        <f t="shared" si="10"/>
        <v>24.877610999999998</v>
      </c>
      <c r="X87" t="str">
        <f t="shared" si="11"/>
        <v>Low Profit</v>
      </c>
    </row>
    <row r="88" spans="1:24" x14ac:dyDescent="0.35">
      <c r="A88" t="s">
        <v>98</v>
      </c>
      <c r="B88" t="str">
        <f t="shared" si="6"/>
        <v>03-28-2023</v>
      </c>
      <c r="C88" t="str">
        <f t="shared" si="7"/>
        <v>Mar</v>
      </c>
      <c r="D88" s="2">
        <v>45013</v>
      </c>
      <c r="E88" t="s">
        <v>555</v>
      </c>
      <c r="F88" t="str">
        <v>Customer_45</v>
      </c>
      <c r="G88" t="str">
        <v>26-35</v>
      </c>
      <c r="H88" t="str">
        <v>Female</v>
      </c>
      <c r="I88" t="str">
        <v>Delhi</v>
      </c>
      <c r="J88" t="s">
        <v>584</v>
      </c>
      <c r="K88" t="str">
        <f>_xlfn.XLOOKUP(J88, Product_Info!A:A, Product_Info!B:B)</f>
        <v>Product_29</v>
      </c>
      <c r="L88" t="str">
        <f>_xlfn.XLOOKUP(J88, Product_Info!A:A, Product_Info!F:F)</f>
        <v>Supplier_29</v>
      </c>
      <c r="M88" t="s">
        <v>594</v>
      </c>
      <c r="N88" t="s">
        <v>598</v>
      </c>
      <c r="O88">
        <v>2</v>
      </c>
      <c r="P88" t="s">
        <v>603</v>
      </c>
      <c r="Q88" s="10">
        <v>0.27</v>
      </c>
      <c r="R88">
        <v>437.3</v>
      </c>
      <c r="S88">
        <v>874.6</v>
      </c>
      <c r="T88">
        <v>-148.68</v>
      </c>
      <c r="U88">
        <f t="shared" si="8"/>
        <v>874.6</v>
      </c>
      <c r="V88" s="10">
        <f t="shared" si="9"/>
        <v>-0.16999771324033844</v>
      </c>
      <c r="W88" s="4">
        <f t="shared" si="10"/>
        <v>436.11928999999998</v>
      </c>
      <c r="X88" t="str">
        <f t="shared" si="11"/>
        <v>Low Profit</v>
      </c>
    </row>
    <row r="89" spans="1:24" x14ac:dyDescent="0.35">
      <c r="A89" t="s">
        <v>99</v>
      </c>
      <c r="B89" t="str">
        <f t="shared" si="6"/>
        <v>03-29-2023</v>
      </c>
      <c r="C89" t="str">
        <f t="shared" si="7"/>
        <v>Mar</v>
      </c>
      <c r="D89" s="2">
        <v>45014</v>
      </c>
      <c r="E89" t="s">
        <v>542</v>
      </c>
      <c r="F89" t="str">
        <v>Customer_18</v>
      </c>
      <c r="G89" t="str">
        <v>50+</v>
      </c>
      <c r="H89" t="str">
        <v>Male</v>
      </c>
      <c r="I89" t="str">
        <v>Delhi</v>
      </c>
      <c r="J89" t="s">
        <v>589</v>
      </c>
      <c r="K89" t="str">
        <f>_xlfn.XLOOKUP(J89, Product_Info!A:A, Product_Info!B:B)</f>
        <v>Product_25</v>
      </c>
      <c r="L89" t="str">
        <f>_xlfn.XLOOKUP(J89, Product_Info!A:A, Product_Info!F:F)</f>
        <v>Supplier_25</v>
      </c>
      <c r="M89" t="s">
        <v>593</v>
      </c>
      <c r="N89" t="s">
        <v>598</v>
      </c>
      <c r="O89">
        <v>3</v>
      </c>
      <c r="P89" t="s">
        <v>604</v>
      </c>
      <c r="Q89" s="10">
        <v>0.06</v>
      </c>
      <c r="R89">
        <v>268.33999999999997</v>
      </c>
      <c r="S89">
        <v>805.02</v>
      </c>
      <c r="T89">
        <v>32.200000000000003</v>
      </c>
      <c r="U89">
        <f t="shared" si="8"/>
        <v>805.02</v>
      </c>
      <c r="V89" s="10">
        <f t="shared" si="9"/>
        <v>3.9999006235869917E-2</v>
      </c>
      <c r="W89" s="4">
        <f t="shared" si="10"/>
        <v>268.17899599999998</v>
      </c>
      <c r="X89" t="str">
        <f t="shared" si="11"/>
        <v>Moderate</v>
      </c>
    </row>
    <row r="90" spans="1:24" x14ac:dyDescent="0.35">
      <c r="A90" t="s">
        <v>100</v>
      </c>
      <c r="B90" t="str">
        <f t="shared" si="6"/>
        <v>03-30-2023</v>
      </c>
      <c r="C90" t="str">
        <f t="shared" si="7"/>
        <v>Mar</v>
      </c>
      <c r="D90" s="2">
        <v>45015</v>
      </c>
      <c r="E90" t="s">
        <v>538</v>
      </c>
      <c r="F90" t="str">
        <v>Customer_47</v>
      </c>
      <c r="G90" t="str">
        <v>18-25</v>
      </c>
      <c r="H90" t="str">
        <v>Female</v>
      </c>
      <c r="I90" t="str">
        <v>Delhi</v>
      </c>
      <c r="J90" t="s">
        <v>565</v>
      </c>
      <c r="K90" t="str">
        <f>_xlfn.XLOOKUP(J90, Product_Info!A:A, Product_Info!B:B)</f>
        <v>Product_4</v>
      </c>
      <c r="L90" t="str">
        <f>_xlfn.XLOOKUP(J90, Product_Info!A:A, Product_Info!F:F)</f>
        <v>Supplier_4</v>
      </c>
      <c r="M90" t="s">
        <v>592</v>
      </c>
      <c r="N90" t="s">
        <v>599</v>
      </c>
      <c r="O90">
        <v>6</v>
      </c>
      <c r="P90" t="s">
        <v>603</v>
      </c>
      <c r="Q90" s="10">
        <v>0.44</v>
      </c>
      <c r="R90">
        <v>319.95</v>
      </c>
      <c r="S90">
        <v>1919.7</v>
      </c>
      <c r="T90">
        <v>-652.70000000000005</v>
      </c>
      <c r="U90">
        <f t="shared" si="8"/>
        <v>1919.6999999999998</v>
      </c>
      <c r="V90" s="10">
        <f t="shared" si="9"/>
        <v>-0.34000104182945257</v>
      </c>
      <c r="W90" s="4">
        <f t="shared" si="10"/>
        <v>318.54221999999999</v>
      </c>
      <c r="X90" t="str">
        <f t="shared" si="11"/>
        <v>Low Profit</v>
      </c>
    </row>
    <row r="91" spans="1:24" x14ac:dyDescent="0.35">
      <c r="A91" t="s">
        <v>101</v>
      </c>
      <c r="B91" t="str">
        <f t="shared" si="6"/>
        <v>03-31-2023</v>
      </c>
      <c r="C91" t="str">
        <f t="shared" si="7"/>
        <v>Mar</v>
      </c>
      <c r="D91" s="2">
        <v>45016</v>
      </c>
      <c r="E91" t="s">
        <v>521</v>
      </c>
      <c r="F91" t="str">
        <v>Customer_24</v>
      </c>
      <c r="G91" t="str">
        <v>26-35</v>
      </c>
      <c r="H91" t="str">
        <v>Female</v>
      </c>
      <c r="I91" t="str">
        <v>Delhi</v>
      </c>
      <c r="J91" t="s">
        <v>571</v>
      </c>
      <c r="K91" t="str">
        <f>_xlfn.XLOOKUP(J91, Product_Info!A:A, Product_Info!B:B)</f>
        <v>Product_10</v>
      </c>
      <c r="L91" t="str">
        <f>_xlfn.XLOOKUP(J91, Product_Info!A:A, Product_Info!F:F)</f>
        <v>Supplier_10</v>
      </c>
      <c r="M91" t="s">
        <v>593</v>
      </c>
      <c r="N91" t="s">
        <v>600</v>
      </c>
      <c r="O91">
        <v>5</v>
      </c>
      <c r="P91" t="s">
        <v>602</v>
      </c>
      <c r="Q91" s="10">
        <v>0.2</v>
      </c>
      <c r="R91">
        <v>325.79000000000002</v>
      </c>
      <c r="S91">
        <v>1628.95</v>
      </c>
      <c r="T91">
        <v>-162.9</v>
      </c>
      <c r="U91">
        <f t="shared" si="8"/>
        <v>1628.95</v>
      </c>
      <c r="V91" s="10">
        <f t="shared" si="9"/>
        <v>-0.10000306946192332</v>
      </c>
      <c r="W91" s="4">
        <f t="shared" si="10"/>
        <v>325.13842</v>
      </c>
      <c r="X91" t="str">
        <f t="shared" si="11"/>
        <v>Low Profit</v>
      </c>
    </row>
    <row r="92" spans="1:24" x14ac:dyDescent="0.35">
      <c r="A92" t="s">
        <v>102</v>
      </c>
      <c r="B92" t="str">
        <f t="shared" si="6"/>
        <v>04-01-2023</v>
      </c>
      <c r="C92" t="str">
        <f t="shared" si="7"/>
        <v>Apr</v>
      </c>
      <c r="D92" s="2">
        <v>45017</v>
      </c>
      <c r="E92" t="s">
        <v>546</v>
      </c>
      <c r="F92" t="str">
        <v>Customer_26</v>
      </c>
      <c r="G92" t="str">
        <v>18-25</v>
      </c>
      <c r="H92" t="str">
        <v>Female</v>
      </c>
      <c r="I92" t="str">
        <v>Delhi</v>
      </c>
      <c r="J92" t="s">
        <v>568</v>
      </c>
      <c r="K92" t="str">
        <f>_xlfn.XLOOKUP(J92, Product_Info!A:A, Product_Info!B:B)</f>
        <v>Product_5</v>
      </c>
      <c r="L92" t="str">
        <f>_xlfn.XLOOKUP(J92, Product_Info!A:A, Product_Info!F:F)</f>
        <v>Supplier_5</v>
      </c>
      <c r="M92" t="s">
        <v>593</v>
      </c>
      <c r="N92" t="s">
        <v>600</v>
      </c>
      <c r="O92">
        <v>8</v>
      </c>
      <c r="P92" t="s">
        <v>602</v>
      </c>
      <c r="Q92" s="10">
        <v>0.41</v>
      </c>
      <c r="R92">
        <v>411.7</v>
      </c>
      <c r="S92">
        <v>3293.6</v>
      </c>
      <c r="T92">
        <v>-1021.02</v>
      </c>
      <c r="U92">
        <f t="shared" si="8"/>
        <v>3293.6</v>
      </c>
      <c r="V92" s="10">
        <f t="shared" si="9"/>
        <v>-0.31000121447656059</v>
      </c>
      <c r="W92" s="4">
        <f t="shared" si="10"/>
        <v>410.01202999999998</v>
      </c>
      <c r="X92" t="str">
        <f t="shared" si="11"/>
        <v>Low Profit</v>
      </c>
    </row>
    <row r="93" spans="1:24" x14ac:dyDescent="0.35">
      <c r="A93" t="s">
        <v>103</v>
      </c>
      <c r="B93" t="str">
        <f t="shared" si="6"/>
        <v>04-02-2023</v>
      </c>
      <c r="C93" t="str">
        <f t="shared" si="7"/>
        <v>Apr</v>
      </c>
      <c r="D93" s="2">
        <v>45018</v>
      </c>
      <c r="E93" t="s">
        <v>532</v>
      </c>
      <c r="F93" t="str">
        <v>Customer_25</v>
      </c>
      <c r="G93" t="str">
        <v>18-25</v>
      </c>
      <c r="H93" t="str">
        <v>Female</v>
      </c>
      <c r="I93" t="str">
        <v>Delhi</v>
      </c>
      <c r="J93" t="s">
        <v>588</v>
      </c>
      <c r="K93" t="str">
        <f>_xlfn.XLOOKUP(J93, Product_Info!A:A, Product_Info!B:B)</f>
        <v>Product_9</v>
      </c>
      <c r="L93" t="str">
        <f>_xlfn.XLOOKUP(J93, Product_Info!A:A, Product_Info!F:F)</f>
        <v>Supplier_9</v>
      </c>
      <c r="M93" t="s">
        <v>593</v>
      </c>
      <c r="N93" t="s">
        <v>600</v>
      </c>
      <c r="O93">
        <v>9</v>
      </c>
      <c r="P93" t="s">
        <v>604</v>
      </c>
      <c r="Q93" s="10">
        <v>0.39</v>
      </c>
      <c r="R93">
        <v>173.37</v>
      </c>
      <c r="S93">
        <v>1560.33</v>
      </c>
      <c r="T93">
        <v>-452.5</v>
      </c>
      <c r="U93">
        <f t="shared" si="8"/>
        <v>1560.33</v>
      </c>
      <c r="V93" s="10">
        <f t="shared" si="9"/>
        <v>-0.29000275582729296</v>
      </c>
      <c r="W93" s="4">
        <f t="shared" si="10"/>
        <v>172.69385700000001</v>
      </c>
      <c r="X93" t="str">
        <f t="shared" si="11"/>
        <v>Low Profit</v>
      </c>
    </row>
    <row r="94" spans="1:24" x14ac:dyDescent="0.35">
      <c r="A94" t="s">
        <v>104</v>
      </c>
      <c r="B94" t="str">
        <f t="shared" si="6"/>
        <v>04-03-2023</v>
      </c>
      <c r="C94" t="str">
        <f t="shared" si="7"/>
        <v>Apr</v>
      </c>
      <c r="D94" s="2">
        <v>45019</v>
      </c>
      <c r="E94" t="s">
        <v>555</v>
      </c>
      <c r="F94" t="str">
        <v>Customer_45</v>
      </c>
      <c r="G94" t="str">
        <v>26-35</v>
      </c>
      <c r="H94" t="str">
        <v>Female</v>
      </c>
      <c r="I94" t="str">
        <v>Delhi</v>
      </c>
      <c r="J94" t="s">
        <v>576</v>
      </c>
      <c r="K94" t="str">
        <f>_xlfn.XLOOKUP(J94, Product_Info!A:A, Product_Info!B:B)</f>
        <v>Product_24</v>
      </c>
      <c r="L94" t="str">
        <f>_xlfn.XLOOKUP(J94, Product_Info!A:A, Product_Info!F:F)</f>
        <v>Supplier_24</v>
      </c>
      <c r="M94" t="s">
        <v>593</v>
      </c>
      <c r="N94" t="s">
        <v>600</v>
      </c>
      <c r="O94">
        <v>3</v>
      </c>
      <c r="P94" t="s">
        <v>603</v>
      </c>
      <c r="Q94" s="10">
        <v>0.31</v>
      </c>
      <c r="R94">
        <v>369.2</v>
      </c>
      <c r="S94">
        <v>1107.5999999999999</v>
      </c>
      <c r="T94">
        <v>-232.6</v>
      </c>
      <c r="U94">
        <f t="shared" si="8"/>
        <v>1107.5999999999999</v>
      </c>
      <c r="V94" s="10">
        <f t="shared" si="9"/>
        <v>-0.21000361141206214</v>
      </c>
      <c r="W94" s="4">
        <f t="shared" si="10"/>
        <v>368.05547999999999</v>
      </c>
      <c r="X94" t="str">
        <f t="shared" si="11"/>
        <v>Low Profit</v>
      </c>
    </row>
    <row r="95" spans="1:24" x14ac:dyDescent="0.35">
      <c r="A95" t="s">
        <v>105</v>
      </c>
      <c r="B95" t="str">
        <f t="shared" si="6"/>
        <v>04-04-2023</v>
      </c>
      <c r="C95" t="str">
        <f t="shared" si="7"/>
        <v>Apr</v>
      </c>
      <c r="D95" s="2">
        <v>45020</v>
      </c>
      <c r="E95" t="s">
        <v>556</v>
      </c>
      <c r="F95" t="str">
        <v>Customer_41</v>
      </c>
      <c r="G95" t="str">
        <v>26-35</v>
      </c>
      <c r="H95" t="str">
        <v>Female</v>
      </c>
      <c r="I95" t="str">
        <v>Delhi</v>
      </c>
      <c r="J95" t="s">
        <v>583</v>
      </c>
      <c r="K95" t="str">
        <f>_xlfn.XLOOKUP(J95, Product_Info!A:A, Product_Info!B:B)</f>
        <v>Product_3</v>
      </c>
      <c r="L95" t="str">
        <f>_xlfn.XLOOKUP(J95, Product_Info!A:A, Product_Info!F:F)</f>
        <v>Supplier_3</v>
      </c>
      <c r="M95" t="s">
        <v>592</v>
      </c>
      <c r="N95" t="s">
        <v>600</v>
      </c>
      <c r="O95">
        <v>3</v>
      </c>
      <c r="P95" t="s">
        <v>603</v>
      </c>
      <c r="Q95" s="10">
        <v>0.25</v>
      </c>
      <c r="R95">
        <v>269</v>
      </c>
      <c r="S95">
        <v>807</v>
      </c>
      <c r="T95">
        <v>-121.05</v>
      </c>
      <c r="U95">
        <f t="shared" si="8"/>
        <v>807</v>
      </c>
      <c r="V95" s="10">
        <f t="shared" si="9"/>
        <v>-0.15</v>
      </c>
      <c r="W95" s="4">
        <f t="shared" si="10"/>
        <v>268.32749999999999</v>
      </c>
      <c r="X95" t="str">
        <f t="shared" si="11"/>
        <v>Low Profit</v>
      </c>
    </row>
    <row r="96" spans="1:24" x14ac:dyDescent="0.35">
      <c r="A96" t="s">
        <v>106</v>
      </c>
      <c r="B96" t="str">
        <f t="shared" si="6"/>
        <v>04-05-2023</v>
      </c>
      <c r="C96" t="str">
        <f t="shared" si="7"/>
        <v>Apr</v>
      </c>
      <c r="D96" s="2">
        <v>45021</v>
      </c>
      <c r="E96" t="s">
        <v>513</v>
      </c>
      <c r="F96" t="str">
        <v>Customer_29</v>
      </c>
      <c r="G96" t="str">
        <v>36-50</v>
      </c>
      <c r="H96" t="str">
        <v>Male</v>
      </c>
      <c r="I96" t="str">
        <v>Delhi</v>
      </c>
      <c r="J96" t="s">
        <v>578</v>
      </c>
      <c r="K96" t="str">
        <f>_xlfn.XLOOKUP(J96, Product_Info!A:A, Product_Info!B:B)</f>
        <v>Product_17</v>
      </c>
      <c r="L96" t="str">
        <f>_xlfn.XLOOKUP(J96, Product_Info!A:A, Product_Info!F:F)</f>
        <v>Supplier_17</v>
      </c>
      <c r="M96" t="s">
        <v>593</v>
      </c>
      <c r="N96" t="s">
        <v>599</v>
      </c>
      <c r="O96">
        <v>3</v>
      </c>
      <c r="P96" t="s">
        <v>602</v>
      </c>
      <c r="Q96" s="10">
        <v>0.49</v>
      </c>
      <c r="R96">
        <v>398.76</v>
      </c>
      <c r="S96">
        <v>1196.28</v>
      </c>
      <c r="T96">
        <v>-466.55</v>
      </c>
      <c r="U96">
        <f t="shared" si="8"/>
        <v>1196.28</v>
      </c>
      <c r="V96" s="10">
        <f t="shared" si="9"/>
        <v>-0.39000066873975991</v>
      </c>
      <c r="W96" s="4">
        <f t="shared" si="10"/>
        <v>396.80607599999996</v>
      </c>
      <c r="X96" t="str">
        <f t="shared" si="11"/>
        <v>Low Profit</v>
      </c>
    </row>
    <row r="97" spans="1:24" x14ac:dyDescent="0.35">
      <c r="A97" t="s">
        <v>107</v>
      </c>
      <c r="B97" t="str">
        <f t="shared" si="6"/>
        <v>04-06-2023</v>
      </c>
      <c r="C97" t="str">
        <f t="shared" si="7"/>
        <v>Apr</v>
      </c>
      <c r="D97" s="2">
        <v>45022</v>
      </c>
      <c r="E97" t="s">
        <v>514</v>
      </c>
      <c r="F97" t="str">
        <v>Customer_15</v>
      </c>
      <c r="G97" t="str">
        <v>18-25</v>
      </c>
      <c r="H97" t="str">
        <v>Female</v>
      </c>
      <c r="I97" t="str">
        <v>Delhi</v>
      </c>
      <c r="J97" t="s">
        <v>583</v>
      </c>
      <c r="K97" t="str">
        <f>_xlfn.XLOOKUP(J97, Product_Info!A:A, Product_Info!B:B)</f>
        <v>Product_3</v>
      </c>
      <c r="L97" t="str">
        <f>_xlfn.XLOOKUP(J97, Product_Info!A:A, Product_Info!F:F)</f>
        <v>Supplier_3</v>
      </c>
      <c r="M97" t="s">
        <v>592</v>
      </c>
      <c r="N97" t="s">
        <v>596</v>
      </c>
      <c r="O97">
        <v>6</v>
      </c>
      <c r="P97" t="s">
        <v>603</v>
      </c>
      <c r="Q97" s="10">
        <v>7.0000000000000007E-2</v>
      </c>
      <c r="R97">
        <v>495.37</v>
      </c>
      <c r="S97">
        <v>2972.22</v>
      </c>
      <c r="T97">
        <v>89.17</v>
      </c>
      <c r="U97">
        <f t="shared" si="8"/>
        <v>2972.2200000000003</v>
      </c>
      <c r="V97" s="10">
        <f t="shared" si="9"/>
        <v>3.0001143926088915E-2</v>
      </c>
      <c r="W97" s="4">
        <f t="shared" si="10"/>
        <v>495.02324099999998</v>
      </c>
      <c r="X97" t="str">
        <f t="shared" si="11"/>
        <v>Moderate</v>
      </c>
    </row>
    <row r="98" spans="1:24" x14ac:dyDescent="0.35">
      <c r="A98" t="s">
        <v>108</v>
      </c>
      <c r="B98" t="str">
        <f t="shared" si="6"/>
        <v>04-07-2023</v>
      </c>
      <c r="C98" t="str">
        <f t="shared" si="7"/>
        <v>Apr</v>
      </c>
      <c r="D98" s="2">
        <v>45023</v>
      </c>
      <c r="E98" t="s">
        <v>555</v>
      </c>
      <c r="F98" t="str">
        <v>Customer_45</v>
      </c>
      <c r="G98" t="str">
        <v>26-35</v>
      </c>
      <c r="H98" t="str">
        <v>Female</v>
      </c>
      <c r="I98" t="str">
        <v>Delhi</v>
      </c>
      <c r="J98" t="s">
        <v>562</v>
      </c>
      <c r="K98" t="str">
        <f>_xlfn.XLOOKUP(J98, Product_Info!A:A, Product_Info!B:B)</f>
        <v>Product_16</v>
      </c>
      <c r="L98" t="str">
        <f>_xlfn.XLOOKUP(J98, Product_Info!A:A, Product_Info!F:F)</f>
        <v>Supplier_16</v>
      </c>
      <c r="M98" t="s">
        <v>592</v>
      </c>
      <c r="N98" t="s">
        <v>598</v>
      </c>
      <c r="O98">
        <v>1</v>
      </c>
      <c r="P98" t="s">
        <v>603</v>
      </c>
      <c r="Q98" s="10">
        <v>0.36</v>
      </c>
      <c r="R98">
        <v>108.32</v>
      </c>
      <c r="S98">
        <v>108.32</v>
      </c>
      <c r="T98">
        <v>-28.16</v>
      </c>
      <c r="U98">
        <f t="shared" si="8"/>
        <v>108.32</v>
      </c>
      <c r="V98" s="10">
        <f t="shared" si="9"/>
        <v>-0.25997045790251111</v>
      </c>
      <c r="W98" s="4">
        <f t="shared" si="10"/>
        <v>107.93004799999999</v>
      </c>
      <c r="X98" t="str">
        <f t="shared" si="11"/>
        <v>Low Profit</v>
      </c>
    </row>
    <row r="99" spans="1:24" x14ac:dyDescent="0.35">
      <c r="A99" t="s">
        <v>109</v>
      </c>
      <c r="B99" t="str">
        <f t="shared" si="6"/>
        <v>04-08-2023</v>
      </c>
      <c r="C99" t="str">
        <f t="shared" si="7"/>
        <v>Apr</v>
      </c>
      <c r="D99" s="2">
        <v>45024</v>
      </c>
      <c r="E99" t="s">
        <v>557</v>
      </c>
      <c r="F99" t="str">
        <v>Customer_1</v>
      </c>
      <c r="G99" t="str">
        <v>26-35</v>
      </c>
      <c r="H99" t="str">
        <v>Female</v>
      </c>
      <c r="I99" t="str">
        <v>Delhi</v>
      </c>
      <c r="J99" t="s">
        <v>565</v>
      </c>
      <c r="K99" t="str">
        <f>_xlfn.XLOOKUP(J99, Product_Info!A:A, Product_Info!B:B)</f>
        <v>Product_4</v>
      </c>
      <c r="L99" t="str">
        <f>_xlfn.XLOOKUP(J99, Product_Info!A:A, Product_Info!F:F)</f>
        <v>Supplier_4</v>
      </c>
      <c r="M99" t="s">
        <v>594</v>
      </c>
      <c r="N99" t="s">
        <v>600</v>
      </c>
      <c r="O99">
        <v>7</v>
      </c>
      <c r="P99" t="s">
        <v>603</v>
      </c>
      <c r="Q99" s="10">
        <v>0.1</v>
      </c>
      <c r="R99">
        <v>497.38</v>
      </c>
      <c r="S99">
        <v>3481.66</v>
      </c>
      <c r="T99">
        <v>0</v>
      </c>
      <c r="U99">
        <f t="shared" si="8"/>
        <v>3481.66</v>
      </c>
      <c r="V99" s="10">
        <f t="shared" si="9"/>
        <v>0</v>
      </c>
      <c r="W99" s="4">
        <f t="shared" si="10"/>
        <v>496.88261999999997</v>
      </c>
      <c r="X99" t="str">
        <f t="shared" si="11"/>
        <v>Moderate</v>
      </c>
    </row>
    <row r="100" spans="1:24" x14ac:dyDescent="0.35">
      <c r="A100" t="s">
        <v>110</v>
      </c>
      <c r="B100" t="str">
        <f t="shared" si="6"/>
        <v>04-09-2023</v>
      </c>
      <c r="C100" t="str">
        <f t="shared" si="7"/>
        <v>Apr</v>
      </c>
      <c r="D100" s="2">
        <v>45025</v>
      </c>
      <c r="E100" t="s">
        <v>532</v>
      </c>
      <c r="F100" t="str">
        <v>Customer_25</v>
      </c>
      <c r="G100" t="str">
        <v>18-25</v>
      </c>
      <c r="H100" t="str">
        <v>Female</v>
      </c>
      <c r="I100" t="str">
        <v>Delhi</v>
      </c>
      <c r="J100" t="s">
        <v>582</v>
      </c>
      <c r="K100" t="str">
        <f>_xlfn.XLOOKUP(J100, Product_Info!A:A, Product_Info!B:B)</f>
        <v>Product_18</v>
      </c>
      <c r="L100" t="str">
        <f>_xlfn.XLOOKUP(J100, Product_Info!A:A, Product_Info!F:F)</f>
        <v>Supplier_18</v>
      </c>
      <c r="M100" t="s">
        <v>592</v>
      </c>
      <c r="N100" t="s">
        <v>596</v>
      </c>
      <c r="O100">
        <v>1</v>
      </c>
      <c r="P100" t="s">
        <v>601</v>
      </c>
      <c r="Q100" s="10">
        <v>0.17</v>
      </c>
      <c r="R100">
        <v>54.01</v>
      </c>
      <c r="S100">
        <v>54.01</v>
      </c>
      <c r="T100">
        <v>-3.78</v>
      </c>
      <c r="U100">
        <f t="shared" si="8"/>
        <v>54.01</v>
      </c>
      <c r="V100" s="10">
        <f t="shared" si="9"/>
        <v>-6.9987039437141269E-2</v>
      </c>
      <c r="W100" s="4">
        <f t="shared" si="10"/>
        <v>53.918182999999999</v>
      </c>
      <c r="X100" t="str">
        <f t="shared" si="11"/>
        <v>Low Profit</v>
      </c>
    </row>
    <row r="101" spans="1:24" x14ac:dyDescent="0.35">
      <c r="A101" t="s">
        <v>111</v>
      </c>
      <c r="B101" t="str">
        <f t="shared" si="6"/>
        <v>04-10-2023</v>
      </c>
      <c r="C101" t="str">
        <f t="shared" si="7"/>
        <v>Apr</v>
      </c>
      <c r="D101" s="2">
        <v>45026</v>
      </c>
      <c r="E101" t="s">
        <v>540</v>
      </c>
      <c r="F101" t="str">
        <v>Customer_7</v>
      </c>
      <c r="G101" t="str">
        <v>26-35</v>
      </c>
      <c r="H101" t="str">
        <v>Female</v>
      </c>
      <c r="I101" t="str">
        <v>Delhi</v>
      </c>
      <c r="J101" t="s">
        <v>578</v>
      </c>
      <c r="K101" t="str">
        <f>_xlfn.XLOOKUP(J101, Product_Info!A:A, Product_Info!B:B)</f>
        <v>Product_17</v>
      </c>
      <c r="L101" t="str">
        <f>_xlfn.XLOOKUP(J101, Product_Info!A:A, Product_Info!F:F)</f>
        <v>Supplier_17</v>
      </c>
      <c r="M101" t="s">
        <v>594</v>
      </c>
      <c r="N101" t="s">
        <v>596</v>
      </c>
      <c r="O101">
        <v>5</v>
      </c>
      <c r="P101" t="s">
        <v>604</v>
      </c>
      <c r="Q101" s="10">
        <v>0.15</v>
      </c>
      <c r="R101">
        <v>11.14</v>
      </c>
      <c r="S101">
        <v>55.7</v>
      </c>
      <c r="T101">
        <v>-2.78</v>
      </c>
      <c r="U101">
        <f t="shared" si="8"/>
        <v>55.7</v>
      </c>
      <c r="V101" s="10">
        <f t="shared" si="9"/>
        <v>-4.9910233393177732E-2</v>
      </c>
      <c r="W101" s="4">
        <f t="shared" si="10"/>
        <v>11.123290000000001</v>
      </c>
      <c r="X101" t="str">
        <f t="shared" si="11"/>
        <v>Low Profit</v>
      </c>
    </row>
    <row r="102" spans="1:24" x14ac:dyDescent="0.35">
      <c r="A102" t="s">
        <v>112</v>
      </c>
      <c r="B102" t="str">
        <f t="shared" si="6"/>
        <v>04-11-2023</v>
      </c>
      <c r="C102" t="str">
        <f t="shared" si="7"/>
        <v>Apr</v>
      </c>
      <c r="D102" s="2">
        <v>45027</v>
      </c>
      <c r="E102" t="s">
        <v>541</v>
      </c>
      <c r="F102" t="str">
        <v>Customer_9</v>
      </c>
      <c r="G102" t="str">
        <v>18-25</v>
      </c>
      <c r="H102" t="str">
        <v>Female</v>
      </c>
      <c r="I102" t="str">
        <v>Delhi</v>
      </c>
      <c r="J102" t="s">
        <v>564</v>
      </c>
      <c r="K102" t="str">
        <f>_xlfn.XLOOKUP(J102, Product_Info!A:A, Product_Info!B:B)</f>
        <v>Product_7</v>
      </c>
      <c r="L102" t="str">
        <f>_xlfn.XLOOKUP(J102, Product_Info!A:A, Product_Info!F:F)</f>
        <v>Supplier_7</v>
      </c>
      <c r="M102" t="s">
        <v>592</v>
      </c>
      <c r="N102" t="s">
        <v>598</v>
      </c>
      <c r="O102">
        <v>8</v>
      </c>
      <c r="P102" t="s">
        <v>601</v>
      </c>
      <c r="Q102" s="10">
        <v>0.47</v>
      </c>
      <c r="R102">
        <v>31.64</v>
      </c>
      <c r="S102">
        <v>253.12</v>
      </c>
      <c r="T102">
        <v>-93.65</v>
      </c>
      <c r="U102">
        <f t="shared" si="8"/>
        <v>253.12</v>
      </c>
      <c r="V102" s="10">
        <f t="shared" si="9"/>
        <v>-0.36998261694058154</v>
      </c>
      <c r="W102" s="4">
        <f t="shared" si="10"/>
        <v>31.491291999999998</v>
      </c>
      <c r="X102" t="str">
        <f t="shared" si="11"/>
        <v>Low Profit</v>
      </c>
    </row>
    <row r="103" spans="1:24" x14ac:dyDescent="0.35">
      <c r="A103" t="s">
        <v>113</v>
      </c>
      <c r="B103" t="str">
        <f t="shared" si="6"/>
        <v>04-12-2023</v>
      </c>
      <c r="C103" t="str">
        <f t="shared" si="7"/>
        <v>Apr</v>
      </c>
      <c r="D103" s="2">
        <v>45028</v>
      </c>
      <c r="E103" t="s">
        <v>521</v>
      </c>
      <c r="F103" t="str">
        <v>Customer_24</v>
      </c>
      <c r="G103" t="str">
        <v>26-35</v>
      </c>
      <c r="H103" t="str">
        <v>Female</v>
      </c>
      <c r="I103" t="str">
        <v>Delhi</v>
      </c>
      <c r="J103" t="s">
        <v>576</v>
      </c>
      <c r="K103" t="str">
        <f>_xlfn.XLOOKUP(J103, Product_Info!A:A, Product_Info!B:B)</f>
        <v>Product_24</v>
      </c>
      <c r="L103" t="str">
        <f>_xlfn.XLOOKUP(J103, Product_Info!A:A, Product_Info!F:F)</f>
        <v>Supplier_24</v>
      </c>
      <c r="M103" t="s">
        <v>592</v>
      </c>
      <c r="N103" t="s">
        <v>599</v>
      </c>
      <c r="O103">
        <v>4</v>
      </c>
      <c r="P103" t="s">
        <v>604</v>
      </c>
      <c r="Q103" s="10">
        <v>0.48</v>
      </c>
      <c r="R103">
        <v>177.47</v>
      </c>
      <c r="S103">
        <v>709.88</v>
      </c>
      <c r="T103">
        <v>-269.75</v>
      </c>
      <c r="U103">
        <f t="shared" si="8"/>
        <v>709.88</v>
      </c>
      <c r="V103" s="10">
        <f t="shared" si="9"/>
        <v>-0.37999380176931313</v>
      </c>
      <c r="W103" s="4">
        <f t="shared" si="10"/>
        <v>176.618144</v>
      </c>
      <c r="X103" t="str">
        <f t="shared" si="11"/>
        <v>Low Profit</v>
      </c>
    </row>
    <row r="104" spans="1:24" x14ac:dyDescent="0.35">
      <c r="A104" t="s">
        <v>114</v>
      </c>
      <c r="B104" t="str">
        <f t="shared" si="6"/>
        <v>04-13-2023</v>
      </c>
      <c r="C104" t="str">
        <f t="shared" si="7"/>
        <v>Apr</v>
      </c>
      <c r="D104" s="2">
        <v>45029</v>
      </c>
      <c r="E104" t="s">
        <v>557</v>
      </c>
      <c r="F104" t="str">
        <v>Customer_1</v>
      </c>
      <c r="G104" t="str">
        <v>26-35</v>
      </c>
      <c r="H104" t="str">
        <v>Female</v>
      </c>
      <c r="I104" t="str">
        <v>Delhi</v>
      </c>
      <c r="J104" t="s">
        <v>569</v>
      </c>
      <c r="K104" t="str">
        <f>_xlfn.XLOOKUP(J104, Product_Info!A:A, Product_Info!B:B)</f>
        <v>Product_23</v>
      </c>
      <c r="L104" t="str">
        <f>_xlfn.XLOOKUP(J104, Product_Info!A:A, Product_Info!F:F)</f>
        <v>Supplier_23</v>
      </c>
      <c r="M104" t="s">
        <v>592</v>
      </c>
      <c r="N104" t="s">
        <v>597</v>
      </c>
      <c r="O104">
        <v>5</v>
      </c>
      <c r="P104" t="s">
        <v>602</v>
      </c>
      <c r="Q104" s="10">
        <v>0.09</v>
      </c>
      <c r="R104">
        <v>320.12</v>
      </c>
      <c r="S104">
        <v>1600.6</v>
      </c>
      <c r="T104">
        <v>16.010000000000002</v>
      </c>
      <c r="U104">
        <f t="shared" si="8"/>
        <v>1600.6</v>
      </c>
      <c r="V104" s="10">
        <f t="shared" si="9"/>
        <v>1.0002499062851432E-2</v>
      </c>
      <c r="W104" s="4">
        <f t="shared" si="10"/>
        <v>319.83189199999998</v>
      </c>
      <c r="X104" t="str">
        <f t="shared" si="11"/>
        <v>Moderate</v>
      </c>
    </row>
    <row r="105" spans="1:24" x14ac:dyDescent="0.35">
      <c r="A105" t="s">
        <v>115</v>
      </c>
      <c r="B105" t="str">
        <f t="shared" si="6"/>
        <v>04-14-2023</v>
      </c>
      <c r="C105" t="str">
        <f t="shared" si="7"/>
        <v>Apr</v>
      </c>
      <c r="D105" s="2">
        <v>45030</v>
      </c>
      <c r="E105" t="s">
        <v>527</v>
      </c>
      <c r="F105" t="str">
        <v>Customer_44</v>
      </c>
      <c r="G105" t="str">
        <v>36-50</v>
      </c>
      <c r="H105" t="str">
        <v>Male</v>
      </c>
      <c r="I105" t="str">
        <v>Delhi</v>
      </c>
      <c r="J105" t="s">
        <v>567</v>
      </c>
      <c r="K105" t="str">
        <f>_xlfn.XLOOKUP(J105, Product_Info!A:A, Product_Info!B:B)</f>
        <v>Product_30</v>
      </c>
      <c r="L105" t="str">
        <f>_xlfn.XLOOKUP(J105, Product_Info!A:A, Product_Info!F:F)</f>
        <v>Supplier_30</v>
      </c>
      <c r="M105" t="s">
        <v>594</v>
      </c>
      <c r="N105" t="s">
        <v>597</v>
      </c>
      <c r="O105">
        <v>4</v>
      </c>
      <c r="P105" t="s">
        <v>603</v>
      </c>
      <c r="Q105" s="10">
        <v>0.01</v>
      </c>
      <c r="R105">
        <v>43.82</v>
      </c>
      <c r="S105">
        <v>175.28</v>
      </c>
      <c r="T105">
        <v>15.78</v>
      </c>
      <c r="U105">
        <f t="shared" si="8"/>
        <v>175.28</v>
      </c>
      <c r="V105" s="10">
        <f t="shared" si="9"/>
        <v>9.0027384755819256E-2</v>
      </c>
      <c r="W105" s="4">
        <f t="shared" si="10"/>
        <v>43.815618000000001</v>
      </c>
      <c r="X105" t="str">
        <f t="shared" si="11"/>
        <v>Moderate</v>
      </c>
    </row>
    <row r="106" spans="1:24" x14ac:dyDescent="0.35">
      <c r="A106" t="s">
        <v>116</v>
      </c>
      <c r="B106" t="str">
        <f t="shared" si="6"/>
        <v>04-15-2023</v>
      </c>
      <c r="C106" t="str">
        <f t="shared" si="7"/>
        <v>Apr</v>
      </c>
      <c r="D106" s="2">
        <v>45031</v>
      </c>
      <c r="E106" t="s">
        <v>516</v>
      </c>
      <c r="F106" t="str">
        <v>Customer_8</v>
      </c>
      <c r="G106" t="str">
        <v>18-25</v>
      </c>
      <c r="H106" t="str">
        <v>Female</v>
      </c>
      <c r="I106" t="str">
        <v>Delhi</v>
      </c>
      <c r="J106" t="s">
        <v>568</v>
      </c>
      <c r="K106" t="str">
        <f>_xlfn.XLOOKUP(J106, Product_Info!A:A, Product_Info!B:B)</f>
        <v>Product_5</v>
      </c>
      <c r="L106" t="str">
        <f>_xlfn.XLOOKUP(J106, Product_Info!A:A, Product_Info!F:F)</f>
        <v>Supplier_5</v>
      </c>
      <c r="M106" t="s">
        <v>594</v>
      </c>
      <c r="N106" t="s">
        <v>596</v>
      </c>
      <c r="O106">
        <v>4</v>
      </c>
      <c r="P106" t="s">
        <v>604</v>
      </c>
      <c r="Q106" s="10">
        <v>0.36</v>
      </c>
      <c r="R106">
        <v>12.78</v>
      </c>
      <c r="S106">
        <v>51.12</v>
      </c>
      <c r="T106">
        <v>-13.29</v>
      </c>
      <c r="U106">
        <f t="shared" si="8"/>
        <v>51.12</v>
      </c>
      <c r="V106" s="10">
        <f t="shared" si="9"/>
        <v>-0.25997652582159625</v>
      </c>
      <c r="W106" s="4">
        <f t="shared" si="10"/>
        <v>12.733991999999999</v>
      </c>
      <c r="X106" t="str">
        <f t="shared" si="11"/>
        <v>Low Profit</v>
      </c>
    </row>
    <row r="107" spans="1:24" x14ac:dyDescent="0.35">
      <c r="A107" t="s">
        <v>117</v>
      </c>
      <c r="B107" t="str">
        <f t="shared" si="6"/>
        <v>04-16-2023</v>
      </c>
      <c r="C107" t="str">
        <f t="shared" si="7"/>
        <v>Apr</v>
      </c>
      <c r="D107" s="2">
        <v>45032</v>
      </c>
      <c r="E107" t="s">
        <v>521</v>
      </c>
      <c r="F107" t="str">
        <v>Customer_24</v>
      </c>
      <c r="G107" t="str">
        <v>26-35</v>
      </c>
      <c r="H107" t="str">
        <v>Female</v>
      </c>
      <c r="I107" t="str">
        <v>Delhi</v>
      </c>
      <c r="J107" t="s">
        <v>581</v>
      </c>
      <c r="K107" t="str">
        <f>_xlfn.XLOOKUP(J107, Product_Info!A:A, Product_Info!B:B)</f>
        <v>Product_12</v>
      </c>
      <c r="L107" t="str">
        <f>_xlfn.XLOOKUP(J107, Product_Info!A:A, Product_Info!F:F)</f>
        <v>Supplier_12</v>
      </c>
      <c r="M107" t="s">
        <v>593</v>
      </c>
      <c r="N107" t="s">
        <v>595</v>
      </c>
      <c r="O107">
        <v>8</v>
      </c>
      <c r="P107" t="s">
        <v>601</v>
      </c>
      <c r="Q107" s="10">
        <v>0.21</v>
      </c>
      <c r="R107">
        <v>469.17</v>
      </c>
      <c r="S107">
        <v>3753.36</v>
      </c>
      <c r="T107">
        <v>-412.87</v>
      </c>
      <c r="U107">
        <f t="shared" si="8"/>
        <v>3753.36</v>
      </c>
      <c r="V107" s="10">
        <f t="shared" si="9"/>
        <v>-0.11000010657117888</v>
      </c>
      <c r="W107" s="4">
        <f t="shared" si="10"/>
        <v>468.18474300000003</v>
      </c>
      <c r="X107" t="str">
        <f t="shared" si="11"/>
        <v>Low Profit</v>
      </c>
    </row>
    <row r="108" spans="1:24" x14ac:dyDescent="0.35">
      <c r="A108" t="s">
        <v>118</v>
      </c>
      <c r="B108" t="str">
        <f t="shared" si="6"/>
        <v>04-17-2023</v>
      </c>
      <c r="C108" t="str">
        <f t="shared" si="7"/>
        <v>Apr</v>
      </c>
      <c r="D108" s="2">
        <v>45033</v>
      </c>
      <c r="E108" t="s">
        <v>520</v>
      </c>
      <c r="F108" t="str">
        <v>Customer_11</v>
      </c>
      <c r="G108" t="str">
        <v>50+</v>
      </c>
      <c r="H108" t="str">
        <v>Male</v>
      </c>
      <c r="I108" t="str">
        <v>Delhi</v>
      </c>
      <c r="J108" t="s">
        <v>578</v>
      </c>
      <c r="K108" t="str">
        <f>_xlfn.XLOOKUP(J108, Product_Info!A:A, Product_Info!B:B)</f>
        <v>Product_17</v>
      </c>
      <c r="L108" t="str">
        <f>_xlfn.XLOOKUP(J108, Product_Info!A:A, Product_Info!F:F)</f>
        <v>Supplier_17</v>
      </c>
      <c r="M108" t="s">
        <v>594</v>
      </c>
      <c r="N108" t="s">
        <v>595</v>
      </c>
      <c r="O108">
        <v>2</v>
      </c>
      <c r="P108" t="s">
        <v>603</v>
      </c>
      <c r="Q108" s="10">
        <v>0.04</v>
      </c>
      <c r="R108">
        <v>412.74</v>
      </c>
      <c r="S108">
        <v>825.48</v>
      </c>
      <c r="T108">
        <v>49.53</v>
      </c>
      <c r="U108">
        <f t="shared" si="8"/>
        <v>825.48</v>
      </c>
      <c r="V108" s="10">
        <f t="shared" si="9"/>
        <v>6.0001453699665648E-2</v>
      </c>
      <c r="W108" s="4">
        <f t="shared" si="10"/>
        <v>412.574904</v>
      </c>
      <c r="X108" t="str">
        <f t="shared" si="11"/>
        <v>Moderate</v>
      </c>
    </row>
    <row r="109" spans="1:24" x14ac:dyDescent="0.35">
      <c r="A109" t="s">
        <v>119</v>
      </c>
      <c r="B109" t="str">
        <f t="shared" si="6"/>
        <v>04-18-2023</v>
      </c>
      <c r="C109" t="str">
        <f t="shared" si="7"/>
        <v>Apr</v>
      </c>
      <c r="D109" s="2">
        <v>45034</v>
      </c>
      <c r="E109" t="s">
        <v>549</v>
      </c>
      <c r="F109" t="str">
        <v>Customer_17</v>
      </c>
      <c r="G109" t="str">
        <v>50+</v>
      </c>
      <c r="H109" t="str">
        <v>Male</v>
      </c>
      <c r="I109" t="str">
        <v>Delhi</v>
      </c>
      <c r="J109" t="s">
        <v>569</v>
      </c>
      <c r="K109" t="str">
        <f>_xlfn.XLOOKUP(J109, Product_Info!A:A, Product_Info!B:B)</f>
        <v>Product_23</v>
      </c>
      <c r="L109" t="str">
        <f>_xlfn.XLOOKUP(J109, Product_Info!A:A, Product_Info!F:F)</f>
        <v>Supplier_23</v>
      </c>
      <c r="M109" t="s">
        <v>594</v>
      </c>
      <c r="N109" t="s">
        <v>598</v>
      </c>
      <c r="O109">
        <v>1</v>
      </c>
      <c r="P109" t="s">
        <v>602</v>
      </c>
      <c r="Q109" s="10">
        <v>0.34</v>
      </c>
      <c r="R109">
        <v>406.5</v>
      </c>
      <c r="S109">
        <v>406.5</v>
      </c>
      <c r="T109">
        <v>-97.56</v>
      </c>
      <c r="U109">
        <f t="shared" si="8"/>
        <v>406.5</v>
      </c>
      <c r="V109" s="10">
        <f t="shared" si="9"/>
        <v>-0.24000000000000002</v>
      </c>
      <c r="W109" s="4">
        <f t="shared" si="10"/>
        <v>405.11790000000002</v>
      </c>
      <c r="X109" t="str">
        <f t="shared" si="11"/>
        <v>Low Profit</v>
      </c>
    </row>
    <row r="110" spans="1:24" x14ac:dyDescent="0.35">
      <c r="A110" t="s">
        <v>120</v>
      </c>
      <c r="B110" t="str">
        <f t="shared" si="6"/>
        <v>04-19-2023</v>
      </c>
      <c r="C110" t="str">
        <f t="shared" si="7"/>
        <v>Apr</v>
      </c>
      <c r="D110" s="2">
        <v>45035</v>
      </c>
      <c r="E110" t="s">
        <v>516</v>
      </c>
      <c r="F110" t="str">
        <v>Customer_8</v>
      </c>
      <c r="G110" t="str">
        <v>18-25</v>
      </c>
      <c r="H110" t="str">
        <v>Female</v>
      </c>
      <c r="I110" t="str">
        <v>Delhi</v>
      </c>
      <c r="J110" t="s">
        <v>577</v>
      </c>
      <c r="K110" t="str">
        <f>_xlfn.XLOOKUP(J110, Product_Info!A:A, Product_Info!B:B)</f>
        <v>Product_13</v>
      </c>
      <c r="L110" t="str">
        <f>_xlfn.XLOOKUP(J110, Product_Info!A:A, Product_Info!F:F)</f>
        <v>Supplier_13</v>
      </c>
      <c r="M110" t="s">
        <v>594</v>
      </c>
      <c r="N110" t="s">
        <v>597</v>
      </c>
      <c r="O110">
        <v>3</v>
      </c>
      <c r="P110" t="s">
        <v>604</v>
      </c>
      <c r="Q110" s="10">
        <v>0.27</v>
      </c>
      <c r="R110">
        <v>443.37</v>
      </c>
      <c r="S110">
        <v>1330.11</v>
      </c>
      <c r="T110">
        <v>-226.12</v>
      </c>
      <c r="U110">
        <f t="shared" si="8"/>
        <v>1330.1100000000001</v>
      </c>
      <c r="V110" s="10">
        <f t="shared" si="9"/>
        <v>-0.1700009773627745</v>
      </c>
      <c r="W110" s="4">
        <f t="shared" si="10"/>
        <v>442.17290099999997</v>
      </c>
      <c r="X110" t="str">
        <f t="shared" si="11"/>
        <v>Low Profit</v>
      </c>
    </row>
    <row r="111" spans="1:24" x14ac:dyDescent="0.35">
      <c r="A111" t="s">
        <v>121</v>
      </c>
      <c r="B111" t="str">
        <f t="shared" si="6"/>
        <v>04-20-2023</v>
      </c>
      <c r="C111" t="str">
        <f t="shared" si="7"/>
        <v>Apr</v>
      </c>
      <c r="D111" s="2">
        <v>45036</v>
      </c>
      <c r="E111" t="s">
        <v>548</v>
      </c>
      <c r="F111" t="str">
        <v>Customer_35</v>
      </c>
      <c r="G111" t="str">
        <v>26-35</v>
      </c>
      <c r="H111" t="str">
        <v>Female</v>
      </c>
      <c r="I111" t="str">
        <v>Delhi</v>
      </c>
      <c r="J111" t="s">
        <v>569</v>
      </c>
      <c r="K111" t="str">
        <f>_xlfn.XLOOKUP(J111, Product_Info!A:A, Product_Info!B:B)</f>
        <v>Product_23</v>
      </c>
      <c r="L111" t="str">
        <f>_xlfn.XLOOKUP(J111, Product_Info!A:A, Product_Info!F:F)</f>
        <v>Supplier_23</v>
      </c>
      <c r="M111" t="s">
        <v>594</v>
      </c>
      <c r="N111" t="s">
        <v>596</v>
      </c>
      <c r="O111">
        <v>9</v>
      </c>
      <c r="P111" t="s">
        <v>604</v>
      </c>
      <c r="Q111" s="10">
        <v>0.49</v>
      </c>
      <c r="R111">
        <v>353.02</v>
      </c>
      <c r="S111">
        <v>3177.18</v>
      </c>
      <c r="T111">
        <v>-1239.0999999999999</v>
      </c>
      <c r="U111">
        <f t="shared" si="8"/>
        <v>3177.18</v>
      </c>
      <c r="V111" s="10">
        <f t="shared" si="9"/>
        <v>-0.38999993705109559</v>
      </c>
      <c r="W111" s="4">
        <f t="shared" si="10"/>
        <v>351.29020199999997</v>
      </c>
      <c r="X111" t="str">
        <f t="shared" si="11"/>
        <v>Low Profit</v>
      </c>
    </row>
    <row r="112" spans="1:24" x14ac:dyDescent="0.35">
      <c r="A112" t="s">
        <v>122</v>
      </c>
      <c r="B112" t="str">
        <f t="shared" si="6"/>
        <v>04-21-2023</v>
      </c>
      <c r="C112" t="str">
        <f t="shared" si="7"/>
        <v>Apr</v>
      </c>
      <c r="D112" s="2">
        <v>45037</v>
      </c>
      <c r="E112" t="s">
        <v>548</v>
      </c>
      <c r="F112" t="str">
        <v>Customer_35</v>
      </c>
      <c r="G112" t="str">
        <v>26-35</v>
      </c>
      <c r="H112" t="str">
        <v>Female</v>
      </c>
      <c r="I112" t="str">
        <v>Delhi</v>
      </c>
      <c r="J112" t="s">
        <v>589</v>
      </c>
      <c r="K112" t="str">
        <f>_xlfn.XLOOKUP(J112, Product_Info!A:A, Product_Info!B:B)</f>
        <v>Product_25</v>
      </c>
      <c r="L112" t="str">
        <f>_xlfn.XLOOKUP(J112, Product_Info!A:A, Product_Info!F:F)</f>
        <v>Supplier_25</v>
      </c>
      <c r="M112" t="s">
        <v>593</v>
      </c>
      <c r="N112" t="s">
        <v>599</v>
      </c>
      <c r="O112">
        <v>4</v>
      </c>
      <c r="P112" t="s">
        <v>604</v>
      </c>
      <c r="Q112" s="10">
        <v>0.11</v>
      </c>
      <c r="R112">
        <v>61.16</v>
      </c>
      <c r="S112">
        <v>244.64</v>
      </c>
      <c r="T112">
        <v>-2.4500000000000002</v>
      </c>
      <c r="U112">
        <f t="shared" si="8"/>
        <v>244.64</v>
      </c>
      <c r="V112" s="10">
        <f t="shared" si="9"/>
        <v>-1.0014715500327013E-2</v>
      </c>
      <c r="W112" s="4">
        <f t="shared" si="10"/>
        <v>61.092723999999997</v>
      </c>
      <c r="X112" t="str">
        <f t="shared" si="11"/>
        <v>Low Profit</v>
      </c>
    </row>
    <row r="113" spans="1:24" x14ac:dyDescent="0.35">
      <c r="A113" t="s">
        <v>123</v>
      </c>
      <c r="B113" t="str">
        <f t="shared" si="6"/>
        <v>04-22-2023</v>
      </c>
      <c r="C113" t="str">
        <f t="shared" si="7"/>
        <v>Apr</v>
      </c>
      <c r="D113" s="2">
        <v>45038</v>
      </c>
      <c r="E113" t="s">
        <v>530</v>
      </c>
      <c r="F113" t="str">
        <v>Customer_33</v>
      </c>
      <c r="G113" t="str">
        <v>36-50</v>
      </c>
      <c r="H113" t="str">
        <v>Male</v>
      </c>
      <c r="I113" t="str">
        <v>Delhi</v>
      </c>
      <c r="J113" t="s">
        <v>583</v>
      </c>
      <c r="K113" t="str">
        <f>_xlfn.XLOOKUP(J113, Product_Info!A:A, Product_Info!B:B)</f>
        <v>Product_3</v>
      </c>
      <c r="L113" t="str">
        <f>_xlfn.XLOOKUP(J113, Product_Info!A:A, Product_Info!F:F)</f>
        <v>Supplier_3</v>
      </c>
      <c r="M113" t="s">
        <v>594</v>
      </c>
      <c r="N113" t="s">
        <v>597</v>
      </c>
      <c r="O113">
        <v>5</v>
      </c>
      <c r="P113" t="s">
        <v>603</v>
      </c>
      <c r="Q113" s="10">
        <v>0.2</v>
      </c>
      <c r="R113">
        <v>205.56</v>
      </c>
      <c r="S113">
        <v>1027.8</v>
      </c>
      <c r="T113">
        <v>-102.78</v>
      </c>
      <c r="U113">
        <f t="shared" si="8"/>
        <v>1027.8</v>
      </c>
      <c r="V113" s="10">
        <f t="shared" si="9"/>
        <v>-0.1</v>
      </c>
      <c r="W113" s="4">
        <f t="shared" si="10"/>
        <v>205.14887999999999</v>
      </c>
      <c r="X113" t="str">
        <f t="shared" si="11"/>
        <v>Low Profit</v>
      </c>
    </row>
    <row r="114" spans="1:24" x14ac:dyDescent="0.35">
      <c r="A114" t="s">
        <v>124</v>
      </c>
      <c r="B114" t="str">
        <f t="shared" si="6"/>
        <v>04-23-2023</v>
      </c>
      <c r="C114" t="str">
        <f t="shared" si="7"/>
        <v>Apr</v>
      </c>
      <c r="D114" s="2">
        <v>45039</v>
      </c>
      <c r="E114" t="s">
        <v>558</v>
      </c>
      <c r="F114" t="str">
        <v>Customer_5</v>
      </c>
      <c r="G114" t="str">
        <v>26-35</v>
      </c>
      <c r="H114" t="str">
        <v>Female</v>
      </c>
      <c r="I114" t="str">
        <v>Delhi</v>
      </c>
      <c r="J114" t="s">
        <v>588</v>
      </c>
      <c r="K114" t="str">
        <f>_xlfn.XLOOKUP(J114, Product_Info!A:A, Product_Info!B:B)</f>
        <v>Product_9</v>
      </c>
      <c r="L114" t="str">
        <f>_xlfn.XLOOKUP(J114, Product_Info!A:A, Product_Info!F:F)</f>
        <v>Supplier_9</v>
      </c>
      <c r="M114" t="s">
        <v>592</v>
      </c>
      <c r="N114" t="s">
        <v>596</v>
      </c>
      <c r="O114">
        <v>2</v>
      </c>
      <c r="P114" t="s">
        <v>601</v>
      </c>
      <c r="Q114" s="10">
        <v>0.27</v>
      </c>
      <c r="R114">
        <v>364.34</v>
      </c>
      <c r="S114">
        <v>728.68</v>
      </c>
      <c r="T114">
        <v>-123.88</v>
      </c>
      <c r="U114">
        <f t="shared" si="8"/>
        <v>728.68</v>
      </c>
      <c r="V114" s="10">
        <f t="shared" si="9"/>
        <v>-0.17000603831585881</v>
      </c>
      <c r="W114" s="4">
        <f t="shared" si="10"/>
        <v>363.35628199999996</v>
      </c>
      <c r="X114" t="str">
        <f t="shared" si="11"/>
        <v>Low Profit</v>
      </c>
    </row>
    <row r="115" spans="1:24" x14ac:dyDescent="0.35">
      <c r="A115" t="s">
        <v>125</v>
      </c>
      <c r="B115" t="str">
        <f t="shared" si="6"/>
        <v>04-24-2023</v>
      </c>
      <c r="C115" t="str">
        <f t="shared" si="7"/>
        <v>Apr</v>
      </c>
      <c r="D115" s="2">
        <v>45040</v>
      </c>
      <c r="E115" t="s">
        <v>535</v>
      </c>
      <c r="F115" t="str">
        <v>Customer_42</v>
      </c>
      <c r="G115" t="str">
        <v>18-25</v>
      </c>
      <c r="H115" t="str">
        <v>Female</v>
      </c>
      <c r="I115" t="str">
        <v>Delhi</v>
      </c>
      <c r="J115" t="s">
        <v>567</v>
      </c>
      <c r="K115" t="str">
        <f>_xlfn.XLOOKUP(J115, Product_Info!A:A, Product_Info!B:B)</f>
        <v>Product_30</v>
      </c>
      <c r="L115" t="str">
        <f>_xlfn.XLOOKUP(J115, Product_Info!A:A, Product_Info!F:F)</f>
        <v>Supplier_30</v>
      </c>
      <c r="M115" t="s">
        <v>592</v>
      </c>
      <c r="N115" t="s">
        <v>596</v>
      </c>
      <c r="O115">
        <v>4</v>
      </c>
      <c r="P115" t="s">
        <v>601</v>
      </c>
      <c r="Q115" s="10">
        <v>0.4</v>
      </c>
      <c r="R115">
        <v>147.36000000000001</v>
      </c>
      <c r="S115">
        <v>589.44000000000005</v>
      </c>
      <c r="T115">
        <v>-176.83</v>
      </c>
      <c r="U115">
        <f t="shared" si="8"/>
        <v>589.44000000000005</v>
      </c>
      <c r="V115" s="10">
        <f t="shared" si="9"/>
        <v>-0.29999660694896851</v>
      </c>
      <c r="W115" s="4">
        <f t="shared" si="10"/>
        <v>146.77056000000002</v>
      </c>
      <c r="X115" t="str">
        <f t="shared" si="11"/>
        <v>Low Profit</v>
      </c>
    </row>
    <row r="116" spans="1:24" x14ac:dyDescent="0.35">
      <c r="A116" t="s">
        <v>126</v>
      </c>
      <c r="B116" t="str">
        <f t="shared" si="6"/>
        <v>04-25-2023</v>
      </c>
      <c r="C116" t="str">
        <f t="shared" si="7"/>
        <v>Apr</v>
      </c>
      <c r="D116" s="2">
        <v>45041</v>
      </c>
      <c r="E116" t="s">
        <v>512</v>
      </c>
      <c r="F116" t="str">
        <v>Customer_39</v>
      </c>
      <c r="G116" t="str">
        <v>36-50</v>
      </c>
      <c r="H116" t="str">
        <v>Male</v>
      </c>
      <c r="I116" t="str">
        <v>Delhi</v>
      </c>
      <c r="J116" t="s">
        <v>578</v>
      </c>
      <c r="K116" t="str">
        <f>_xlfn.XLOOKUP(J116, Product_Info!A:A, Product_Info!B:B)</f>
        <v>Product_17</v>
      </c>
      <c r="L116" t="str">
        <f>_xlfn.XLOOKUP(J116, Product_Info!A:A, Product_Info!F:F)</f>
        <v>Supplier_17</v>
      </c>
      <c r="M116" t="s">
        <v>594</v>
      </c>
      <c r="N116" t="s">
        <v>600</v>
      </c>
      <c r="O116">
        <v>2</v>
      </c>
      <c r="P116" t="s">
        <v>604</v>
      </c>
      <c r="Q116" s="10">
        <v>0.27</v>
      </c>
      <c r="R116">
        <v>346.83</v>
      </c>
      <c r="S116">
        <v>693.66</v>
      </c>
      <c r="T116">
        <v>-117.92</v>
      </c>
      <c r="U116">
        <f t="shared" si="8"/>
        <v>693.66</v>
      </c>
      <c r="V116" s="10">
        <f t="shared" si="9"/>
        <v>-0.16999682841738029</v>
      </c>
      <c r="W116" s="4">
        <f t="shared" si="10"/>
        <v>345.89355899999998</v>
      </c>
      <c r="X116" t="str">
        <f t="shared" si="11"/>
        <v>Low Profit</v>
      </c>
    </row>
    <row r="117" spans="1:24" x14ac:dyDescent="0.35">
      <c r="A117" t="s">
        <v>127</v>
      </c>
      <c r="B117" t="str">
        <f t="shared" si="6"/>
        <v>04-26-2023</v>
      </c>
      <c r="C117" t="str">
        <f t="shared" si="7"/>
        <v>Apr</v>
      </c>
      <c r="D117" s="2">
        <v>45042</v>
      </c>
      <c r="E117" t="s">
        <v>556</v>
      </c>
      <c r="F117" t="str">
        <v>Customer_41</v>
      </c>
      <c r="G117" t="str">
        <v>26-35</v>
      </c>
      <c r="H117" t="str">
        <v>Female</v>
      </c>
      <c r="I117" t="str">
        <v>Delhi</v>
      </c>
      <c r="J117" t="s">
        <v>578</v>
      </c>
      <c r="K117" t="str">
        <f>_xlfn.XLOOKUP(J117, Product_Info!A:A, Product_Info!B:B)</f>
        <v>Product_17</v>
      </c>
      <c r="L117" t="str">
        <f>_xlfn.XLOOKUP(J117, Product_Info!A:A, Product_Info!F:F)</f>
        <v>Supplier_17</v>
      </c>
      <c r="M117" t="s">
        <v>594</v>
      </c>
      <c r="N117" t="s">
        <v>599</v>
      </c>
      <c r="O117">
        <v>2</v>
      </c>
      <c r="P117" t="s">
        <v>602</v>
      </c>
      <c r="Q117" s="10">
        <v>0.31</v>
      </c>
      <c r="R117">
        <v>22</v>
      </c>
      <c r="S117">
        <v>44</v>
      </c>
      <c r="T117">
        <v>-9.24</v>
      </c>
      <c r="U117">
        <f t="shared" si="8"/>
        <v>44</v>
      </c>
      <c r="V117" s="10">
        <f t="shared" si="9"/>
        <v>-0.21</v>
      </c>
      <c r="W117" s="4">
        <f t="shared" si="10"/>
        <v>21.931799999999999</v>
      </c>
      <c r="X117" t="str">
        <f t="shared" si="11"/>
        <v>Low Profit</v>
      </c>
    </row>
    <row r="118" spans="1:24" x14ac:dyDescent="0.35">
      <c r="A118" t="s">
        <v>128</v>
      </c>
      <c r="B118" t="str">
        <f t="shared" si="6"/>
        <v>04-27-2023</v>
      </c>
      <c r="C118" t="str">
        <f t="shared" si="7"/>
        <v>Apr</v>
      </c>
      <c r="D118" s="2">
        <v>45043</v>
      </c>
      <c r="E118" t="s">
        <v>536</v>
      </c>
      <c r="F118" t="str">
        <v>Customer_28</v>
      </c>
      <c r="G118" t="str">
        <v>18-25</v>
      </c>
      <c r="H118" t="str">
        <v>Female</v>
      </c>
      <c r="I118" t="str">
        <v>Delhi</v>
      </c>
      <c r="J118" t="s">
        <v>567</v>
      </c>
      <c r="K118" t="str">
        <f>_xlfn.XLOOKUP(J118, Product_Info!A:A, Product_Info!B:B)</f>
        <v>Product_30</v>
      </c>
      <c r="L118" t="str">
        <f>_xlfn.XLOOKUP(J118, Product_Info!A:A, Product_Info!F:F)</f>
        <v>Supplier_30</v>
      </c>
      <c r="M118" t="s">
        <v>592</v>
      </c>
      <c r="N118" t="s">
        <v>600</v>
      </c>
      <c r="O118">
        <v>4</v>
      </c>
      <c r="P118" t="s">
        <v>602</v>
      </c>
      <c r="Q118" s="10">
        <v>0.11</v>
      </c>
      <c r="R118">
        <v>160.01</v>
      </c>
      <c r="S118">
        <v>640.04</v>
      </c>
      <c r="T118">
        <v>-6.4</v>
      </c>
      <c r="U118">
        <f t="shared" si="8"/>
        <v>640.04</v>
      </c>
      <c r="V118" s="10">
        <f t="shared" si="9"/>
        <v>-9.9993750390600603E-3</v>
      </c>
      <c r="W118" s="4">
        <f t="shared" si="10"/>
        <v>159.833989</v>
      </c>
      <c r="X118" t="str">
        <f t="shared" si="11"/>
        <v>Low Profit</v>
      </c>
    </row>
    <row r="119" spans="1:24" x14ac:dyDescent="0.35">
      <c r="A119" t="s">
        <v>129</v>
      </c>
      <c r="B119" t="str">
        <f t="shared" si="6"/>
        <v>04-28-2023</v>
      </c>
      <c r="C119" t="str">
        <f t="shared" si="7"/>
        <v>Apr</v>
      </c>
      <c r="D119" s="2">
        <v>45044</v>
      </c>
      <c r="E119" t="s">
        <v>540</v>
      </c>
      <c r="F119" t="str">
        <v>Customer_7</v>
      </c>
      <c r="G119" t="str">
        <v>26-35</v>
      </c>
      <c r="H119" t="str">
        <v>Female</v>
      </c>
      <c r="I119" t="str">
        <v>Delhi</v>
      </c>
      <c r="J119" t="s">
        <v>574</v>
      </c>
      <c r="K119" t="str">
        <f>_xlfn.XLOOKUP(J119, Product_Info!A:A, Product_Info!B:B)</f>
        <v>Product_20</v>
      </c>
      <c r="L119" t="str">
        <f>_xlfn.XLOOKUP(J119, Product_Info!A:A, Product_Info!F:F)</f>
        <v>Supplier_20</v>
      </c>
      <c r="M119" t="s">
        <v>592</v>
      </c>
      <c r="N119" t="s">
        <v>598</v>
      </c>
      <c r="O119">
        <v>6</v>
      </c>
      <c r="P119" t="s">
        <v>601</v>
      </c>
      <c r="Q119" s="10">
        <v>0.42</v>
      </c>
      <c r="R119">
        <v>279.07</v>
      </c>
      <c r="S119">
        <v>1674.42</v>
      </c>
      <c r="T119">
        <v>-535.80999999999995</v>
      </c>
      <c r="U119">
        <f t="shared" si="8"/>
        <v>1674.42</v>
      </c>
      <c r="V119" s="10">
        <f t="shared" si="9"/>
        <v>-0.31999737222441199</v>
      </c>
      <c r="W119" s="4">
        <f t="shared" si="10"/>
        <v>277.89790599999998</v>
      </c>
      <c r="X119" t="str">
        <f t="shared" si="11"/>
        <v>Low Profit</v>
      </c>
    </row>
    <row r="120" spans="1:24" x14ac:dyDescent="0.35">
      <c r="A120" t="s">
        <v>130</v>
      </c>
      <c r="B120" t="str">
        <f t="shared" si="6"/>
        <v>04-29-2023</v>
      </c>
      <c r="C120" t="str">
        <f t="shared" si="7"/>
        <v>Apr</v>
      </c>
      <c r="D120" s="2">
        <v>45045</v>
      </c>
      <c r="E120" t="s">
        <v>541</v>
      </c>
      <c r="F120" t="str">
        <v>Customer_9</v>
      </c>
      <c r="G120" t="str">
        <v>18-25</v>
      </c>
      <c r="H120" t="str">
        <v>Female</v>
      </c>
      <c r="I120" t="str">
        <v>Delhi</v>
      </c>
      <c r="J120" t="s">
        <v>562</v>
      </c>
      <c r="K120" t="str">
        <f>_xlfn.XLOOKUP(J120, Product_Info!A:A, Product_Info!B:B)</f>
        <v>Product_16</v>
      </c>
      <c r="L120" t="str">
        <f>_xlfn.XLOOKUP(J120, Product_Info!A:A, Product_Info!F:F)</f>
        <v>Supplier_16</v>
      </c>
      <c r="M120" t="s">
        <v>593</v>
      </c>
      <c r="N120" t="s">
        <v>600</v>
      </c>
      <c r="O120">
        <v>7</v>
      </c>
      <c r="P120" t="s">
        <v>602</v>
      </c>
      <c r="Q120" s="10">
        <v>0.21</v>
      </c>
      <c r="R120">
        <v>319.72000000000003</v>
      </c>
      <c r="S120">
        <v>2238.04</v>
      </c>
      <c r="T120">
        <v>-246.18</v>
      </c>
      <c r="U120">
        <f t="shared" si="8"/>
        <v>2238.04</v>
      </c>
      <c r="V120" s="10">
        <f t="shared" si="9"/>
        <v>-0.10999803399403049</v>
      </c>
      <c r="W120" s="4">
        <f t="shared" si="10"/>
        <v>319.04858800000005</v>
      </c>
      <c r="X120" t="str">
        <f t="shared" si="11"/>
        <v>Low Profit</v>
      </c>
    </row>
    <row r="121" spans="1:24" x14ac:dyDescent="0.35">
      <c r="A121" t="s">
        <v>131</v>
      </c>
      <c r="B121" t="str">
        <f t="shared" si="6"/>
        <v>04-30-2023</v>
      </c>
      <c r="C121" t="str">
        <f t="shared" si="7"/>
        <v>Apr</v>
      </c>
      <c r="D121" s="2">
        <v>45046</v>
      </c>
      <c r="E121" t="s">
        <v>516</v>
      </c>
      <c r="F121" t="str">
        <v>Customer_8</v>
      </c>
      <c r="G121" t="str">
        <v>18-25</v>
      </c>
      <c r="H121" t="str">
        <v>Female</v>
      </c>
      <c r="I121" t="str">
        <v>Delhi</v>
      </c>
      <c r="J121" t="s">
        <v>589</v>
      </c>
      <c r="K121" t="str">
        <f>_xlfn.XLOOKUP(J121, Product_Info!A:A, Product_Info!B:B)</f>
        <v>Product_25</v>
      </c>
      <c r="L121" t="str">
        <f>_xlfn.XLOOKUP(J121, Product_Info!A:A, Product_Info!F:F)</f>
        <v>Supplier_25</v>
      </c>
      <c r="M121" t="s">
        <v>592</v>
      </c>
      <c r="N121" t="s">
        <v>600</v>
      </c>
      <c r="O121">
        <v>3</v>
      </c>
      <c r="P121" t="s">
        <v>601</v>
      </c>
      <c r="Q121" s="10">
        <v>7.0000000000000007E-2</v>
      </c>
      <c r="R121">
        <v>292.75</v>
      </c>
      <c r="S121">
        <v>878.25</v>
      </c>
      <c r="T121">
        <v>26.35</v>
      </c>
      <c r="U121">
        <f t="shared" si="8"/>
        <v>878.25</v>
      </c>
      <c r="V121" s="10">
        <f t="shared" si="9"/>
        <v>3.0002846569883293E-2</v>
      </c>
      <c r="W121" s="4">
        <f t="shared" si="10"/>
        <v>292.545075</v>
      </c>
      <c r="X121" t="str">
        <f t="shared" si="11"/>
        <v>Moderate</v>
      </c>
    </row>
    <row r="122" spans="1:24" x14ac:dyDescent="0.35">
      <c r="A122" t="s">
        <v>132</v>
      </c>
      <c r="B122" t="str">
        <f t="shared" si="6"/>
        <v>05-01-2023</v>
      </c>
      <c r="C122" t="str">
        <f t="shared" si="7"/>
        <v>May</v>
      </c>
      <c r="D122" s="2">
        <v>45047</v>
      </c>
      <c r="E122" t="s">
        <v>531</v>
      </c>
      <c r="F122" t="str">
        <v>Customer_12</v>
      </c>
      <c r="G122" t="str">
        <v>26-35</v>
      </c>
      <c r="H122" t="str">
        <v>Female</v>
      </c>
      <c r="I122" t="str">
        <v>Delhi</v>
      </c>
      <c r="J122" t="s">
        <v>572</v>
      </c>
      <c r="K122" t="str">
        <f>_xlfn.XLOOKUP(J122, Product_Info!A:A, Product_Info!B:B)</f>
        <v>Product_22</v>
      </c>
      <c r="L122" t="str">
        <f>_xlfn.XLOOKUP(J122, Product_Info!A:A, Product_Info!F:F)</f>
        <v>Supplier_22</v>
      </c>
      <c r="M122" t="s">
        <v>592</v>
      </c>
      <c r="N122" t="s">
        <v>597</v>
      </c>
      <c r="O122">
        <v>3</v>
      </c>
      <c r="P122" t="s">
        <v>604</v>
      </c>
      <c r="Q122" s="10">
        <v>0.33</v>
      </c>
      <c r="R122">
        <v>351.9</v>
      </c>
      <c r="S122">
        <v>1055.7</v>
      </c>
      <c r="T122">
        <v>-242.81</v>
      </c>
      <c r="U122">
        <f t="shared" si="8"/>
        <v>1055.6999999999998</v>
      </c>
      <c r="V122" s="10">
        <f t="shared" si="9"/>
        <v>-0.22999905276120114</v>
      </c>
      <c r="W122" s="4">
        <f t="shared" si="10"/>
        <v>350.73872999999998</v>
      </c>
      <c r="X122" t="str">
        <f t="shared" si="11"/>
        <v>Low Profit</v>
      </c>
    </row>
    <row r="123" spans="1:24" x14ac:dyDescent="0.35">
      <c r="A123" t="s">
        <v>133</v>
      </c>
      <c r="B123" t="str">
        <f t="shared" si="6"/>
        <v>05-02-2023</v>
      </c>
      <c r="C123" t="str">
        <f t="shared" si="7"/>
        <v>May</v>
      </c>
      <c r="D123" s="2">
        <v>45048</v>
      </c>
      <c r="E123" t="s">
        <v>551</v>
      </c>
      <c r="F123" t="str">
        <v>Customer_34</v>
      </c>
      <c r="G123" t="str">
        <v>50+</v>
      </c>
      <c r="H123" t="str">
        <v>Male</v>
      </c>
      <c r="I123" t="str">
        <v>Delhi</v>
      </c>
      <c r="J123" t="s">
        <v>577</v>
      </c>
      <c r="K123" t="str">
        <f>_xlfn.XLOOKUP(J123, Product_Info!A:A, Product_Info!B:B)</f>
        <v>Product_13</v>
      </c>
      <c r="L123" t="str">
        <f>_xlfn.XLOOKUP(J123, Product_Info!A:A, Product_Info!F:F)</f>
        <v>Supplier_13</v>
      </c>
      <c r="M123" t="s">
        <v>594</v>
      </c>
      <c r="N123" t="s">
        <v>595</v>
      </c>
      <c r="O123">
        <v>6</v>
      </c>
      <c r="P123" t="s">
        <v>601</v>
      </c>
      <c r="Q123" s="10">
        <v>0.11</v>
      </c>
      <c r="R123">
        <v>12.98</v>
      </c>
      <c r="S123">
        <v>77.88</v>
      </c>
      <c r="T123">
        <v>-0.78</v>
      </c>
      <c r="U123">
        <f t="shared" si="8"/>
        <v>77.88</v>
      </c>
      <c r="V123" s="10">
        <f t="shared" si="9"/>
        <v>-1.0015408320493068E-2</v>
      </c>
      <c r="W123" s="4">
        <f t="shared" si="10"/>
        <v>12.965722000000001</v>
      </c>
      <c r="X123" t="str">
        <f t="shared" si="11"/>
        <v>Low Profit</v>
      </c>
    </row>
    <row r="124" spans="1:24" x14ac:dyDescent="0.35">
      <c r="A124" t="s">
        <v>134</v>
      </c>
      <c r="B124" t="str">
        <f t="shared" si="6"/>
        <v>05-03-2023</v>
      </c>
      <c r="C124" t="str">
        <f t="shared" si="7"/>
        <v>May</v>
      </c>
      <c r="D124" s="2">
        <v>45049</v>
      </c>
      <c r="E124" t="s">
        <v>530</v>
      </c>
      <c r="F124" t="str">
        <v>Customer_33</v>
      </c>
      <c r="G124" t="str">
        <v>36-50</v>
      </c>
      <c r="H124" t="str">
        <v>Male</v>
      </c>
      <c r="I124" t="str">
        <v>Delhi</v>
      </c>
      <c r="J124" t="s">
        <v>580</v>
      </c>
      <c r="K124" t="str">
        <f>_xlfn.XLOOKUP(J124, Product_Info!A:A, Product_Info!B:B)</f>
        <v>Product_27</v>
      </c>
      <c r="L124" t="str">
        <f>_xlfn.XLOOKUP(J124, Product_Info!A:A, Product_Info!F:F)</f>
        <v>Supplier_27</v>
      </c>
      <c r="M124" t="s">
        <v>592</v>
      </c>
      <c r="N124" t="s">
        <v>596</v>
      </c>
      <c r="O124">
        <v>3</v>
      </c>
      <c r="P124" t="s">
        <v>601</v>
      </c>
      <c r="Q124" s="10">
        <v>0.05</v>
      </c>
      <c r="R124">
        <v>59.46</v>
      </c>
      <c r="S124">
        <v>178.38</v>
      </c>
      <c r="T124">
        <v>8.92</v>
      </c>
      <c r="U124">
        <f t="shared" si="8"/>
        <v>178.38</v>
      </c>
      <c r="V124" s="10">
        <f t="shared" si="9"/>
        <v>5.0005606009642337E-2</v>
      </c>
      <c r="W124" s="4">
        <f t="shared" si="10"/>
        <v>59.430270000000007</v>
      </c>
      <c r="X124" t="str">
        <f t="shared" si="11"/>
        <v>Moderate</v>
      </c>
    </row>
    <row r="125" spans="1:24" x14ac:dyDescent="0.35">
      <c r="A125" t="s">
        <v>135</v>
      </c>
      <c r="B125" t="str">
        <f t="shared" si="6"/>
        <v>05-04-2023</v>
      </c>
      <c r="C125" t="str">
        <f t="shared" si="7"/>
        <v>May</v>
      </c>
      <c r="D125" s="2">
        <v>45050</v>
      </c>
      <c r="E125" t="s">
        <v>554</v>
      </c>
      <c r="F125" t="str">
        <v>Customer_48</v>
      </c>
      <c r="G125" t="str">
        <v>26-35</v>
      </c>
      <c r="H125" t="str">
        <v>Female</v>
      </c>
      <c r="I125" t="str">
        <v>Delhi</v>
      </c>
      <c r="J125" t="s">
        <v>575</v>
      </c>
      <c r="K125" t="str">
        <f>_xlfn.XLOOKUP(J125, Product_Info!A:A, Product_Info!B:B)</f>
        <v>Product_19</v>
      </c>
      <c r="L125" t="str">
        <f>_xlfn.XLOOKUP(J125, Product_Info!A:A, Product_Info!F:F)</f>
        <v>Supplier_19</v>
      </c>
      <c r="M125" t="s">
        <v>593</v>
      </c>
      <c r="N125" t="s">
        <v>599</v>
      </c>
      <c r="O125">
        <v>2</v>
      </c>
      <c r="P125" t="s">
        <v>604</v>
      </c>
      <c r="Q125" s="10">
        <v>0.43</v>
      </c>
      <c r="R125">
        <v>435.78</v>
      </c>
      <c r="S125">
        <v>871.56</v>
      </c>
      <c r="T125">
        <v>-287.61</v>
      </c>
      <c r="U125">
        <f t="shared" si="8"/>
        <v>871.56</v>
      </c>
      <c r="V125" s="10">
        <f t="shared" si="9"/>
        <v>-0.32999449263389785</v>
      </c>
      <c r="W125" s="4">
        <f t="shared" si="10"/>
        <v>433.90614599999998</v>
      </c>
      <c r="X125" t="str">
        <f t="shared" si="11"/>
        <v>Low Profit</v>
      </c>
    </row>
    <row r="126" spans="1:24" x14ac:dyDescent="0.35">
      <c r="A126" t="s">
        <v>136</v>
      </c>
      <c r="B126" t="str">
        <f t="shared" si="6"/>
        <v>05-05-2023</v>
      </c>
      <c r="C126" t="str">
        <f t="shared" si="7"/>
        <v>May</v>
      </c>
      <c r="D126" s="2">
        <v>45051</v>
      </c>
      <c r="E126" t="s">
        <v>519</v>
      </c>
      <c r="F126" t="str">
        <v>Customer_23</v>
      </c>
      <c r="G126" t="str">
        <v>18-25</v>
      </c>
      <c r="H126" t="str">
        <v>Female</v>
      </c>
      <c r="I126" t="str">
        <v>Delhi</v>
      </c>
      <c r="J126" t="s">
        <v>578</v>
      </c>
      <c r="K126" t="str">
        <f>_xlfn.XLOOKUP(J126, Product_Info!A:A, Product_Info!B:B)</f>
        <v>Product_17</v>
      </c>
      <c r="L126" t="str">
        <f>_xlfn.XLOOKUP(J126, Product_Info!A:A, Product_Info!F:F)</f>
        <v>Supplier_17</v>
      </c>
      <c r="M126" t="s">
        <v>592</v>
      </c>
      <c r="N126" t="s">
        <v>600</v>
      </c>
      <c r="O126">
        <v>8</v>
      </c>
      <c r="P126" t="s">
        <v>602</v>
      </c>
      <c r="Q126" s="10">
        <v>0.23</v>
      </c>
      <c r="R126">
        <v>344.06</v>
      </c>
      <c r="S126">
        <v>2752.48</v>
      </c>
      <c r="T126">
        <v>-357.82</v>
      </c>
      <c r="U126">
        <f t="shared" si="8"/>
        <v>2752.48</v>
      </c>
      <c r="V126" s="10">
        <f t="shared" si="9"/>
        <v>-0.12999912805905947</v>
      </c>
      <c r="W126" s="4">
        <f t="shared" si="10"/>
        <v>343.26866200000001</v>
      </c>
      <c r="X126" t="str">
        <f t="shared" si="11"/>
        <v>Low Profit</v>
      </c>
    </row>
    <row r="127" spans="1:24" x14ac:dyDescent="0.35">
      <c r="A127" t="s">
        <v>137</v>
      </c>
      <c r="B127" t="str">
        <f t="shared" si="6"/>
        <v>05-06-2023</v>
      </c>
      <c r="C127" t="str">
        <f t="shared" si="7"/>
        <v>May</v>
      </c>
      <c r="D127" s="2">
        <v>45052</v>
      </c>
      <c r="E127" t="s">
        <v>521</v>
      </c>
      <c r="F127" t="str">
        <v>Customer_24</v>
      </c>
      <c r="G127" t="str">
        <v>26-35</v>
      </c>
      <c r="H127" t="str">
        <v>Female</v>
      </c>
      <c r="I127" t="str">
        <v>Delhi</v>
      </c>
      <c r="J127" t="s">
        <v>565</v>
      </c>
      <c r="K127" t="str">
        <f>_xlfn.XLOOKUP(J127, Product_Info!A:A, Product_Info!B:B)</f>
        <v>Product_4</v>
      </c>
      <c r="L127" t="str">
        <f>_xlfn.XLOOKUP(J127, Product_Info!A:A, Product_Info!F:F)</f>
        <v>Supplier_4</v>
      </c>
      <c r="M127" t="s">
        <v>594</v>
      </c>
      <c r="N127" t="s">
        <v>599</v>
      </c>
      <c r="O127">
        <v>5</v>
      </c>
      <c r="P127" t="s">
        <v>601</v>
      </c>
      <c r="Q127" s="10">
        <v>0.37</v>
      </c>
      <c r="R127">
        <v>65.34</v>
      </c>
      <c r="S127">
        <v>326.7</v>
      </c>
      <c r="T127">
        <v>-88.21</v>
      </c>
      <c r="U127">
        <f t="shared" si="8"/>
        <v>326.70000000000005</v>
      </c>
      <c r="V127" s="10">
        <f t="shared" si="9"/>
        <v>-0.27000306091215176</v>
      </c>
      <c r="W127" s="4">
        <f t="shared" si="10"/>
        <v>65.098241999999999</v>
      </c>
      <c r="X127" t="str">
        <f t="shared" si="11"/>
        <v>Low Profit</v>
      </c>
    </row>
    <row r="128" spans="1:24" x14ac:dyDescent="0.35">
      <c r="A128" t="s">
        <v>138</v>
      </c>
      <c r="B128" t="str">
        <f t="shared" si="6"/>
        <v>05-07-2023</v>
      </c>
      <c r="C128" t="str">
        <f t="shared" si="7"/>
        <v>May</v>
      </c>
      <c r="D128" s="2">
        <v>45053</v>
      </c>
      <c r="E128" t="s">
        <v>539</v>
      </c>
      <c r="F128" t="str">
        <v>Customer_37</v>
      </c>
      <c r="G128" t="str">
        <v>36-50</v>
      </c>
      <c r="H128" t="str">
        <v>Male</v>
      </c>
      <c r="I128" t="str">
        <v>Delhi</v>
      </c>
      <c r="J128" t="s">
        <v>581</v>
      </c>
      <c r="K128" t="str">
        <f>_xlfn.XLOOKUP(J128, Product_Info!A:A, Product_Info!B:B)</f>
        <v>Product_12</v>
      </c>
      <c r="L128" t="str">
        <f>_xlfn.XLOOKUP(J128, Product_Info!A:A, Product_Info!F:F)</f>
        <v>Supplier_12</v>
      </c>
      <c r="M128" t="s">
        <v>594</v>
      </c>
      <c r="N128" t="s">
        <v>595</v>
      </c>
      <c r="O128">
        <v>1</v>
      </c>
      <c r="P128" t="s">
        <v>601</v>
      </c>
      <c r="Q128" s="10">
        <v>0.15</v>
      </c>
      <c r="R128">
        <v>422.62</v>
      </c>
      <c r="S128">
        <v>422.62</v>
      </c>
      <c r="T128">
        <v>-21.13</v>
      </c>
      <c r="U128">
        <f t="shared" si="8"/>
        <v>422.62</v>
      </c>
      <c r="V128" s="10">
        <f t="shared" si="9"/>
        <v>-4.9997633808149165E-2</v>
      </c>
      <c r="W128" s="4">
        <f t="shared" si="10"/>
        <v>421.98607000000004</v>
      </c>
      <c r="X128" t="str">
        <f t="shared" si="11"/>
        <v>Low Profit</v>
      </c>
    </row>
    <row r="129" spans="1:24" x14ac:dyDescent="0.35">
      <c r="A129" t="s">
        <v>139</v>
      </c>
      <c r="B129" t="str">
        <f t="shared" si="6"/>
        <v>05-08-2023</v>
      </c>
      <c r="C129" t="str">
        <f t="shared" si="7"/>
        <v>May</v>
      </c>
      <c r="D129" s="2">
        <v>45054</v>
      </c>
      <c r="E129" t="s">
        <v>548</v>
      </c>
      <c r="F129" t="str">
        <v>Customer_35</v>
      </c>
      <c r="G129" t="str">
        <v>26-35</v>
      </c>
      <c r="H129" t="str">
        <v>Female</v>
      </c>
      <c r="I129" t="str">
        <v>Delhi</v>
      </c>
      <c r="J129" t="s">
        <v>584</v>
      </c>
      <c r="K129" t="str">
        <f>_xlfn.XLOOKUP(J129, Product_Info!A:A, Product_Info!B:B)</f>
        <v>Product_29</v>
      </c>
      <c r="L129" t="str">
        <f>_xlfn.XLOOKUP(J129, Product_Info!A:A, Product_Info!F:F)</f>
        <v>Supplier_29</v>
      </c>
      <c r="M129" t="s">
        <v>592</v>
      </c>
      <c r="N129" t="s">
        <v>595</v>
      </c>
      <c r="O129">
        <v>3</v>
      </c>
      <c r="P129" t="s">
        <v>604</v>
      </c>
      <c r="Q129" s="10">
        <v>0.39</v>
      </c>
      <c r="R129">
        <v>128.69</v>
      </c>
      <c r="S129">
        <v>386.07</v>
      </c>
      <c r="T129">
        <v>-111.96</v>
      </c>
      <c r="U129">
        <f t="shared" si="8"/>
        <v>386.07</v>
      </c>
      <c r="V129" s="10">
        <f t="shared" si="9"/>
        <v>-0.28999922293884528</v>
      </c>
      <c r="W129" s="4">
        <f t="shared" si="10"/>
        <v>128.188109</v>
      </c>
      <c r="X129" t="str">
        <f t="shared" si="11"/>
        <v>Low Profit</v>
      </c>
    </row>
    <row r="130" spans="1:24" x14ac:dyDescent="0.35">
      <c r="A130" t="s">
        <v>140</v>
      </c>
      <c r="B130" t="str">
        <f t="shared" si="6"/>
        <v>05-09-2023</v>
      </c>
      <c r="C130" t="str">
        <f t="shared" si="7"/>
        <v>May</v>
      </c>
      <c r="D130" s="2">
        <v>45055</v>
      </c>
      <c r="E130" t="s">
        <v>527</v>
      </c>
      <c r="F130" t="str">
        <v>Customer_44</v>
      </c>
      <c r="G130" t="str">
        <v>36-50</v>
      </c>
      <c r="H130" t="str">
        <v>Male</v>
      </c>
      <c r="I130" t="str">
        <v>Delhi</v>
      </c>
      <c r="J130" t="s">
        <v>588</v>
      </c>
      <c r="K130" t="str">
        <f>_xlfn.XLOOKUP(J130, Product_Info!A:A, Product_Info!B:B)</f>
        <v>Product_9</v>
      </c>
      <c r="L130" t="str">
        <f>_xlfn.XLOOKUP(J130, Product_Info!A:A, Product_Info!F:F)</f>
        <v>Supplier_9</v>
      </c>
      <c r="M130" t="s">
        <v>594</v>
      </c>
      <c r="N130" t="s">
        <v>600</v>
      </c>
      <c r="O130">
        <v>8</v>
      </c>
      <c r="P130" t="s">
        <v>602</v>
      </c>
      <c r="Q130" s="10">
        <v>0.06</v>
      </c>
      <c r="R130">
        <v>244.35</v>
      </c>
      <c r="S130">
        <v>1954.8</v>
      </c>
      <c r="T130">
        <v>78.19</v>
      </c>
      <c r="U130">
        <f t="shared" si="8"/>
        <v>1954.8</v>
      </c>
      <c r="V130" s="10">
        <f t="shared" si="9"/>
        <v>3.9998976877429919E-2</v>
      </c>
      <c r="W130" s="4">
        <f t="shared" si="10"/>
        <v>244.20338999999998</v>
      </c>
      <c r="X130" t="str">
        <f t="shared" si="11"/>
        <v>Moderate</v>
      </c>
    </row>
    <row r="131" spans="1:24" x14ac:dyDescent="0.35">
      <c r="A131" t="s">
        <v>141</v>
      </c>
      <c r="B131" t="str">
        <f t="shared" ref="B131:B194" si="12">TEXT(D131, "MM-DD-YYYY")</f>
        <v>05-10-2023</v>
      </c>
      <c r="C131" t="str">
        <f t="shared" ref="C131:C194" si="13">TEXT(B131, "mmm")</f>
        <v>May</v>
      </c>
      <c r="D131" s="2">
        <v>45056</v>
      </c>
      <c r="E131" t="s">
        <v>523</v>
      </c>
      <c r="F131" t="str">
        <v>Customer_40</v>
      </c>
      <c r="G131" t="str">
        <v>36-50</v>
      </c>
      <c r="H131" t="str">
        <v>Male</v>
      </c>
      <c r="I131" t="str">
        <v>Delhi</v>
      </c>
      <c r="J131" t="s">
        <v>575</v>
      </c>
      <c r="K131" t="str">
        <f>_xlfn.XLOOKUP(J131, Product_Info!A:A, Product_Info!B:B)</f>
        <v>Product_19</v>
      </c>
      <c r="L131" t="str">
        <f>_xlfn.XLOOKUP(J131, Product_Info!A:A, Product_Info!F:F)</f>
        <v>Supplier_19</v>
      </c>
      <c r="M131" t="s">
        <v>593</v>
      </c>
      <c r="N131" t="s">
        <v>598</v>
      </c>
      <c r="O131">
        <v>4</v>
      </c>
      <c r="P131" t="s">
        <v>601</v>
      </c>
      <c r="Q131" s="10">
        <v>0.18</v>
      </c>
      <c r="R131">
        <v>81.150000000000006</v>
      </c>
      <c r="S131">
        <v>324.60000000000002</v>
      </c>
      <c r="T131">
        <v>-25.97</v>
      </c>
      <c r="U131">
        <f t="shared" ref="U131:U194" si="14">O131*R131</f>
        <v>324.60000000000002</v>
      </c>
      <c r="V131" s="10">
        <f t="shared" ref="V131:V194" si="15">T131/U131</f>
        <v>-8.0006161429451619E-2</v>
      </c>
      <c r="W131" s="4">
        <f t="shared" ref="W131:W194" si="16">R131*(1-Q131%)</f>
        <v>81.003929999999997</v>
      </c>
      <c r="X131" t="str">
        <f t="shared" ref="X131:X194" si="17">IF(T131&gt;500, "High Profit", IF(T131&lt;0, "Low Profit", "Moderate"))</f>
        <v>Low Profit</v>
      </c>
    </row>
    <row r="132" spans="1:24" x14ac:dyDescent="0.35">
      <c r="A132" t="s">
        <v>142</v>
      </c>
      <c r="B132" t="str">
        <f t="shared" si="12"/>
        <v>05-11-2023</v>
      </c>
      <c r="C132" t="str">
        <f t="shared" si="13"/>
        <v>May</v>
      </c>
      <c r="D132" s="2">
        <v>45057</v>
      </c>
      <c r="E132" t="s">
        <v>525</v>
      </c>
      <c r="F132" t="str">
        <v>Customer_22</v>
      </c>
      <c r="G132" t="str">
        <v>18-25</v>
      </c>
      <c r="H132" t="str">
        <v>Female</v>
      </c>
      <c r="I132" t="str">
        <v>Delhi</v>
      </c>
      <c r="J132" t="s">
        <v>581</v>
      </c>
      <c r="K132" t="str">
        <f>_xlfn.XLOOKUP(J132, Product_Info!A:A, Product_Info!B:B)</f>
        <v>Product_12</v>
      </c>
      <c r="L132" t="str">
        <f>_xlfn.XLOOKUP(J132, Product_Info!A:A, Product_Info!F:F)</f>
        <v>Supplier_12</v>
      </c>
      <c r="M132" t="s">
        <v>593</v>
      </c>
      <c r="N132" t="s">
        <v>600</v>
      </c>
      <c r="O132">
        <v>7</v>
      </c>
      <c r="P132" t="s">
        <v>604</v>
      </c>
      <c r="Q132" s="10">
        <v>0.49</v>
      </c>
      <c r="R132">
        <v>357.95</v>
      </c>
      <c r="S132">
        <v>2505.65</v>
      </c>
      <c r="T132">
        <v>-977.2</v>
      </c>
      <c r="U132">
        <f t="shared" si="14"/>
        <v>2505.65</v>
      </c>
      <c r="V132" s="10">
        <f t="shared" si="15"/>
        <v>-0.38999860315686546</v>
      </c>
      <c r="W132" s="4">
        <f t="shared" si="16"/>
        <v>356.19604499999997</v>
      </c>
      <c r="X132" t="str">
        <f t="shared" si="17"/>
        <v>Low Profit</v>
      </c>
    </row>
    <row r="133" spans="1:24" x14ac:dyDescent="0.35">
      <c r="A133" t="s">
        <v>143</v>
      </c>
      <c r="B133" t="str">
        <f t="shared" si="12"/>
        <v>05-12-2023</v>
      </c>
      <c r="C133" t="str">
        <f t="shared" si="13"/>
        <v>May</v>
      </c>
      <c r="D133" s="2">
        <v>45058</v>
      </c>
      <c r="E133" t="s">
        <v>534</v>
      </c>
      <c r="F133" t="str">
        <v>Customer_27</v>
      </c>
      <c r="G133" t="str">
        <v>36-50</v>
      </c>
      <c r="H133" t="str">
        <v>Male</v>
      </c>
      <c r="I133" t="str">
        <v>Delhi</v>
      </c>
      <c r="J133" t="s">
        <v>588</v>
      </c>
      <c r="K133" t="str">
        <f>_xlfn.XLOOKUP(J133, Product_Info!A:A, Product_Info!B:B)</f>
        <v>Product_9</v>
      </c>
      <c r="L133" t="str">
        <f>_xlfn.XLOOKUP(J133, Product_Info!A:A, Product_Info!F:F)</f>
        <v>Supplier_9</v>
      </c>
      <c r="M133" t="s">
        <v>592</v>
      </c>
      <c r="N133" t="s">
        <v>597</v>
      </c>
      <c r="O133">
        <v>2</v>
      </c>
      <c r="P133" t="s">
        <v>601</v>
      </c>
      <c r="Q133" s="10">
        <v>0.4</v>
      </c>
      <c r="R133">
        <v>336.76</v>
      </c>
      <c r="S133">
        <v>673.52</v>
      </c>
      <c r="T133">
        <v>-202.06</v>
      </c>
      <c r="U133">
        <f t="shared" si="14"/>
        <v>673.52</v>
      </c>
      <c r="V133" s="10">
        <f t="shared" si="15"/>
        <v>-0.30000593894761851</v>
      </c>
      <c r="W133" s="4">
        <f t="shared" si="16"/>
        <v>335.41296</v>
      </c>
      <c r="X133" t="str">
        <f t="shared" si="17"/>
        <v>Low Profit</v>
      </c>
    </row>
    <row r="134" spans="1:24" x14ac:dyDescent="0.35">
      <c r="A134" t="s">
        <v>144</v>
      </c>
      <c r="B134" t="str">
        <f t="shared" si="12"/>
        <v>05-13-2023</v>
      </c>
      <c r="C134" t="str">
        <f t="shared" si="13"/>
        <v>May</v>
      </c>
      <c r="D134" s="2">
        <v>45059</v>
      </c>
      <c r="E134" t="s">
        <v>548</v>
      </c>
      <c r="F134" t="str">
        <v>Customer_35</v>
      </c>
      <c r="G134" t="str">
        <v>26-35</v>
      </c>
      <c r="H134" t="str">
        <v>Female</v>
      </c>
      <c r="I134" t="str">
        <v>Delhi</v>
      </c>
      <c r="J134" t="s">
        <v>564</v>
      </c>
      <c r="K134" t="str">
        <f>_xlfn.XLOOKUP(J134, Product_Info!A:A, Product_Info!B:B)</f>
        <v>Product_7</v>
      </c>
      <c r="L134" t="str">
        <f>_xlfn.XLOOKUP(J134, Product_Info!A:A, Product_Info!F:F)</f>
        <v>Supplier_7</v>
      </c>
      <c r="M134" t="s">
        <v>592</v>
      </c>
      <c r="N134" t="s">
        <v>596</v>
      </c>
      <c r="O134">
        <v>7</v>
      </c>
      <c r="P134" t="s">
        <v>603</v>
      </c>
      <c r="Q134" s="10">
        <v>0.25</v>
      </c>
      <c r="R134">
        <v>113.45</v>
      </c>
      <c r="S134">
        <v>794.15</v>
      </c>
      <c r="T134">
        <v>-119.12</v>
      </c>
      <c r="U134">
        <f t="shared" si="14"/>
        <v>794.15</v>
      </c>
      <c r="V134" s="10">
        <f t="shared" si="15"/>
        <v>-0.14999685198010451</v>
      </c>
      <c r="W134" s="4">
        <f t="shared" si="16"/>
        <v>113.166375</v>
      </c>
      <c r="X134" t="str">
        <f t="shared" si="17"/>
        <v>Low Profit</v>
      </c>
    </row>
    <row r="135" spans="1:24" x14ac:dyDescent="0.35">
      <c r="A135" t="s">
        <v>145</v>
      </c>
      <c r="B135" t="str">
        <f t="shared" si="12"/>
        <v>05-14-2023</v>
      </c>
      <c r="C135" t="str">
        <f t="shared" si="13"/>
        <v>May</v>
      </c>
      <c r="D135" s="2">
        <v>45060</v>
      </c>
      <c r="E135" t="s">
        <v>557</v>
      </c>
      <c r="F135" t="str">
        <v>Customer_1</v>
      </c>
      <c r="G135" t="str">
        <v>26-35</v>
      </c>
      <c r="H135" t="str">
        <v>Female</v>
      </c>
      <c r="I135" t="str">
        <v>Delhi</v>
      </c>
      <c r="J135" t="s">
        <v>579</v>
      </c>
      <c r="K135" t="str">
        <f>_xlfn.XLOOKUP(J135, Product_Info!A:A, Product_Info!B:B)</f>
        <v>Product_28</v>
      </c>
      <c r="L135" t="str">
        <f>_xlfn.XLOOKUP(J135, Product_Info!A:A, Product_Info!F:F)</f>
        <v>Supplier_28</v>
      </c>
      <c r="M135" t="s">
        <v>592</v>
      </c>
      <c r="N135" t="s">
        <v>598</v>
      </c>
      <c r="O135">
        <v>5</v>
      </c>
      <c r="P135" t="s">
        <v>604</v>
      </c>
      <c r="Q135" s="10">
        <v>0.17</v>
      </c>
      <c r="R135">
        <v>433.07</v>
      </c>
      <c r="S135">
        <v>2165.35</v>
      </c>
      <c r="T135">
        <v>-151.57</v>
      </c>
      <c r="U135">
        <f t="shared" si="14"/>
        <v>2165.35</v>
      </c>
      <c r="V135" s="10">
        <f t="shared" si="15"/>
        <v>-6.9997921814025449E-2</v>
      </c>
      <c r="W135" s="4">
        <f t="shared" si="16"/>
        <v>432.33378099999999</v>
      </c>
      <c r="X135" t="str">
        <f t="shared" si="17"/>
        <v>Low Profit</v>
      </c>
    </row>
    <row r="136" spans="1:24" x14ac:dyDescent="0.35">
      <c r="A136" t="s">
        <v>146</v>
      </c>
      <c r="B136" t="str">
        <f t="shared" si="12"/>
        <v>05-15-2023</v>
      </c>
      <c r="C136" t="str">
        <f t="shared" si="13"/>
        <v>May</v>
      </c>
      <c r="D136" s="2">
        <v>45061</v>
      </c>
      <c r="E136" t="s">
        <v>548</v>
      </c>
      <c r="F136" t="str">
        <v>Customer_35</v>
      </c>
      <c r="G136" t="str">
        <v>26-35</v>
      </c>
      <c r="H136" t="str">
        <v>Female</v>
      </c>
      <c r="I136" t="str">
        <v>Delhi</v>
      </c>
      <c r="J136" t="s">
        <v>587</v>
      </c>
      <c r="K136" t="str">
        <f>_xlfn.XLOOKUP(J136, Product_Info!A:A, Product_Info!B:B)</f>
        <v>Product_14</v>
      </c>
      <c r="L136" t="str">
        <f>_xlfn.XLOOKUP(J136, Product_Info!A:A, Product_Info!F:F)</f>
        <v>Supplier_14</v>
      </c>
      <c r="M136" t="s">
        <v>594</v>
      </c>
      <c r="N136" t="s">
        <v>600</v>
      </c>
      <c r="O136">
        <v>5</v>
      </c>
      <c r="P136" t="s">
        <v>602</v>
      </c>
      <c r="Q136" s="10">
        <v>0.44</v>
      </c>
      <c r="R136">
        <v>206.64</v>
      </c>
      <c r="S136">
        <v>1033.2</v>
      </c>
      <c r="T136">
        <v>-351.29</v>
      </c>
      <c r="U136">
        <f t="shared" si="14"/>
        <v>1033.1999999999998</v>
      </c>
      <c r="V136" s="10">
        <f t="shared" si="15"/>
        <v>-0.34000193573364312</v>
      </c>
      <c r="W136" s="4">
        <f t="shared" si="16"/>
        <v>205.730784</v>
      </c>
      <c r="X136" t="str">
        <f t="shared" si="17"/>
        <v>Low Profit</v>
      </c>
    </row>
    <row r="137" spans="1:24" x14ac:dyDescent="0.35">
      <c r="A137" t="s">
        <v>147</v>
      </c>
      <c r="B137" t="str">
        <f t="shared" si="12"/>
        <v>05-16-2023</v>
      </c>
      <c r="C137" t="str">
        <f t="shared" si="13"/>
        <v>May</v>
      </c>
      <c r="D137" s="2">
        <v>45062</v>
      </c>
      <c r="E137" t="s">
        <v>539</v>
      </c>
      <c r="F137" t="str">
        <v>Customer_37</v>
      </c>
      <c r="G137" t="str">
        <v>36-50</v>
      </c>
      <c r="H137" t="str">
        <v>Male</v>
      </c>
      <c r="I137" t="str">
        <v>Delhi</v>
      </c>
      <c r="J137" t="s">
        <v>574</v>
      </c>
      <c r="K137" t="str">
        <f>_xlfn.XLOOKUP(J137, Product_Info!A:A, Product_Info!B:B)</f>
        <v>Product_20</v>
      </c>
      <c r="L137" t="str">
        <f>_xlfn.XLOOKUP(J137, Product_Info!A:A, Product_Info!F:F)</f>
        <v>Supplier_20</v>
      </c>
      <c r="M137" t="s">
        <v>593</v>
      </c>
      <c r="N137" t="s">
        <v>599</v>
      </c>
      <c r="O137">
        <v>6</v>
      </c>
      <c r="P137" t="s">
        <v>602</v>
      </c>
      <c r="Q137" s="10">
        <v>0.27</v>
      </c>
      <c r="R137">
        <v>153.33000000000001</v>
      </c>
      <c r="S137">
        <v>919.98</v>
      </c>
      <c r="T137">
        <v>-156.4</v>
      </c>
      <c r="U137">
        <f t="shared" si="14"/>
        <v>919.98</v>
      </c>
      <c r="V137" s="10">
        <f t="shared" si="15"/>
        <v>-0.17000369573251592</v>
      </c>
      <c r="W137" s="4">
        <f t="shared" si="16"/>
        <v>152.916009</v>
      </c>
      <c r="X137" t="str">
        <f t="shared" si="17"/>
        <v>Low Profit</v>
      </c>
    </row>
    <row r="138" spans="1:24" x14ac:dyDescent="0.35">
      <c r="A138" t="s">
        <v>148</v>
      </c>
      <c r="B138" t="str">
        <f t="shared" si="12"/>
        <v>05-17-2023</v>
      </c>
      <c r="C138" t="str">
        <f t="shared" si="13"/>
        <v>May</v>
      </c>
      <c r="D138" s="2">
        <v>45063</v>
      </c>
      <c r="E138" t="s">
        <v>538</v>
      </c>
      <c r="F138" t="str">
        <v>Customer_47</v>
      </c>
      <c r="G138" t="str">
        <v>18-25</v>
      </c>
      <c r="H138" t="str">
        <v>Female</v>
      </c>
      <c r="I138" t="str">
        <v>Delhi</v>
      </c>
      <c r="J138" t="s">
        <v>575</v>
      </c>
      <c r="K138" t="str">
        <f>_xlfn.XLOOKUP(J138, Product_Info!A:A, Product_Info!B:B)</f>
        <v>Product_19</v>
      </c>
      <c r="L138" t="str">
        <f>_xlfn.XLOOKUP(J138, Product_Info!A:A, Product_Info!F:F)</f>
        <v>Supplier_19</v>
      </c>
      <c r="M138" t="s">
        <v>593</v>
      </c>
      <c r="N138" t="s">
        <v>598</v>
      </c>
      <c r="O138">
        <v>9</v>
      </c>
      <c r="P138" t="s">
        <v>602</v>
      </c>
      <c r="Q138" s="10">
        <v>0.38</v>
      </c>
      <c r="R138">
        <v>84.64</v>
      </c>
      <c r="S138">
        <v>761.76</v>
      </c>
      <c r="T138">
        <v>-213.29</v>
      </c>
      <c r="U138">
        <f t="shared" si="14"/>
        <v>761.76</v>
      </c>
      <c r="V138" s="10">
        <f t="shared" si="15"/>
        <v>-0.27999632430161731</v>
      </c>
      <c r="W138" s="4">
        <f t="shared" si="16"/>
        <v>84.318367999999992</v>
      </c>
      <c r="X138" t="str">
        <f t="shared" si="17"/>
        <v>Low Profit</v>
      </c>
    </row>
    <row r="139" spans="1:24" x14ac:dyDescent="0.35">
      <c r="A139" t="s">
        <v>149</v>
      </c>
      <c r="B139" t="str">
        <f t="shared" si="12"/>
        <v>05-18-2023</v>
      </c>
      <c r="C139" t="str">
        <f t="shared" si="13"/>
        <v>May</v>
      </c>
      <c r="D139" s="2">
        <v>45064</v>
      </c>
      <c r="E139" t="s">
        <v>544</v>
      </c>
      <c r="F139" t="str">
        <v>Customer_14</v>
      </c>
      <c r="G139" t="str">
        <v>18-25</v>
      </c>
      <c r="H139" t="str">
        <v>Female</v>
      </c>
      <c r="I139" t="str">
        <v>Delhi</v>
      </c>
      <c r="J139" t="s">
        <v>570</v>
      </c>
      <c r="K139" t="str">
        <f>_xlfn.XLOOKUP(J139, Product_Info!A:A, Product_Info!B:B)</f>
        <v>Product_26</v>
      </c>
      <c r="L139" t="str">
        <f>_xlfn.XLOOKUP(J139, Product_Info!A:A, Product_Info!F:F)</f>
        <v>Supplier_26</v>
      </c>
      <c r="M139" t="s">
        <v>594</v>
      </c>
      <c r="N139" t="s">
        <v>598</v>
      </c>
      <c r="O139">
        <v>6</v>
      </c>
      <c r="P139" t="s">
        <v>602</v>
      </c>
      <c r="Q139" s="10">
        <v>0.38</v>
      </c>
      <c r="R139">
        <v>140.41999999999999</v>
      </c>
      <c r="S139">
        <v>842.52</v>
      </c>
      <c r="T139">
        <v>-235.91</v>
      </c>
      <c r="U139">
        <f t="shared" si="14"/>
        <v>842.52</v>
      </c>
      <c r="V139" s="10">
        <f t="shared" si="15"/>
        <v>-0.28000522242795423</v>
      </c>
      <c r="W139" s="4">
        <f t="shared" si="16"/>
        <v>139.88640399999997</v>
      </c>
      <c r="X139" t="str">
        <f t="shared" si="17"/>
        <v>Low Profit</v>
      </c>
    </row>
    <row r="140" spans="1:24" x14ac:dyDescent="0.35">
      <c r="A140" t="s">
        <v>150</v>
      </c>
      <c r="B140" t="str">
        <f t="shared" si="12"/>
        <v>05-19-2023</v>
      </c>
      <c r="C140" t="str">
        <f t="shared" si="13"/>
        <v>May</v>
      </c>
      <c r="D140" s="2">
        <v>45065</v>
      </c>
      <c r="E140" t="s">
        <v>524</v>
      </c>
      <c r="F140" t="str">
        <v>Customer_3</v>
      </c>
      <c r="G140" t="str">
        <v>50+</v>
      </c>
      <c r="H140" t="str">
        <v>Male</v>
      </c>
      <c r="I140" t="str">
        <v>Delhi</v>
      </c>
      <c r="J140" t="s">
        <v>590</v>
      </c>
      <c r="K140" t="str">
        <f>_xlfn.XLOOKUP(J140, Product_Info!A:A, Product_Info!B:B)</f>
        <v>Product_15</v>
      </c>
      <c r="L140" t="str">
        <f>_xlfn.XLOOKUP(J140, Product_Info!A:A, Product_Info!F:F)</f>
        <v>Supplier_15</v>
      </c>
      <c r="M140" t="s">
        <v>593</v>
      </c>
      <c r="N140" t="s">
        <v>600</v>
      </c>
      <c r="O140">
        <v>8</v>
      </c>
      <c r="P140" t="s">
        <v>601</v>
      </c>
      <c r="Q140" s="10">
        <v>0.01</v>
      </c>
      <c r="R140">
        <v>20.79</v>
      </c>
      <c r="S140">
        <v>166.32</v>
      </c>
      <c r="T140">
        <v>14.97</v>
      </c>
      <c r="U140">
        <f t="shared" si="14"/>
        <v>166.32</v>
      </c>
      <c r="V140" s="10">
        <f t="shared" si="15"/>
        <v>9.0007215007215008E-2</v>
      </c>
      <c r="W140" s="4">
        <f t="shared" si="16"/>
        <v>20.787921000000001</v>
      </c>
      <c r="X140" t="str">
        <f t="shared" si="17"/>
        <v>Moderate</v>
      </c>
    </row>
    <row r="141" spans="1:24" x14ac:dyDescent="0.35">
      <c r="A141" t="s">
        <v>151</v>
      </c>
      <c r="B141" t="str">
        <f t="shared" si="12"/>
        <v>05-20-2023</v>
      </c>
      <c r="C141" t="str">
        <f t="shared" si="13"/>
        <v>May</v>
      </c>
      <c r="D141" s="2">
        <v>45066</v>
      </c>
      <c r="E141" t="s">
        <v>557</v>
      </c>
      <c r="F141" t="str">
        <v>Customer_1</v>
      </c>
      <c r="G141" t="str">
        <v>26-35</v>
      </c>
      <c r="H141" t="str">
        <v>Female</v>
      </c>
      <c r="I141" t="str">
        <v>Delhi</v>
      </c>
      <c r="J141" t="s">
        <v>562</v>
      </c>
      <c r="K141" t="str">
        <f>_xlfn.XLOOKUP(J141, Product_Info!A:A, Product_Info!B:B)</f>
        <v>Product_16</v>
      </c>
      <c r="L141" t="str">
        <f>_xlfn.XLOOKUP(J141, Product_Info!A:A, Product_Info!F:F)</f>
        <v>Supplier_16</v>
      </c>
      <c r="M141" t="s">
        <v>592</v>
      </c>
      <c r="N141" t="s">
        <v>598</v>
      </c>
      <c r="O141">
        <v>7</v>
      </c>
      <c r="P141" t="s">
        <v>601</v>
      </c>
      <c r="Q141" s="10">
        <v>0.06</v>
      </c>
      <c r="R141">
        <v>295.8</v>
      </c>
      <c r="S141">
        <v>2070.6</v>
      </c>
      <c r="T141">
        <v>82.82</v>
      </c>
      <c r="U141">
        <f t="shared" si="14"/>
        <v>2070.6</v>
      </c>
      <c r="V141" s="10">
        <f t="shared" si="15"/>
        <v>3.9998068192794355E-2</v>
      </c>
      <c r="W141" s="4">
        <f t="shared" si="16"/>
        <v>295.62252000000001</v>
      </c>
      <c r="X141" t="str">
        <f t="shared" si="17"/>
        <v>Moderate</v>
      </c>
    </row>
    <row r="142" spans="1:24" x14ac:dyDescent="0.35">
      <c r="A142" t="s">
        <v>152</v>
      </c>
      <c r="B142" t="str">
        <f t="shared" si="12"/>
        <v>05-21-2023</v>
      </c>
      <c r="C142" t="str">
        <f t="shared" si="13"/>
        <v>May</v>
      </c>
      <c r="D142" s="2">
        <v>45067</v>
      </c>
      <c r="E142" t="s">
        <v>558</v>
      </c>
      <c r="F142" t="str">
        <v>Customer_5</v>
      </c>
      <c r="G142" t="str">
        <v>26-35</v>
      </c>
      <c r="H142" t="str">
        <v>Female</v>
      </c>
      <c r="I142" t="str">
        <v>Delhi</v>
      </c>
      <c r="J142" t="s">
        <v>563</v>
      </c>
      <c r="K142" t="str">
        <f>_xlfn.XLOOKUP(J142, Product_Info!A:A, Product_Info!B:B)</f>
        <v>Product_21</v>
      </c>
      <c r="L142" t="str">
        <f>_xlfn.XLOOKUP(J142, Product_Info!A:A, Product_Info!F:F)</f>
        <v>Supplier_21</v>
      </c>
      <c r="M142" t="s">
        <v>592</v>
      </c>
      <c r="N142" t="s">
        <v>599</v>
      </c>
      <c r="O142">
        <v>9</v>
      </c>
      <c r="P142" t="s">
        <v>602</v>
      </c>
      <c r="Q142" s="10">
        <v>0.33</v>
      </c>
      <c r="R142">
        <v>422.69</v>
      </c>
      <c r="S142">
        <v>3804.21</v>
      </c>
      <c r="T142">
        <v>-874.97</v>
      </c>
      <c r="U142">
        <f t="shared" si="14"/>
        <v>3804.21</v>
      </c>
      <c r="V142" s="10">
        <f t="shared" si="15"/>
        <v>-0.23000044687333243</v>
      </c>
      <c r="W142" s="4">
        <f t="shared" si="16"/>
        <v>421.29512299999999</v>
      </c>
      <c r="X142" t="str">
        <f t="shared" si="17"/>
        <v>Low Profit</v>
      </c>
    </row>
    <row r="143" spans="1:24" x14ac:dyDescent="0.35">
      <c r="A143" t="s">
        <v>153</v>
      </c>
      <c r="B143" t="str">
        <f t="shared" si="12"/>
        <v>05-22-2023</v>
      </c>
      <c r="C143" t="str">
        <f t="shared" si="13"/>
        <v>May</v>
      </c>
      <c r="D143" s="2">
        <v>45068</v>
      </c>
      <c r="E143" t="s">
        <v>546</v>
      </c>
      <c r="F143" t="str">
        <v>Customer_26</v>
      </c>
      <c r="G143" t="str">
        <v>18-25</v>
      </c>
      <c r="H143" t="str">
        <v>Female</v>
      </c>
      <c r="I143" t="str">
        <v>Delhi</v>
      </c>
      <c r="J143" t="s">
        <v>568</v>
      </c>
      <c r="K143" t="str">
        <f>_xlfn.XLOOKUP(J143, Product_Info!A:A, Product_Info!B:B)</f>
        <v>Product_5</v>
      </c>
      <c r="L143" t="str">
        <f>_xlfn.XLOOKUP(J143, Product_Info!A:A, Product_Info!F:F)</f>
        <v>Supplier_5</v>
      </c>
      <c r="M143" t="s">
        <v>592</v>
      </c>
      <c r="N143" t="s">
        <v>595</v>
      </c>
      <c r="O143">
        <v>4</v>
      </c>
      <c r="P143" t="s">
        <v>602</v>
      </c>
      <c r="Q143" s="10">
        <v>0.08</v>
      </c>
      <c r="R143">
        <v>279</v>
      </c>
      <c r="S143">
        <v>1116</v>
      </c>
      <c r="T143">
        <v>22.32</v>
      </c>
      <c r="U143">
        <f t="shared" si="14"/>
        <v>1116</v>
      </c>
      <c r="V143" s="10">
        <f t="shared" si="15"/>
        <v>0.02</v>
      </c>
      <c r="W143" s="4">
        <f t="shared" si="16"/>
        <v>278.77679999999998</v>
      </c>
      <c r="X143" t="str">
        <f t="shared" si="17"/>
        <v>Moderate</v>
      </c>
    </row>
    <row r="144" spans="1:24" x14ac:dyDescent="0.35">
      <c r="A144" t="s">
        <v>154</v>
      </c>
      <c r="B144" t="str">
        <f t="shared" si="12"/>
        <v>05-23-2023</v>
      </c>
      <c r="C144" t="str">
        <f t="shared" si="13"/>
        <v>May</v>
      </c>
      <c r="D144" s="2">
        <v>45069</v>
      </c>
      <c r="E144" t="s">
        <v>544</v>
      </c>
      <c r="F144" t="str">
        <v>Customer_14</v>
      </c>
      <c r="G144" t="str">
        <v>18-25</v>
      </c>
      <c r="H144" t="str">
        <v>Female</v>
      </c>
      <c r="I144" t="str">
        <v>Delhi</v>
      </c>
      <c r="J144" t="s">
        <v>583</v>
      </c>
      <c r="K144" t="str">
        <f>_xlfn.XLOOKUP(J144, Product_Info!A:A, Product_Info!B:B)</f>
        <v>Product_3</v>
      </c>
      <c r="L144" t="str">
        <f>_xlfn.XLOOKUP(J144, Product_Info!A:A, Product_Info!F:F)</f>
        <v>Supplier_3</v>
      </c>
      <c r="M144" t="s">
        <v>593</v>
      </c>
      <c r="N144" t="s">
        <v>598</v>
      </c>
      <c r="O144">
        <v>2</v>
      </c>
      <c r="P144" t="s">
        <v>602</v>
      </c>
      <c r="Q144" s="10">
        <v>0.13</v>
      </c>
      <c r="R144">
        <v>117.44</v>
      </c>
      <c r="S144">
        <v>234.88</v>
      </c>
      <c r="T144">
        <v>-7.05</v>
      </c>
      <c r="U144">
        <f t="shared" si="14"/>
        <v>234.88</v>
      </c>
      <c r="V144" s="10">
        <f t="shared" si="15"/>
        <v>-3.001532697547684E-2</v>
      </c>
      <c r="W144" s="4">
        <f t="shared" si="16"/>
        <v>117.287328</v>
      </c>
      <c r="X144" t="str">
        <f t="shared" si="17"/>
        <v>Low Profit</v>
      </c>
    </row>
    <row r="145" spans="1:24" x14ac:dyDescent="0.35">
      <c r="A145" t="s">
        <v>155</v>
      </c>
      <c r="B145" t="str">
        <f t="shared" si="12"/>
        <v>05-24-2023</v>
      </c>
      <c r="C145" t="str">
        <f t="shared" si="13"/>
        <v>May</v>
      </c>
      <c r="D145" s="2">
        <v>45070</v>
      </c>
      <c r="E145" t="s">
        <v>512</v>
      </c>
      <c r="F145" t="str">
        <v>Customer_39</v>
      </c>
      <c r="G145" t="str">
        <v>36-50</v>
      </c>
      <c r="H145" t="str">
        <v>Male</v>
      </c>
      <c r="I145" t="str">
        <v>Delhi</v>
      </c>
      <c r="J145" t="s">
        <v>581</v>
      </c>
      <c r="K145" t="str">
        <f>_xlfn.XLOOKUP(J145, Product_Info!A:A, Product_Info!B:B)</f>
        <v>Product_12</v>
      </c>
      <c r="L145" t="str">
        <f>_xlfn.XLOOKUP(J145, Product_Info!A:A, Product_Info!F:F)</f>
        <v>Supplier_12</v>
      </c>
      <c r="M145" t="s">
        <v>592</v>
      </c>
      <c r="N145" t="s">
        <v>595</v>
      </c>
      <c r="O145">
        <v>7</v>
      </c>
      <c r="P145" t="s">
        <v>601</v>
      </c>
      <c r="Q145" s="10">
        <v>0.47</v>
      </c>
      <c r="R145">
        <v>26.5</v>
      </c>
      <c r="S145">
        <v>185.5</v>
      </c>
      <c r="T145">
        <v>-68.64</v>
      </c>
      <c r="U145">
        <f t="shared" si="14"/>
        <v>185.5</v>
      </c>
      <c r="V145" s="10">
        <f t="shared" si="15"/>
        <v>-0.3700269541778976</v>
      </c>
      <c r="W145" s="4">
        <f t="shared" si="16"/>
        <v>26.375450000000001</v>
      </c>
      <c r="X145" t="str">
        <f t="shared" si="17"/>
        <v>Low Profit</v>
      </c>
    </row>
    <row r="146" spans="1:24" x14ac:dyDescent="0.35">
      <c r="A146" t="s">
        <v>156</v>
      </c>
      <c r="B146" t="str">
        <f t="shared" si="12"/>
        <v>05-25-2023</v>
      </c>
      <c r="C146" t="str">
        <f t="shared" si="13"/>
        <v>May</v>
      </c>
      <c r="D146" s="2">
        <v>45071</v>
      </c>
      <c r="E146" t="s">
        <v>534</v>
      </c>
      <c r="F146" t="str">
        <v>Customer_27</v>
      </c>
      <c r="G146" t="str">
        <v>36-50</v>
      </c>
      <c r="H146" t="str">
        <v>Male</v>
      </c>
      <c r="I146" t="str">
        <v>Delhi</v>
      </c>
      <c r="J146" t="s">
        <v>589</v>
      </c>
      <c r="K146" t="str">
        <f>_xlfn.XLOOKUP(J146, Product_Info!A:A, Product_Info!B:B)</f>
        <v>Product_25</v>
      </c>
      <c r="L146" t="str">
        <f>_xlfn.XLOOKUP(J146, Product_Info!A:A, Product_Info!F:F)</f>
        <v>Supplier_25</v>
      </c>
      <c r="M146" t="s">
        <v>594</v>
      </c>
      <c r="N146" t="s">
        <v>599</v>
      </c>
      <c r="O146">
        <v>6</v>
      </c>
      <c r="P146" t="s">
        <v>602</v>
      </c>
      <c r="Q146" s="10">
        <v>0.28000000000000003</v>
      </c>
      <c r="R146">
        <v>115.17</v>
      </c>
      <c r="S146">
        <v>691.02</v>
      </c>
      <c r="T146">
        <v>-124.38</v>
      </c>
      <c r="U146">
        <f t="shared" si="14"/>
        <v>691.02</v>
      </c>
      <c r="V146" s="10">
        <f t="shared" si="15"/>
        <v>-0.17999479030997656</v>
      </c>
      <c r="W146" s="4">
        <f t="shared" si="16"/>
        <v>114.84752399999999</v>
      </c>
      <c r="X146" t="str">
        <f t="shared" si="17"/>
        <v>Low Profit</v>
      </c>
    </row>
    <row r="147" spans="1:24" x14ac:dyDescent="0.35">
      <c r="A147" t="s">
        <v>157</v>
      </c>
      <c r="B147" t="str">
        <f t="shared" si="12"/>
        <v>05-26-2023</v>
      </c>
      <c r="C147" t="str">
        <f t="shared" si="13"/>
        <v>May</v>
      </c>
      <c r="D147" s="2">
        <v>45072</v>
      </c>
      <c r="E147" t="s">
        <v>541</v>
      </c>
      <c r="F147" t="str">
        <v>Customer_9</v>
      </c>
      <c r="G147" t="str">
        <v>18-25</v>
      </c>
      <c r="H147" t="str">
        <v>Female</v>
      </c>
      <c r="I147" t="str">
        <v>Delhi</v>
      </c>
      <c r="J147" t="s">
        <v>574</v>
      </c>
      <c r="K147" t="str">
        <f>_xlfn.XLOOKUP(J147, Product_Info!A:A, Product_Info!B:B)</f>
        <v>Product_20</v>
      </c>
      <c r="L147" t="str">
        <f>_xlfn.XLOOKUP(J147, Product_Info!A:A, Product_Info!F:F)</f>
        <v>Supplier_20</v>
      </c>
      <c r="M147" t="s">
        <v>594</v>
      </c>
      <c r="N147" t="s">
        <v>600</v>
      </c>
      <c r="O147">
        <v>1</v>
      </c>
      <c r="P147" t="s">
        <v>602</v>
      </c>
      <c r="Q147" s="10">
        <v>0.38</v>
      </c>
      <c r="R147">
        <v>213.9</v>
      </c>
      <c r="S147">
        <v>213.9</v>
      </c>
      <c r="T147">
        <v>-59.89</v>
      </c>
      <c r="U147">
        <f t="shared" si="14"/>
        <v>213.9</v>
      </c>
      <c r="V147" s="10">
        <f t="shared" si="15"/>
        <v>-0.27999064983637212</v>
      </c>
      <c r="W147" s="4">
        <f t="shared" si="16"/>
        <v>213.08717999999999</v>
      </c>
      <c r="X147" t="str">
        <f t="shared" si="17"/>
        <v>Low Profit</v>
      </c>
    </row>
    <row r="148" spans="1:24" x14ac:dyDescent="0.35">
      <c r="A148" t="s">
        <v>158</v>
      </c>
      <c r="B148" t="str">
        <f t="shared" si="12"/>
        <v>05-27-2023</v>
      </c>
      <c r="C148" t="str">
        <f t="shared" si="13"/>
        <v>May</v>
      </c>
      <c r="D148" s="2">
        <v>45073</v>
      </c>
      <c r="E148" t="s">
        <v>514</v>
      </c>
      <c r="F148" t="str">
        <v>Customer_15</v>
      </c>
      <c r="G148" t="str">
        <v>18-25</v>
      </c>
      <c r="H148" t="str">
        <v>Female</v>
      </c>
      <c r="I148" t="str">
        <v>Delhi</v>
      </c>
      <c r="J148" t="s">
        <v>580</v>
      </c>
      <c r="K148" t="str">
        <f>_xlfn.XLOOKUP(J148, Product_Info!A:A, Product_Info!B:B)</f>
        <v>Product_27</v>
      </c>
      <c r="L148" t="str">
        <f>_xlfn.XLOOKUP(J148, Product_Info!A:A, Product_Info!F:F)</f>
        <v>Supplier_27</v>
      </c>
      <c r="M148" t="s">
        <v>593</v>
      </c>
      <c r="N148" t="s">
        <v>596</v>
      </c>
      <c r="O148">
        <v>9</v>
      </c>
      <c r="P148" t="s">
        <v>603</v>
      </c>
      <c r="Q148" s="10">
        <v>0.28000000000000003</v>
      </c>
      <c r="R148">
        <v>382.21</v>
      </c>
      <c r="S148">
        <v>3439.89</v>
      </c>
      <c r="T148">
        <v>-619.17999999999995</v>
      </c>
      <c r="U148">
        <f t="shared" si="14"/>
        <v>3439.89</v>
      </c>
      <c r="V148" s="10">
        <f t="shared" si="15"/>
        <v>-0.17999994185860593</v>
      </c>
      <c r="W148" s="4">
        <f t="shared" si="16"/>
        <v>381.13981199999995</v>
      </c>
      <c r="X148" t="str">
        <f t="shared" si="17"/>
        <v>Low Profit</v>
      </c>
    </row>
    <row r="149" spans="1:24" x14ac:dyDescent="0.35">
      <c r="A149" t="s">
        <v>159</v>
      </c>
      <c r="B149" t="str">
        <f t="shared" si="12"/>
        <v>05-28-2023</v>
      </c>
      <c r="C149" t="str">
        <f t="shared" si="13"/>
        <v>May</v>
      </c>
      <c r="D149" s="2">
        <v>45074</v>
      </c>
      <c r="E149" t="s">
        <v>514</v>
      </c>
      <c r="F149" t="str">
        <v>Customer_15</v>
      </c>
      <c r="G149" t="str">
        <v>18-25</v>
      </c>
      <c r="H149" t="str">
        <v>Female</v>
      </c>
      <c r="I149" t="str">
        <v>Delhi</v>
      </c>
      <c r="J149" t="s">
        <v>563</v>
      </c>
      <c r="K149" t="str">
        <f>_xlfn.XLOOKUP(J149, Product_Info!A:A, Product_Info!B:B)</f>
        <v>Product_21</v>
      </c>
      <c r="L149" t="str">
        <f>_xlfn.XLOOKUP(J149, Product_Info!A:A, Product_Info!F:F)</f>
        <v>Supplier_21</v>
      </c>
      <c r="M149" t="s">
        <v>594</v>
      </c>
      <c r="N149" t="s">
        <v>598</v>
      </c>
      <c r="O149">
        <v>9</v>
      </c>
      <c r="P149" t="s">
        <v>603</v>
      </c>
      <c r="Q149" s="10">
        <v>0.28000000000000003</v>
      </c>
      <c r="R149">
        <v>102.04</v>
      </c>
      <c r="S149">
        <v>918.36</v>
      </c>
      <c r="T149">
        <v>-165.3</v>
      </c>
      <c r="U149">
        <f t="shared" si="14"/>
        <v>918.36</v>
      </c>
      <c r="V149" s="10">
        <f t="shared" si="15"/>
        <v>-0.17999477329151967</v>
      </c>
      <c r="W149" s="4">
        <f t="shared" si="16"/>
        <v>101.754288</v>
      </c>
      <c r="X149" t="str">
        <f t="shared" si="17"/>
        <v>Low Profit</v>
      </c>
    </row>
    <row r="150" spans="1:24" x14ac:dyDescent="0.35">
      <c r="A150" t="s">
        <v>160</v>
      </c>
      <c r="B150" t="str">
        <f t="shared" si="12"/>
        <v>05-29-2023</v>
      </c>
      <c r="C150" t="str">
        <f t="shared" si="13"/>
        <v>May</v>
      </c>
      <c r="D150" s="2">
        <v>45075</v>
      </c>
      <c r="E150" t="s">
        <v>546</v>
      </c>
      <c r="F150" t="str">
        <v>Customer_26</v>
      </c>
      <c r="G150" t="str">
        <v>18-25</v>
      </c>
      <c r="H150" t="str">
        <v>Female</v>
      </c>
      <c r="I150" t="str">
        <v>Delhi</v>
      </c>
      <c r="J150" t="s">
        <v>565</v>
      </c>
      <c r="K150" t="str">
        <f>_xlfn.XLOOKUP(J150, Product_Info!A:A, Product_Info!B:B)</f>
        <v>Product_4</v>
      </c>
      <c r="L150" t="str">
        <f>_xlfn.XLOOKUP(J150, Product_Info!A:A, Product_Info!F:F)</f>
        <v>Supplier_4</v>
      </c>
      <c r="M150" t="s">
        <v>594</v>
      </c>
      <c r="N150" t="s">
        <v>596</v>
      </c>
      <c r="O150">
        <v>2</v>
      </c>
      <c r="P150" t="s">
        <v>602</v>
      </c>
      <c r="Q150" s="10">
        <v>0.05</v>
      </c>
      <c r="R150">
        <v>362.7</v>
      </c>
      <c r="S150">
        <v>725.4</v>
      </c>
      <c r="T150">
        <v>36.270000000000003</v>
      </c>
      <c r="U150">
        <f t="shared" si="14"/>
        <v>725.4</v>
      </c>
      <c r="V150" s="10">
        <f t="shared" si="15"/>
        <v>0.05</v>
      </c>
      <c r="W150" s="4">
        <f t="shared" si="16"/>
        <v>362.51865000000004</v>
      </c>
      <c r="X150" t="str">
        <f t="shared" si="17"/>
        <v>Moderate</v>
      </c>
    </row>
    <row r="151" spans="1:24" x14ac:dyDescent="0.35">
      <c r="A151" t="s">
        <v>161</v>
      </c>
      <c r="B151" t="str">
        <f t="shared" si="12"/>
        <v>05-30-2023</v>
      </c>
      <c r="C151" t="str">
        <f t="shared" si="13"/>
        <v>May</v>
      </c>
      <c r="D151" s="2">
        <v>45076</v>
      </c>
      <c r="E151" t="s">
        <v>535</v>
      </c>
      <c r="F151" t="str">
        <v>Customer_42</v>
      </c>
      <c r="G151" t="str">
        <v>18-25</v>
      </c>
      <c r="H151" t="str">
        <v>Female</v>
      </c>
      <c r="I151" t="str">
        <v>Delhi</v>
      </c>
      <c r="J151" t="s">
        <v>563</v>
      </c>
      <c r="K151" t="str">
        <f>_xlfn.XLOOKUP(J151, Product_Info!A:A, Product_Info!B:B)</f>
        <v>Product_21</v>
      </c>
      <c r="L151" t="str">
        <f>_xlfn.XLOOKUP(J151, Product_Info!A:A, Product_Info!F:F)</f>
        <v>Supplier_21</v>
      </c>
      <c r="M151" t="s">
        <v>593</v>
      </c>
      <c r="N151" t="s">
        <v>599</v>
      </c>
      <c r="O151">
        <v>3</v>
      </c>
      <c r="P151" t="s">
        <v>604</v>
      </c>
      <c r="Q151" s="10">
        <v>0.17</v>
      </c>
      <c r="R151">
        <v>434.8</v>
      </c>
      <c r="S151">
        <v>1304.4000000000001</v>
      </c>
      <c r="T151">
        <v>-91.31</v>
      </c>
      <c r="U151">
        <f t="shared" si="14"/>
        <v>1304.4000000000001</v>
      </c>
      <c r="V151" s="10">
        <f t="shared" si="15"/>
        <v>-7.0001533272002453E-2</v>
      </c>
      <c r="W151" s="4">
        <f t="shared" si="16"/>
        <v>434.06083999999998</v>
      </c>
      <c r="X151" t="str">
        <f t="shared" si="17"/>
        <v>Low Profit</v>
      </c>
    </row>
    <row r="152" spans="1:24" x14ac:dyDescent="0.35">
      <c r="A152" t="s">
        <v>162</v>
      </c>
      <c r="B152" t="str">
        <f t="shared" si="12"/>
        <v>05-31-2023</v>
      </c>
      <c r="C152" t="str">
        <f t="shared" si="13"/>
        <v>May</v>
      </c>
      <c r="D152" s="2">
        <v>45077</v>
      </c>
      <c r="E152" t="s">
        <v>559</v>
      </c>
      <c r="F152" t="str">
        <v>Customer_13</v>
      </c>
      <c r="G152" t="str">
        <v>26-35</v>
      </c>
      <c r="H152" t="str">
        <v>Female</v>
      </c>
      <c r="I152" t="str">
        <v>Delhi</v>
      </c>
      <c r="J152" t="s">
        <v>569</v>
      </c>
      <c r="K152" t="str">
        <f>_xlfn.XLOOKUP(J152, Product_Info!A:A, Product_Info!B:B)</f>
        <v>Product_23</v>
      </c>
      <c r="L152" t="str">
        <f>_xlfn.XLOOKUP(J152, Product_Info!A:A, Product_Info!F:F)</f>
        <v>Supplier_23</v>
      </c>
      <c r="M152" t="s">
        <v>592</v>
      </c>
      <c r="N152" t="s">
        <v>598</v>
      </c>
      <c r="O152">
        <v>5</v>
      </c>
      <c r="P152" t="s">
        <v>602</v>
      </c>
      <c r="Q152" s="10">
        <v>0.14000000000000001</v>
      </c>
      <c r="R152">
        <v>232.43</v>
      </c>
      <c r="S152">
        <v>1162.1500000000001</v>
      </c>
      <c r="T152">
        <v>-46.49</v>
      </c>
      <c r="U152">
        <f t="shared" si="14"/>
        <v>1162.1500000000001</v>
      </c>
      <c r="V152" s="10">
        <f t="shared" si="15"/>
        <v>-4.0003441896484963E-2</v>
      </c>
      <c r="W152" s="4">
        <f t="shared" si="16"/>
        <v>232.10459800000001</v>
      </c>
      <c r="X152" t="str">
        <f t="shared" si="17"/>
        <v>Low Profit</v>
      </c>
    </row>
    <row r="153" spans="1:24" x14ac:dyDescent="0.35">
      <c r="A153" t="s">
        <v>163</v>
      </c>
      <c r="B153" t="str">
        <f t="shared" si="12"/>
        <v>06-01-2023</v>
      </c>
      <c r="C153" t="str">
        <f t="shared" si="13"/>
        <v>Jun</v>
      </c>
      <c r="D153" s="2">
        <v>45078</v>
      </c>
      <c r="E153" t="s">
        <v>560</v>
      </c>
      <c r="F153" t="str">
        <v>Customer_32</v>
      </c>
      <c r="G153" t="str">
        <v>18-25</v>
      </c>
      <c r="H153" t="str">
        <v>Female</v>
      </c>
      <c r="I153" t="str">
        <v>Delhi</v>
      </c>
      <c r="J153" t="s">
        <v>562</v>
      </c>
      <c r="K153" t="str">
        <f>_xlfn.XLOOKUP(J153, Product_Info!A:A, Product_Info!B:B)</f>
        <v>Product_16</v>
      </c>
      <c r="L153" t="str">
        <f>_xlfn.XLOOKUP(J153, Product_Info!A:A, Product_Info!F:F)</f>
        <v>Supplier_16</v>
      </c>
      <c r="M153" t="s">
        <v>592</v>
      </c>
      <c r="N153" t="s">
        <v>595</v>
      </c>
      <c r="O153">
        <v>5</v>
      </c>
      <c r="P153" t="s">
        <v>603</v>
      </c>
      <c r="Q153" s="10">
        <v>0.2</v>
      </c>
      <c r="R153">
        <v>412.5</v>
      </c>
      <c r="S153">
        <v>2062.5</v>
      </c>
      <c r="T153">
        <v>-206.25</v>
      </c>
      <c r="U153">
        <f t="shared" si="14"/>
        <v>2062.5</v>
      </c>
      <c r="V153" s="10">
        <f t="shared" si="15"/>
        <v>-0.1</v>
      </c>
      <c r="W153" s="4">
        <f t="shared" si="16"/>
        <v>411.67500000000001</v>
      </c>
      <c r="X153" t="str">
        <f t="shared" si="17"/>
        <v>Low Profit</v>
      </c>
    </row>
    <row r="154" spans="1:24" x14ac:dyDescent="0.35">
      <c r="A154" t="s">
        <v>164</v>
      </c>
      <c r="B154" t="str">
        <f t="shared" si="12"/>
        <v>06-02-2023</v>
      </c>
      <c r="C154" t="str">
        <f t="shared" si="13"/>
        <v>Jun</v>
      </c>
      <c r="D154" s="2">
        <v>45079</v>
      </c>
      <c r="E154" t="s">
        <v>512</v>
      </c>
      <c r="F154" t="str">
        <v>Customer_39</v>
      </c>
      <c r="G154" t="str">
        <v>36-50</v>
      </c>
      <c r="H154" t="str">
        <v>Male</v>
      </c>
      <c r="I154" t="str">
        <v>Delhi</v>
      </c>
      <c r="J154" t="s">
        <v>589</v>
      </c>
      <c r="K154" t="str">
        <f>_xlfn.XLOOKUP(J154, Product_Info!A:A, Product_Info!B:B)</f>
        <v>Product_25</v>
      </c>
      <c r="L154" t="str">
        <f>_xlfn.XLOOKUP(J154, Product_Info!A:A, Product_Info!F:F)</f>
        <v>Supplier_25</v>
      </c>
      <c r="M154" t="s">
        <v>592</v>
      </c>
      <c r="N154" t="s">
        <v>597</v>
      </c>
      <c r="O154">
        <v>1</v>
      </c>
      <c r="P154" t="s">
        <v>604</v>
      </c>
      <c r="Q154" s="10">
        <v>0.4</v>
      </c>
      <c r="R154">
        <v>281.77999999999997</v>
      </c>
      <c r="S154">
        <v>281.77999999999997</v>
      </c>
      <c r="T154">
        <v>-84.53</v>
      </c>
      <c r="U154">
        <f t="shared" si="14"/>
        <v>281.77999999999997</v>
      </c>
      <c r="V154" s="10">
        <f t="shared" si="15"/>
        <v>-0.29998580452835549</v>
      </c>
      <c r="W154" s="4">
        <f t="shared" si="16"/>
        <v>280.65287999999998</v>
      </c>
      <c r="X154" t="str">
        <f t="shared" si="17"/>
        <v>Low Profit</v>
      </c>
    </row>
    <row r="155" spans="1:24" x14ac:dyDescent="0.35">
      <c r="A155" t="s">
        <v>165</v>
      </c>
      <c r="B155" t="str">
        <f t="shared" si="12"/>
        <v>06-03-2023</v>
      </c>
      <c r="C155" t="str">
        <f t="shared" si="13"/>
        <v>Jun</v>
      </c>
      <c r="D155" s="2">
        <v>45080</v>
      </c>
      <c r="E155" t="s">
        <v>533</v>
      </c>
      <c r="F155" t="str">
        <v>Customer_49</v>
      </c>
      <c r="G155" t="str">
        <v>18-25</v>
      </c>
      <c r="H155" t="str">
        <v>Female</v>
      </c>
      <c r="I155" t="str">
        <v>Delhi</v>
      </c>
      <c r="J155" t="s">
        <v>564</v>
      </c>
      <c r="K155" t="str">
        <f>_xlfn.XLOOKUP(J155, Product_Info!A:A, Product_Info!B:B)</f>
        <v>Product_7</v>
      </c>
      <c r="L155" t="str">
        <f>_xlfn.XLOOKUP(J155, Product_Info!A:A, Product_Info!F:F)</f>
        <v>Supplier_7</v>
      </c>
      <c r="M155" t="s">
        <v>593</v>
      </c>
      <c r="N155" t="s">
        <v>596</v>
      </c>
      <c r="O155">
        <v>8</v>
      </c>
      <c r="P155" t="s">
        <v>604</v>
      </c>
      <c r="Q155" s="10">
        <v>0.19</v>
      </c>
      <c r="R155">
        <v>322.17</v>
      </c>
      <c r="S155">
        <v>2577.36</v>
      </c>
      <c r="T155">
        <v>-231.96</v>
      </c>
      <c r="U155">
        <f t="shared" si="14"/>
        <v>2577.36</v>
      </c>
      <c r="V155" s="10">
        <f t="shared" si="15"/>
        <v>-8.9999068814600985E-2</v>
      </c>
      <c r="W155" s="4">
        <f t="shared" si="16"/>
        <v>321.55787700000002</v>
      </c>
      <c r="X155" t="str">
        <f t="shared" si="17"/>
        <v>Low Profit</v>
      </c>
    </row>
    <row r="156" spans="1:24" x14ac:dyDescent="0.35">
      <c r="A156" t="s">
        <v>166</v>
      </c>
      <c r="B156" t="str">
        <f t="shared" si="12"/>
        <v>06-04-2023</v>
      </c>
      <c r="C156" t="str">
        <f t="shared" si="13"/>
        <v>Jun</v>
      </c>
      <c r="D156" s="2">
        <v>45081</v>
      </c>
      <c r="E156" t="s">
        <v>560</v>
      </c>
      <c r="F156" t="str">
        <v>Customer_32</v>
      </c>
      <c r="G156" t="str">
        <v>18-25</v>
      </c>
      <c r="H156" t="str">
        <v>Female</v>
      </c>
      <c r="I156" t="str">
        <v>Delhi</v>
      </c>
      <c r="J156" t="s">
        <v>577</v>
      </c>
      <c r="K156" t="str">
        <f>_xlfn.XLOOKUP(J156, Product_Info!A:A, Product_Info!B:B)</f>
        <v>Product_13</v>
      </c>
      <c r="L156" t="str">
        <f>_xlfn.XLOOKUP(J156, Product_Info!A:A, Product_Info!F:F)</f>
        <v>Supplier_13</v>
      </c>
      <c r="M156" t="s">
        <v>594</v>
      </c>
      <c r="N156" t="s">
        <v>598</v>
      </c>
      <c r="O156">
        <v>8</v>
      </c>
      <c r="P156" t="s">
        <v>602</v>
      </c>
      <c r="Q156" s="10">
        <v>0.23</v>
      </c>
      <c r="R156">
        <v>267.88</v>
      </c>
      <c r="S156">
        <v>2143.04</v>
      </c>
      <c r="T156">
        <v>-278.60000000000002</v>
      </c>
      <c r="U156">
        <f t="shared" si="14"/>
        <v>2143.04</v>
      </c>
      <c r="V156" s="10">
        <f t="shared" si="15"/>
        <v>-0.13000223980886966</v>
      </c>
      <c r="W156" s="4">
        <f t="shared" si="16"/>
        <v>267.26387599999998</v>
      </c>
      <c r="X156" t="str">
        <f t="shared" si="17"/>
        <v>Low Profit</v>
      </c>
    </row>
    <row r="157" spans="1:24" x14ac:dyDescent="0.35">
      <c r="A157" t="s">
        <v>167</v>
      </c>
      <c r="B157" t="str">
        <f t="shared" si="12"/>
        <v>06-05-2023</v>
      </c>
      <c r="C157" t="str">
        <f t="shared" si="13"/>
        <v>Jun</v>
      </c>
      <c r="D157" s="2">
        <v>45082</v>
      </c>
      <c r="E157" t="s">
        <v>543</v>
      </c>
      <c r="F157" t="str">
        <v>Customer_4</v>
      </c>
      <c r="G157" t="str">
        <v>36-50</v>
      </c>
      <c r="H157" t="str">
        <v>Male</v>
      </c>
      <c r="I157" t="str">
        <v>Delhi</v>
      </c>
      <c r="J157" t="s">
        <v>563</v>
      </c>
      <c r="K157" t="str">
        <f>_xlfn.XLOOKUP(J157, Product_Info!A:A, Product_Info!B:B)</f>
        <v>Product_21</v>
      </c>
      <c r="L157" t="str">
        <f>_xlfn.XLOOKUP(J157, Product_Info!A:A, Product_Info!F:F)</f>
        <v>Supplier_21</v>
      </c>
      <c r="M157" t="s">
        <v>592</v>
      </c>
      <c r="N157" t="s">
        <v>596</v>
      </c>
      <c r="O157">
        <v>4</v>
      </c>
      <c r="P157" t="s">
        <v>603</v>
      </c>
      <c r="Q157" s="10">
        <v>0.2</v>
      </c>
      <c r="R157">
        <v>236.95</v>
      </c>
      <c r="S157">
        <v>947.8</v>
      </c>
      <c r="T157">
        <v>-94.78</v>
      </c>
      <c r="U157">
        <f t="shared" si="14"/>
        <v>947.8</v>
      </c>
      <c r="V157" s="10">
        <f t="shared" si="15"/>
        <v>-0.1</v>
      </c>
      <c r="W157" s="4">
        <f t="shared" si="16"/>
        <v>236.4761</v>
      </c>
      <c r="X157" t="str">
        <f t="shared" si="17"/>
        <v>Low Profit</v>
      </c>
    </row>
    <row r="158" spans="1:24" x14ac:dyDescent="0.35">
      <c r="A158" t="s">
        <v>168</v>
      </c>
      <c r="B158" t="str">
        <f t="shared" si="12"/>
        <v>06-06-2023</v>
      </c>
      <c r="C158" t="str">
        <f t="shared" si="13"/>
        <v>Jun</v>
      </c>
      <c r="D158" s="2">
        <v>45083</v>
      </c>
      <c r="E158" t="s">
        <v>528</v>
      </c>
      <c r="F158" t="str">
        <v>Customer_30</v>
      </c>
      <c r="G158" t="str">
        <v>50+</v>
      </c>
      <c r="H158" t="str">
        <v>Male</v>
      </c>
      <c r="I158" t="str">
        <v>Delhi</v>
      </c>
      <c r="J158" t="s">
        <v>571</v>
      </c>
      <c r="K158" t="str">
        <f>_xlfn.XLOOKUP(J158, Product_Info!A:A, Product_Info!B:B)</f>
        <v>Product_10</v>
      </c>
      <c r="L158" t="str">
        <f>_xlfn.XLOOKUP(J158, Product_Info!A:A, Product_Info!F:F)</f>
        <v>Supplier_10</v>
      </c>
      <c r="M158" t="s">
        <v>592</v>
      </c>
      <c r="N158" t="s">
        <v>598</v>
      </c>
      <c r="O158">
        <v>7</v>
      </c>
      <c r="P158" t="s">
        <v>603</v>
      </c>
      <c r="Q158" s="10">
        <v>0.05</v>
      </c>
      <c r="R158">
        <v>124.98</v>
      </c>
      <c r="S158">
        <v>874.86</v>
      </c>
      <c r="T158">
        <v>43.74</v>
      </c>
      <c r="U158">
        <f t="shared" si="14"/>
        <v>874.86</v>
      </c>
      <c r="V158" s="10">
        <f t="shared" si="15"/>
        <v>4.9996570879912217E-2</v>
      </c>
      <c r="W158" s="4">
        <f t="shared" si="16"/>
        <v>124.91751000000001</v>
      </c>
      <c r="X158" t="str">
        <f t="shared" si="17"/>
        <v>Moderate</v>
      </c>
    </row>
    <row r="159" spans="1:24" x14ac:dyDescent="0.35">
      <c r="A159" t="s">
        <v>169</v>
      </c>
      <c r="B159" t="str">
        <f t="shared" si="12"/>
        <v>06-07-2023</v>
      </c>
      <c r="C159" t="str">
        <f t="shared" si="13"/>
        <v>Jun</v>
      </c>
      <c r="D159" s="2">
        <v>45084</v>
      </c>
      <c r="E159" t="s">
        <v>539</v>
      </c>
      <c r="F159" t="str">
        <v>Customer_37</v>
      </c>
      <c r="G159" t="str">
        <v>36-50</v>
      </c>
      <c r="H159" t="str">
        <v>Male</v>
      </c>
      <c r="I159" t="str">
        <v>Delhi</v>
      </c>
      <c r="J159" t="s">
        <v>570</v>
      </c>
      <c r="K159" t="str">
        <f>_xlfn.XLOOKUP(J159, Product_Info!A:A, Product_Info!B:B)</f>
        <v>Product_26</v>
      </c>
      <c r="L159" t="str">
        <f>_xlfn.XLOOKUP(J159, Product_Info!A:A, Product_Info!F:F)</f>
        <v>Supplier_26</v>
      </c>
      <c r="M159" t="s">
        <v>593</v>
      </c>
      <c r="N159" t="s">
        <v>600</v>
      </c>
      <c r="O159">
        <v>3</v>
      </c>
      <c r="P159" t="s">
        <v>604</v>
      </c>
      <c r="Q159" s="10">
        <v>0.22</v>
      </c>
      <c r="R159">
        <v>158.57</v>
      </c>
      <c r="S159">
        <v>475.71</v>
      </c>
      <c r="T159">
        <v>-57.09</v>
      </c>
      <c r="U159">
        <f t="shared" si="14"/>
        <v>475.71</v>
      </c>
      <c r="V159" s="10">
        <f t="shared" si="15"/>
        <v>-0.12001009018099264</v>
      </c>
      <c r="W159" s="4">
        <f t="shared" si="16"/>
        <v>158.221146</v>
      </c>
      <c r="X159" t="str">
        <f t="shared" si="17"/>
        <v>Low Profit</v>
      </c>
    </row>
    <row r="160" spans="1:24" x14ac:dyDescent="0.35">
      <c r="A160" t="s">
        <v>170</v>
      </c>
      <c r="B160" t="str">
        <f t="shared" si="12"/>
        <v>06-08-2023</v>
      </c>
      <c r="C160" t="str">
        <f t="shared" si="13"/>
        <v>Jun</v>
      </c>
      <c r="D160" s="2">
        <v>45085</v>
      </c>
      <c r="E160" t="s">
        <v>519</v>
      </c>
      <c r="F160" t="str">
        <v>Customer_23</v>
      </c>
      <c r="G160" t="str">
        <v>18-25</v>
      </c>
      <c r="H160" t="str">
        <v>Female</v>
      </c>
      <c r="I160" t="str">
        <v>Delhi</v>
      </c>
      <c r="J160" t="s">
        <v>564</v>
      </c>
      <c r="K160" t="str">
        <f>_xlfn.XLOOKUP(J160, Product_Info!A:A, Product_Info!B:B)</f>
        <v>Product_7</v>
      </c>
      <c r="L160" t="str">
        <f>_xlfn.XLOOKUP(J160, Product_Info!A:A, Product_Info!F:F)</f>
        <v>Supplier_7</v>
      </c>
      <c r="M160" t="s">
        <v>592</v>
      </c>
      <c r="N160" t="s">
        <v>595</v>
      </c>
      <c r="O160">
        <v>6</v>
      </c>
      <c r="P160" t="s">
        <v>602</v>
      </c>
      <c r="Q160" s="10">
        <v>0.1</v>
      </c>
      <c r="R160">
        <v>152.09</v>
      </c>
      <c r="S160">
        <v>912.54</v>
      </c>
      <c r="T160">
        <v>0</v>
      </c>
      <c r="U160">
        <f t="shared" si="14"/>
        <v>912.54</v>
      </c>
      <c r="V160" s="10">
        <f t="shared" si="15"/>
        <v>0</v>
      </c>
      <c r="W160" s="4">
        <f t="shared" si="16"/>
        <v>151.93791000000002</v>
      </c>
      <c r="X160" t="str">
        <f t="shared" si="17"/>
        <v>Moderate</v>
      </c>
    </row>
    <row r="161" spans="1:24" x14ac:dyDescent="0.35">
      <c r="A161" t="s">
        <v>171</v>
      </c>
      <c r="B161" t="str">
        <f t="shared" si="12"/>
        <v>06-09-2023</v>
      </c>
      <c r="C161" t="str">
        <f t="shared" si="13"/>
        <v>Jun</v>
      </c>
      <c r="D161" s="2">
        <v>45086</v>
      </c>
      <c r="E161" t="s">
        <v>512</v>
      </c>
      <c r="F161" t="str">
        <v>Customer_39</v>
      </c>
      <c r="G161" t="str">
        <v>36-50</v>
      </c>
      <c r="H161" t="str">
        <v>Male</v>
      </c>
      <c r="I161" t="str">
        <v>Delhi</v>
      </c>
      <c r="J161" t="s">
        <v>587</v>
      </c>
      <c r="K161" t="str">
        <f>_xlfn.XLOOKUP(J161, Product_Info!A:A, Product_Info!B:B)</f>
        <v>Product_14</v>
      </c>
      <c r="L161" t="str">
        <f>_xlfn.XLOOKUP(J161, Product_Info!A:A, Product_Info!F:F)</f>
        <v>Supplier_14</v>
      </c>
      <c r="M161" t="s">
        <v>593</v>
      </c>
      <c r="N161" t="s">
        <v>596</v>
      </c>
      <c r="O161">
        <v>9</v>
      </c>
      <c r="P161" t="s">
        <v>601</v>
      </c>
      <c r="Q161" s="10">
        <v>0.09</v>
      </c>
      <c r="R161">
        <v>286.01</v>
      </c>
      <c r="S161">
        <v>2574.09</v>
      </c>
      <c r="T161">
        <v>25.74</v>
      </c>
      <c r="U161">
        <f t="shared" si="14"/>
        <v>2574.09</v>
      </c>
      <c r="V161" s="10">
        <f t="shared" si="15"/>
        <v>9.9996503618754572E-3</v>
      </c>
      <c r="W161" s="4">
        <f t="shared" si="16"/>
        <v>285.752591</v>
      </c>
      <c r="X161" t="str">
        <f t="shared" si="17"/>
        <v>Moderate</v>
      </c>
    </row>
    <row r="162" spans="1:24" x14ac:dyDescent="0.35">
      <c r="A162" t="s">
        <v>172</v>
      </c>
      <c r="B162" t="str">
        <f t="shared" si="12"/>
        <v>06-10-2023</v>
      </c>
      <c r="C162" t="str">
        <f t="shared" si="13"/>
        <v>Jun</v>
      </c>
      <c r="D162" s="2">
        <v>45087</v>
      </c>
      <c r="E162" t="s">
        <v>555</v>
      </c>
      <c r="F162" t="str">
        <v>Customer_45</v>
      </c>
      <c r="G162" t="str">
        <v>26-35</v>
      </c>
      <c r="H162" t="str">
        <v>Female</v>
      </c>
      <c r="I162" t="str">
        <v>Delhi</v>
      </c>
      <c r="J162" t="s">
        <v>570</v>
      </c>
      <c r="K162" t="str">
        <f>_xlfn.XLOOKUP(J162, Product_Info!A:A, Product_Info!B:B)</f>
        <v>Product_26</v>
      </c>
      <c r="L162" t="str">
        <f>_xlfn.XLOOKUP(J162, Product_Info!A:A, Product_Info!F:F)</f>
        <v>Supplier_26</v>
      </c>
      <c r="M162" t="s">
        <v>594</v>
      </c>
      <c r="N162" t="s">
        <v>597</v>
      </c>
      <c r="O162">
        <v>1</v>
      </c>
      <c r="P162" t="s">
        <v>601</v>
      </c>
      <c r="Q162" s="10">
        <v>0.05</v>
      </c>
      <c r="R162">
        <v>68.78</v>
      </c>
      <c r="S162">
        <v>68.78</v>
      </c>
      <c r="T162">
        <v>3.44</v>
      </c>
      <c r="U162">
        <f t="shared" si="14"/>
        <v>68.78</v>
      </c>
      <c r="V162" s="10">
        <f t="shared" si="15"/>
        <v>5.0014539110206452E-2</v>
      </c>
      <c r="W162" s="4">
        <f t="shared" si="16"/>
        <v>68.745609999999999</v>
      </c>
      <c r="X162" t="str">
        <f t="shared" si="17"/>
        <v>Moderate</v>
      </c>
    </row>
    <row r="163" spans="1:24" x14ac:dyDescent="0.35">
      <c r="A163" t="s">
        <v>173</v>
      </c>
      <c r="B163" t="str">
        <f t="shared" si="12"/>
        <v>06-11-2023</v>
      </c>
      <c r="C163" t="str">
        <f t="shared" si="13"/>
        <v>Jun</v>
      </c>
      <c r="D163" s="2">
        <v>45088</v>
      </c>
      <c r="E163" t="s">
        <v>514</v>
      </c>
      <c r="F163" t="str">
        <v>Customer_15</v>
      </c>
      <c r="G163" t="str">
        <v>18-25</v>
      </c>
      <c r="H163" t="str">
        <v>Female</v>
      </c>
      <c r="I163" t="str">
        <v>Delhi</v>
      </c>
      <c r="J163" t="s">
        <v>568</v>
      </c>
      <c r="K163" t="str">
        <f>_xlfn.XLOOKUP(J163, Product_Info!A:A, Product_Info!B:B)</f>
        <v>Product_5</v>
      </c>
      <c r="L163" t="str">
        <f>_xlfn.XLOOKUP(J163, Product_Info!A:A, Product_Info!F:F)</f>
        <v>Supplier_5</v>
      </c>
      <c r="M163" t="s">
        <v>593</v>
      </c>
      <c r="N163" t="s">
        <v>597</v>
      </c>
      <c r="O163">
        <v>5</v>
      </c>
      <c r="P163" t="s">
        <v>603</v>
      </c>
      <c r="Q163" s="10">
        <v>0.18</v>
      </c>
      <c r="R163">
        <v>459.23</v>
      </c>
      <c r="S163">
        <v>2296.15</v>
      </c>
      <c r="T163">
        <v>-183.69</v>
      </c>
      <c r="U163">
        <f t="shared" si="14"/>
        <v>2296.15</v>
      </c>
      <c r="V163" s="10">
        <f t="shared" si="15"/>
        <v>-7.9999128976765449E-2</v>
      </c>
      <c r="W163" s="4">
        <f t="shared" si="16"/>
        <v>458.40338600000001</v>
      </c>
      <c r="X163" t="str">
        <f t="shared" si="17"/>
        <v>Low Profit</v>
      </c>
    </row>
    <row r="164" spans="1:24" x14ac:dyDescent="0.35">
      <c r="A164" t="s">
        <v>174</v>
      </c>
      <c r="B164" t="str">
        <f t="shared" si="12"/>
        <v>06-12-2023</v>
      </c>
      <c r="C164" t="str">
        <f t="shared" si="13"/>
        <v>Jun</v>
      </c>
      <c r="D164" s="2">
        <v>45089</v>
      </c>
      <c r="E164" t="s">
        <v>515</v>
      </c>
      <c r="F164" t="str">
        <v>Customer_43</v>
      </c>
      <c r="G164" t="str">
        <v>36-50</v>
      </c>
      <c r="H164" t="str">
        <v>Male</v>
      </c>
      <c r="I164" t="str">
        <v>Delhi</v>
      </c>
      <c r="J164" t="s">
        <v>583</v>
      </c>
      <c r="K164" t="str">
        <f>_xlfn.XLOOKUP(J164, Product_Info!A:A, Product_Info!B:B)</f>
        <v>Product_3</v>
      </c>
      <c r="L164" t="str">
        <f>_xlfn.XLOOKUP(J164, Product_Info!A:A, Product_Info!F:F)</f>
        <v>Supplier_3</v>
      </c>
      <c r="M164" t="s">
        <v>593</v>
      </c>
      <c r="N164" t="s">
        <v>599</v>
      </c>
      <c r="O164">
        <v>4</v>
      </c>
      <c r="P164" t="s">
        <v>601</v>
      </c>
      <c r="Q164" s="10">
        <v>0.38</v>
      </c>
      <c r="R164">
        <v>363.12</v>
      </c>
      <c r="S164">
        <v>1452.48</v>
      </c>
      <c r="T164">
        <v>-406.69</v>
      </c>
      <c r="U164">
        <f t="shared" si="14"/>
        <v>1452.48</v>
      </c>
      <c r="V164" s="10">
        <f t="shared" si="15"/>
        <v>-0.27999697069839169</v>
      </c>
      <c r="W164" s="4">
        <f t="shared" si="16"/>
        <v>361.74014399999999</v>
      </c>
      <c r="X164" t="str">
        <f t="shared" si="17"/>
        <v>Low Profit</v>
      </c>
    </row>
    <row r="165" spans="1:24" x14ac:dyDescent="0.35">
      <c r="A165" t="s">
        <v>175</v>
      </c>
      <c r="B165" t="str">
        <f t="shared" si="12"/>
        <v>06-13-2023</v>
      </c>
      <c r="C165" t="str">
        <f t="shared" si="13"/>
        <v>Jun</v>
      </c>
      <c r="D165" s="2">
        <v>45090</v>
      </c>
      <c r="E165" t="s">
        <v>513</v>
      </c>
      <c r="F165" t="str">
        <v>Customer_29</v>
      </c>
      <c r="G165" t="str">
        <v>36-50</v>
      </c>
      <c r="H165" t="str">
        <v>Male</v>
      </c>
      <c r="I165" t="str">
        <v>Delhi</v>
      </c>
      <c r="J165" t="s">
        <v>569</v>
      </c>
      <c r="K165" t="str">
        <f>_xlfn.XLOOKUP(J165, Product_Info!A:A, Product_Info!B:B)</f>
        <v>Product_23</v>
      </c>
      <c r="L165" t="str">
        <f>_xlfn.XLOOKUP(J165, Product_Info!A:A, Product_Info!F:F)</f>
        <v>Supplier_23</v>
      </c>
      <c r="M165" t="s">
        <v>593</v>
      </c>
      <c r="N165" t="s">
        <v>598</v>
      </c>
      <c r="O165">
        <v>8</v>
      </c>
      <c r="P165" t="s">
        <v>603</v>
      </c>
      <c r="Q165" s="10">
        <v>0.14000000000000001</v>
      </c>
      <c r="R165">
        <v>206.71</v>
      </c>
      <c r="S165">
        <v>1653.68</v>
      </c>
      <c r="T165">
        <v>-66.150000000000006</v>
      </c>
      <c r="U165">
        <f t="shared" si="14"/>
        <v>1653.68</v>
      </c>
      <c r="V165" s="10">
        <f t="shared" si="15"/>
        <v>-4.0001693193362685E-2</v>
      </c>
      <c r="W165" s="4">
        <f t="shared" si="16"/>
        <v>206.42060600000002</v>
      </c>
      <c r="X165" t="str">
        <f t="shared" si="17"/>
        <v>Low Profit</v>
      </c>
    </row>
    <row r="166" spans="1:24" x14ac:dyDescent="0.35">
      <c r="A166" t="s">
        <v>176</v>
      </c>
      <c r="B166" t="str">
        <f t="shared" si="12"/>
        <v>06-14-2023</v>
      </c>
      <c r="C166" t="str">
        <f t="shared" si="13"/>
        <v>Jun</v>
      </c>
      <c r="D166" s="2">
        <v>45091</v>
      </c>
      <c r="E166" t="s">
        <v>522</v>
      </c>
      <c r="F166" t="str">
        <v>Customer_36</v>
      </c>
      <c r="G166" t="str">
        <v>50+</v>
      </c>
      <c r="H166" t="str">
        <v>Male</v>
      </c>
      <c r="I166" t="str">
        <v>Delhi</v>
      </c>
      <c r="J166" t="s">
        <v>584</v>
      </c>
      <c r="K166" t="str">
        <f>_xlfn.XLOOKUP(J166, Product_Info!A:A, Product_Info!B:B)</f>
        <v>Product_29</v>
      </c>
      <c r="L166" t="str">
        <f>_xlfn.XLOOKUP(J166, Product_Info!A:A, Product_Info!F:F)</f>
        <v>Supplier_29</v>
      </c>
      <c r="M166" t="s">
        <v>593</v>
      </c>
      <c r="N166" t="s">
        <v>596</v>
      </c>
      <c r="O166">
        <v>1</v>
      </c>
      <c r="P166" t="s">
        <v>603</v>
      </c>
      <c r="Q166" s="10">
        <v>0.16</v>
      </c>
      <c r="R166">
        <v>87.73</v>
      </c>
      <c r="S166">
        <v>87.73</v>
      </c>
      <c r="T166">
        <v>-5.26</v>
      </c>
      <c r="U166">
        <f t="shared" si="14"/>
        <v>87.73</v>
      </c>
      <c r="V166" s="10">
        <f t="shared" si="15"/>
        <v>-5.9956685284395302E-2</v>
      </c>
      <c r="W166" s="4">
        <f t="shared" si="16"/>
        <v>87.589631999999995</v>
      </c>
      <c r="X166" t="str">
        <f t="shared" si="17"/>
        <v>Low Profit</v>
      </c>
    </row>
    <row r="167" spans="1:24" x14ac:dyDescent="0.35">
      <c r="A167" t="s">
        <v>177</v>
      </c>
      <c r="B167" t="str">
        <f t="shared" si="12"/>
        <v>06-15-2023</v>
      </c>
      <c r="C167" t="str">
        <f t="shared" si="13"/>
        <v>Jun</v>
      </c>
      <c r="D167" s="2">
        <v>45092</v>
      </c>
      <c r="E167" t="s">
        <v>559</v>
      </c>
      <c r="F167" t="str">
        <v>Customer_13</v>
      </c>
      <c r="G167" t="str">
        <v>26-35</v>
      </c>
      <c r="H167" t="str">
        <v>Female</v>
      </c>
      <c r="I167" t="str">
        <v>Delhi</v>
      </c>
      <c r="J167" t="s">
        <v>585</v>
      </c>
      <c r="K167" t="str">
        <f>_xlfn.XLOOKUP(J167, Product_Info!A:A, Product_Info!B:B)</f>
        <v>Product_11</v>
      </c>
      <c r="L167" t="str">
        <f>_xlfn.XLOOKUP(J167, Product_Info!A:A, Product_Info!F:F)</f>
        <v>Supplier_11</v>
      </c>
      <c r="M167" t="s">
        <v>594</v>
      </c>
      <c r="N167" t="s">
        <v>599</v>
      </c>
      <c r="O167">
        <v>9</v>
      </c>
      <c r="P167" t="s">
        <v>603</v>
      </c>
      <c r="Q167" s="10">
        <v>0.32</v>
      </c>
      <c r="R167">
        <v>442.18</v>
      </c>
      <c r="S167">
        <v>3979.62</v>
      </c>
      <c r="T167">
        <v>-875.52</v>
      </c>
      <c r="U167">
        <f t="shared" si="14"/>
        <v>3979.62</v>
      </c>
      <c r="V167" s="10">
        <f t="shared" si="15"/>
        <v>-0.22000090460898278</v>
      </c>
      <c r="W167" s="4">
        <f t="shared" si="16"/>
        <v>440.76502400000004</v>
      </c>
      <c r="X167" t="str">
        <f t="shared" si="17"/>
        <v>Low Profit</v>
      </c>
    </row>
    <row r="168" spans="1:24" x14ac:dyDescent="0.35">
      <c r="A168" t="s">
        <v>178</v>
      </c>
      <c r="B168" t="str">
        <f t="shared" si="12"/>
        <v>06-16-2023</v>
      </c>
      <c r="C168" t="str">
        <f t="shared" si="13"/>
        <v>Jun</v>
      </c>
      <c r="D168" s="2">
        <v>45093</v>
      </c>
      <c r="E168" t="s">
        <v>560</v>
      </c>
      <c r="F168" t="str">
        <v>Customer_32</v>
      </c>
      <c r="G168" t="str">
        <v>18-25</v>
      </c>
      <c r="H168" t="str">
        <v>Female</v>
      </c>
      <c r="I168" t="str">
        <v>Delhi</v>
      </c>
      <c r="J168" t="s">
        <v>585</v>
      </c>
      <c r="K168" t="str">
        <f>_xlfn.XLOOKUP(J168, Product_Info!A:A, Product_Info!B:B)</f>
        <v>Product_11</v>
      </c>
      <c r="L168" t="str">
        <f>_xlfn.XLOOKUP(J168, Product_Info!A:A, Product_Info!F:F)</f>
        <v>Supplier_11</v>
      </c>
      <c r="M168" t="s">
        <v>594</v>
      </c>
      <c r="N168" t="s">
        <v>596</v>
      </c>
      <c r="O168">
        <v>6</v>
      </c>
      <c r="P168" t="s">
        <v>601</v>
      </c>
      <c r="Q168" s="10">
        <v>0.1</v>
      </c>
      <c r="R168">
        <v>413.65</v>
      </c>
      <c r="S168">
        <v>2481.9</v>
      </c>
      <c r="T168">
        <v>0</v>
      </c>
      <c r="U168">
        <f t="shared" si="14"/>
        <v>2481.8999999999996</v>
      </c>
      <c r="V168" s="10">
        <f t="shared" si="15"/>
        <v>0</v>
      </c>
      <c r="W168" s="4">
        <f t="shared" si="16"/>
        <v>413.23634999999996</v>
      </c>
      <c r="X168" t="str">
        <f t="shared" si="17"/>
        <v>Moderate</v>
      </c>
    </row>
    <row r="169" spans="1:24" x14ac:dyDescent="0.35">
      <c r="A169" t="s">
        <v>179</v>
      </c>
      <c r="B169" t="str">
        <f t="shared" si="12"/>
        <v>06-17-2023</v>
      </c>
      <c r="C169" t="str">
        <f t="shared" si="13"/>
        <v>Jun</v>
      </c>
      <c r="D169" s="2">
        <v>45094</v>
      </c>
      <c r="E169" t="s">
        <v>540</v>
      </c>
      <c r="F169" t="str">
        <v>Customer_7</v>
      </c>
      <c r="G169" t="str">
        <v>26-35</v>
      </c>
      <c r="H169" t="str">
        <v>Female</v>
      </c>
      <c r="I169" t="str">
        <v>Delhi</v>
      </c>
      <c r="J169" t="s">
        <v>582</v>
      </c>
      <c r="K169" t="str">
        <f>_xlfn.XLOOKUP(J169, Product_Info!A:A, Product_Info!B:B)</f>
        <v>Product_18</v>
      </c>
      <c r="L169" t="str">
        <f>_xlfn.XLOOKUP(J169, Product_Info!A:A, Product_Info!F:F)</f>
        <v>Supplier_18</v>
      </c>
      <c r="M169" t="s">
        <v>592</v>
      </c>
      <c r="N169" t="s">
        <v>598</v>
      </c>
      <c r="O169">
        <v>4</v>
      </c>
      <c r="P169" t="s">
        <v>603</v>
      </c>
      <c r="Q169" s="10">
        <v>0.45</v>
      </c>
      <c r="R169">
        <v>363.64</v>
      </c>
      <c r="S169">
        <v>1454.56</v>
      </c>
      <c r="T169">
        <v>-509.1</v>
      </c>
      <c r="U169">
        <f t="shared" si="14"/>
        <v>1454.56</v>
      </c>
      <c r="V169" s="10">
        <f t="shared" si="15"/>
        <v>-0.3500027499725003</v>
      </c>
      <c r="W169" s="4">
        <f t="shared" si="16"/>
        <v>362.00362000000001</v>
      </c>
      <c r="X169" t="str">
        <f t="shared" si="17"/>
        <v>Low Profit</v>
      </c>
    </row>
    <row r="170" spans="1:24" x14ac:dyDescent="0.35">
      <c r="A170" t="s">
        <v>180</v>
      </c>
      <c r="B170" t="str">
        <f t="shared" si="12"/>
        <v>06-18-2023</v>
      </c>
      <c r="C170" t="str">
        <f t="shared" si="13"/>
        <v>Jun</v>
      </c>
      <c r="D170" s="2">
        <v>45095</v>
      </c>
      <c r="E170" t="s">
        <v>525</v>
      </c>
      <c r="F170" t="str">
        <v>Customer_22</v>
      </c>
      <c r="G170" t="str">
        <v>18-25</v>
      </c>
      <c r="H170" t="str">
        <v>Female</v>
      </c>
      <c r="I170" t="str">
        <v>Delhi</v>
      </c>
      <c r="J170" t="s">
        <v>590</v>
      </c>
      <c r="K170" t="str">
        <f>_xlfn.XLOOKUP(J170, Product_Info!A:A, Product_Info!B:B)</f>
        <v>Product_15</v>
      </c>
      <c r="L170" t="str">
        <f>_xlfn.XLOOKUP(J170, Product_Info!A:A, Product_Info!F:F)</f>
        <v>Supplier_15</v>
      </c>
      <c r="M170" t="s">
        <v>594</v>
      </c>
      <c r="N170" t="s">
        <v>597</v>
      </c>
      <c r="O170">
        <v>9</v>
      </c>
      <c r="P170" t="s">
        <v>604</v>
      </c>
      <c r="Q170" s="10">
        <v>0.26</v>
      </c>
      <c r="R170">
        <v>143.06</v>
      </c>
      <c r="S170">
        <v>1287.54</v>
      </c>
      <c r="T170">
        <v>-206.01</v>
      </c>
      <c r="U170">
        <f t="shared" si="14"/>
        <v>1287.54</v>
      </c>
      <c r="V170" s="10">
        <f t="shared" si="15"/>
        <v>-0.16000279602963791</v>
      </c>
      <c r="W170" s="4">
        <f t="shared" si="16"/>
        <v>142.68804399999999</v>
      </c>
      <c r="X170" t="str">
        <f t="shared" si="17"/>
        <v>Low Profit</v>
      </c>
    </row>
    <row r="171" spans="1:24" x14ac:dyDescent="0.35">
      <c r="A171" t="s">
        <v>181</v>
      </c>
      <c r="B171" t="str">
        <f t="shared" si="12"/>
        <v>06-19-2023</v>
      </c>
      <c r="C171" t="str">
        <f t="shared" si="13"/>
        <v>Jun</v>
      </c>
      <c r="D171" s="2">
        <v>45096</v>
      </c>
      <c r="E171" t="s">
        <v>536</v>
      </c>
      <c r="F171" t="str">
        <v>Customer_28</v>
      </c>
      <c r="G171" t="str">
        <v>18-25</v>
      </c>
      <c r="H171" t="str">
        <v>Female</v>
      </c>
      <c r="I171" t="str">
        <v>Delhi</v>
      </c>
      <c r="J171" t="s">
        <v>581</v>
      </c>
      <c r="K171" t="str">
        <f>_xlfn.XLOOKUP(J171, Product_Info!A:A, Product_Info!B:B)</f>
        <v>Product_12</v>
      </c>
      <c r="L171" t="str">
        <f>_xlfn.XLOOKUP(J171, Product_Info!A:A, Product_Info!F:F)</f>
        <v>Supplier_12</v>
      </c>
      <c r="M171" t="s">
        <v>594</v>
      </c>
      <c r="N171" t="s">
        <v>600</v>
      </c>
      <c r="O171">
        <v>5</v>
      </c>
      <c r="P171" t="s">
        <v>602</v>
      </c>
      <c r="Q171" s="10">
        <v>0.22</v>
      </c>
      <c r="R171">
        <v>207.2</v>
      </c>
      <c r="S171">
        <v>1036</v>
      </c>
      <c r="T171">
        <v>-124.32</v>
      </c>
      <c r="U171">
        <f t="shared" si="14"/>
        <v>1036</v>
      </c>
      <c r="V171" s="10">
        <f t="shared" si="15"/>
        <v>-0.12</v>
      </c>
      <c r="W171" s="4">
        <f t="shared" si="16"/>
        <v>206.74415999999999</v>
      </c>
      <c r="X171" t="str">
        <f t="shared" si="17"/>
        <v>Low Profit</v>
      </c>
    </row>
    <row r="172" spans="1:24" x14ac:dyDescent="0.35">
      <c r="A172" t="s">
        <v>182</v>
      </c>
      <c r="B172" t="str">
        <f t="shared" si="12"/>
        <v>06-20-2023</v>
      </c>
      <c r="C172" t="str">
        <f t="shared" si="13"/>
        <v>Jun</v>
      </c>
      <c r="D172" s="2">
        <v>45097</v>
      </c>
      <c r="E172" t="s">
        <v>526</v>
      </c>
      <c r="F172" t="str">
        <v>Customer_2</v>
      </c>
      <c r="G172" t="str">
        <v>26-35</v>
      </c>
      <c r="H172" t="str">
        <v>Female</v>
      </c>
      <c r="I172" t="str">
        <v>Delhi</v>
      </c>
      <c r="J172" t="s">
        <v>588</v>
      </c>
      <c r="K172" t="str">
        <f>_xlfn.XLOOKUP(J172, Product_Info!A:A, Product_Info!B:B)</f>
        <v>Product_9</v>
      </c>
      <c r="L172" t="str">
        <f>_xlfn.XLOOKUP(J172, Product_Info!A:A, Product_Info!F:F)</f>
        <v>Supplier_9</v>
      </c>
      <c r="M172" t="s">
        <v>592</v>
      </c>
      <c r="N172" t="s">
        <v>597</v>
      </c>
      <c r="O172">
        <v>5</v>
      </c>
      <c r="P172" t="s">
        <v>602</v>
      </c>
      <c r="Q172" s="10">
        <v>0.28000000000000003</v>
      </c>
      <c r="R172">
        <v>60.35</v>
      </c>
      <c r="S172">
        <v>301.75</v>
      </c>
      <c r="T172">
        <v>-54.32</v>
      </c>
      <c r="U172">
        <f t="shared" si="14"/>
        <v>301.75</v>
      </c>
      <c r="V172" s="10">
        <f t="shared" si="15"/>
        <v>-0.180016570008285</v>
      </c>
      <c r="W172" s="4">
        <f t="shared" si="16"/>
        <v>60.181019999999997</v>
      </c>
      <c r="X172" t="str">
        <f t="shared" si="17"/>
        <v>Low Profit</v>
      </c>
    </row>
    <row r="173" spans="1:24" x14ac:dyDescent="0.35">
      <c r="A173" t="s">
        <v>183</v>
      </c>
      <c r="B173" t="str">
        <f t="shared" si="12"/>
        <v>06-21-2023</v>
      </c>
      <c r="C173" t="str">
        <f t="shared" si="13"/>
        <v>Jun</v>
      </c>
      <c r="D173" s="2">
        <v>45098</v>
      </c>
      <c r="E173" t="s">
        <v>535</v>
      </c>
      <c r="F173" t="str">
        <v>Customer_42</v>
      </c>
      <c r="G173" t="str">
        <v>18-25</v>
      </c>
      <c r="H173" t="str">
        <v>Female</v>
      </c>
      <c r="I173" t="str">
        <v>Delhi</v>
      </c>
      <c r="J173" t="s">
        <v>571</v>
      </c>
      <c r="K173" t="str">
        <f>_xlfn.XLOOKUP(J173, Product_Info!A:A, Product_Info!B:B)</f>
        <v>Product_10</v>
      </c>
      <c r="L173" t="str">
        <f>_xlfn.XLOOKUP(J173, Product_Info!A:A, Product_Info!F:F)</f>
        <v>Supplier_10</v>
      </c>
      <c r="M173" t="s">
        <v>594</v>
      </c>
      <c r="N173" t="s">
        <v>599</v>
      </c>
      <c r="O173">
        <v>5</v>
      </c>
      <c r="P173" t="s">
        <v>603</v>
      </c>
      <c r="Q173" s="10">
        <v>0.08</v>
      </c>
      <c r="R173">
        <v>102.63</v>
      </c>
      <c r="S173">
        <v>513.15</v>
      </c>
      <c r="T173">
        <v>10.26</v>
      </c>
      <c r="U173">
        <f t="shared" si="14"/>
        <v>513.15</v>
      </c>
      <c r="V173" s="10">
        <f t="shared" si="15"/>
        <v>1.9994153756211636E-2</v>
      </c>
      <c r="W173" s="4">
        <f t="shared" si="16"/>
        <v>102.54789599999999</v>
      </c>
      <c r="X173" t="str">
        <f t="shared" si="17"/>
        <v>Moderate</v>
      </c>
    </row>
    <row r="174" spans="1:24" x14ac:dyDescent="0.35">
      <c r="A174" t="s">
        <v>184</v>
      </c>
      <c r="B174" t="str">
        <f t="shared" si="12"/>
        <v>06-22-2023</v>
      </c>
      <c r="C174" t="str">
        <f t="shared" si="13"/>
        <v>Jun</v>
      </c>
      <c r="D174" s="2">
        <v>45099</v>
      </c>
      <c r="E174" t="s">
        <v>555</v>
      </c>
      <c r="F174" t="str">
        <v>Customer_45</v>
      </c>
      <c r="G174" t="str">
        <v>26-35</v>
      </c>
      <c r="H174" t="str">
        <v>Female</v>
      </c>
      <c r="I174" t="str">
        <v>Delhi</v>
      </c>
      <c r="J174" t="s">
        <v>570</v>
      </c>
      <c r="K174" t="str">
        <f>_xlfn.XLOOKUP(J174, Product_Info!A:A, Product_Info!B:B)</f>
        <v>Product_26</v>
      </c>
      <c r="L174" t="str">
        <f>_xlfn.XLOOKUP(J174, Product_Info!A:A, Product_Info!F:F)</f>
        <v>Supplier_26</v>
      </c>
      <c r="M174" t="s">
        <v>593</v>
      </c>
      <c r="N174" t="s">
        <v>595</v>
      </c>
      <c r="O174">
        <v>1</v>
      </c>
      <c r="P174" t="s">
        <v>602</v>
      </c>
      <c r="Q174" s="10">
        <v>0.31</v>
      </c>
      <c r="R174">
        <v>393.68</v>
      </c>
      <c r="S174">
        <v>393.68</v>
      </c>
      <c r="T174">
        <v>-82.67</v>
      </c>
      <c r="U174">
        <f t="shared" si="14"/>
        <v>393.68</v>
      </c>
      <c r="V174" s="10">
        <f t="shared" si="15"/>
        <v>-0.20999288762446658</v>
      </c>
      <c r="W174" s="4">
        <f t="shared" si="16"/>
        <v>392.45959199999999</v>
      </c>
      <c r="X174" t="str">
        <f t="shared" si="17"/>
        <v>Low Profit</v>
      </c>
    </row>
    <row r="175" spans="1:24" x14ac:dyDescent="0.35">
      <c r="A175" t="s">
        <v>185</v>
      </c>
      <c r="B175" t="str">
        <f t="shared" si="12"/>
        <v>06-23-2023</v>
      </c>
      <c r="C175" t="str">
        <f t="shared" si="13"/>
        <v>Jun</v>
      </c>
      <c r="D175" s="2">
        <v>45100</v>
      </c>
      <c r="E175" t="s">
        <v>550</v>
      </c>
      <c r="F175" t="str">
        <v>Customer_6</v>
      </c>
      <c r="G175" t="str">
        <v>36-50</v>
      </c>
      <c r="H175" t="str">
        <v>Male</v>
      </c>
      <c r="I175" t="str">
        <v>Delhi</v>
      </c>
      <c r="J175" t="s">
        <v>581</v>
      </c>
      <c r="K175" t="str">
        <f>_xlfn.XLOOKUP(J175, Product_Info!A:A, Product_Info!B:B)</f>
        <v>Product_12</v>
      </c>
      <c r="L175" t="str">
        <f>_xlfn.XLOOKUP(J175, Product_Info!A:A, Product_Info!F:F)</f>
        <v>Supplier_12</v>
      </c>
      <c r="M175" t="s">
        <v>593</v>
      </c>
      <c r="N175" t="s">
        <v>600</v>
      </c>
      <c r="O175">
        <v>1</v>
      </c>
      <c r="P175" t="s">
        <v>601</v>
      </c>
      <c r="Q175" s="10">
        <v>0.18</v>
      </c>
      <c r="R175">
        <v>360.37</v>
      </c>
      <c r="S175">
        <v>360.37</v>
      </c>
      <c r="T175">
        <v>-28.83</v>
      </c>
      <c r="U175">
        <f t="shared" si="14"/>
        <v>360.37</v>
      </c>
      <c r="V175" s="10">
        <f t="shared" si="15"/>
        <v>-8.0001109970308293E-2</v>
      </c>
      <c r="W175" s="4">
        <f t="shared" si="16"/>
        <v>359.72133400000001</v>
      </c>
      <c r="X175" t="str">
        <f t="shared" si="17"/>
        <v>Low Profit</v>
      </c>
    </row>
    <row r="176" spans="1:24" x14ac:dyDescent="0.35">
      <c r="A176" t="s">
        <v>186</v>
      </c>
      <c r="B176" t="str">
        <f t="shared" si="12"/>
        <v>06-24-2023</v>
      </c>
      <c r="C176" t="str">
        <f t="shared" si="13"/>
        <v>Jun</v>
      </c>
      <c r="D176" s="2">
        <v>45101</v>
      </c>
      <c r="E176" t="s">
        <v>536</v>
      </c>
      <c r="F176" t="str">
        <v>Customer_28</v>
      </c>
      <c r="G176" t="str">
        <v>18-25</v>
      </c>
      <c r="H176" t="str">
        <v>Female</v>
      </c>
      <c r="I176" t="str">
        <v>Delhi</v>
      </c>
      <c r="J176" t="s">
        <v>578</v>
      </c>
      <c r="K176" t="str">
        <f>_xlfn.XLOOKUP(J176, Product_Info!A:A, Product_Info!B:B)</f>
        <v>Product_17</v>
      </c>
      <c r="L176" t="str">
        <f>_xlfn.XLOOKUP(J176, Product_Info!A:A, Product_Info!F:F)</f>
        <v>Supplier_17</v>
      </c>
      <c r="M176" t="s">
        <v>592</v>
      </c>
      <c r="N176" t="s">
        <v>599</v>
      </c>
      <c r="O176">
        <v>8</v>
      </c>
      <c r="P176" t="s">
        <v>601</v>
      </c>
      <c r="Q176" s="10">
        <v>0.45</v>
      </c>
      <c r="R176">
        <v>300.81</v>
      </c>
      <c r="S176">
        <v>2406.48</v>
      </c>
      <c r="T176">
        <v>-842.27</v>
      </c>
      <c r="U176">
        <f t="shared" si="14"/>
        <v>2406.48</v>
      </c>
      <c r="V176" s="10">
        <f t="shared" si="15"/>
        <v>-0.35000083108939195</v>
      </c>
      <c r="W176" s="4">
        <f t="shared" si="16"/>
        <v>299.45635500000003</v>
      </c>
      <c r="X176" t="str">
        <f t="shared" si="17"/>
        <v>Low Profit</v>
      </c>
    </row>
    <row r="177" spans="1:24" x14ac:dyDescent="0.35">
      <c r="A177" t="s">
        <v>187</v>
      </c>
      <c r="B177" t="str">
        <f t="shared" si="12"/>
        <v>06-25-2023</v>
      </c>
      <c r="C177" t="str">
        <f t="shared" si="13"/>
        <v>Jun</v>
      </c>
      <c r="D177" s="2">
        <v>45102</v>
      </c>
      <c r="E177" t="s">
        <v>536</v>
      </c>
      <c r="F177" t="str">
        <v>Customer_28</v>
      </c>
      <c r="G177" t="str">
        <v>18-25</v>
      </c>
      <c r="H177" t="str">
        <v>Female</v>
      </c>
      <c r="I177" t="str">
        <v>Delhi</v>
      </c>
      <c r="J177" t="s">
        <v>584</v>
      </c>
      <c r="K177" t="str">
        <f>_xlfn.XLOOKUP(J177, Product_Info!A:A, Product_Info!B:B)</f>
        <v>Product_29</v>
      </c>
      <c r="L177" t="str">
        <f>_xlfn.XLOOKUP(J177, Product_Info!A:A, Product_Info!F:F)</f>
        <v>Supplier_29</v>
      </c>
      <c r="M177" t="s">
        <v>592</v>
      </c>
      <c r="N177" t="s">
        <v>598</v>
      </c>
      <c r="O177">
        <v>8</v>
      </c>
      <c r="P177" t="s">
        <v>602</v>
      </c>
      <c r="Q177" s="10">
        <v>0.08</v>
      </c>
      <c r="R177">
        <v>448.91</v>
      </c>
      <c r="S177">
        <v>3591.28</v>
      </c>
      <c r="T177">
        <v>71.83</v>
      </c>
      <c r="U177">
        <f t="shared" si="14"/>
        <v>3591.28</v>
      </c>
      <c r="V177" s="10">
        <f t="shared" si="15"/>
        <v>2.0001225189904433E-2</v>
      </c>
      <c r="W177" s="4">
        <f t="shared" si="16"/>
        <v>448.55087200000003</v>
      </c>
      <c r="X177" t="str">
        <f t="shared" si="17"/>
        <v>Moderate</v>
      </c>
    </row>
    <row r="178" spans="1:24" x14ac:dyDescent="0.35">
      <c r="A178" t="s">
        <v>188</v>
      </c>
      <c r="B178" t="str">
        <f t="shared" si="12"/>
        <v>06-26-2023</v>
      </c>
      <c r="C178" t="str">
        <f t="shared" si="13"/>
        <v>Jun</v>
      </c>
      <c r="D178" s="2">
        <v>45103</v>
      </c>
      <c r="E178" t="s">
        <v>527</v>
      </c>
      <c r="F178" t="str">
        <v>Customer_44</v>
      </c>
      <c r="G178" t="str">
        <v>36-50</v>
      </c>
      <c r="H178" t="str">
        <v>Male</v>
      </c>
      <c r="I178" t="str">
        <v>Delhi</v>
      </c>
      <c r="J178" t="s">
        <v>591</v>
      </c>
      <c r="K178" t="str">
        <f>_xlfn.XLOOKUP(J178, Product_Info!A:A, Product_Info!B:B)</f>
        <v>Product_6</v>
      </c>
      <c r="L178" t="str">
        <f>_xlfn.XLOOKUP(J178, Product_Info!A:A, Product_Info!F:F)</f>
        <v>Supplier_6</v>
      </c>
      <c r="M178" t="s">
        <v>592</v>
      </c>
      <c r="N178" t="s">
        <v>600</v>
      </c>
      <c r="O178">
        <v>6</v>
      </c>
      <c r="P178" t="s">
        <v>601</v>
      </c>
      <c r="Q178" s="10">
        <v>0.25</v>
      </c>
      <c r="R178">
        <v>295.8</v>
      </c>
      <c r="S178">
        <v>1774.8</v>
      </c>
      <c r="T178">
        <v>-266.22000000000003</v>
      </c>
      <c r="U178">
        <f t="shared" si="14"/>
        <v>1774.8000000000002</v>
      </c>
      <c r="V178" s="10">
        <f t="shared" si="15"/>
        <v>-0.15</v>
      </c>
      <c r="W178" s="4">
        <f t="shared" si="16"/>
        <v>295.06050000000005</v>
      </c>
      <c r="X178" t="str">
        <f t="shared" si="17"/>
        <v>Low Profit</v>
      </c>
    </row>
    <row r="179" spans="1:24" x14ac:dyDescent="0.35">
      <c r="A179" t="s">
        <v>189</v>
      </c>
      <c r="B179" t="str">
        <f t="shared" si="12"/>
        <v>06-27-2023</v>
      </c>
      <c r="C179" t="str">
        <f t="shared" si="13"/>
        <v>Jun</v>
      </c>
      <c r="D179" s="2">
        <v>45104</v>
      </c>
      <c r="E179" t="s">
        <v>527</v>
      </c>
      <c r="F179" t="str">
        <v>Customer_44</v>
      </c>
      <c r="G179" t="str">
        <v>36-50</v>
      </c>
      <c r="H179" t="str">
        <v>Male</v>
      </c>
      <c r="I179" t="str">
        <v>Delhi</v>
      </c>
      <c r="J179" t="s">
        <v>564</v>
      </c>
      <c r="K179" t="str">
        <f>_xlfn.XLOOKUP(J179, Product_Info!A:A, Product_Info!B:B)</f>
        <v>Product_7</v>
      </c>
      <c r="L179" t="str">
        <f>_xlfn.XLOOKUP(J179, Product_Info!A:A, Product_Info!F:F)</f>
        <v>Supplier_7</v>
      </c>
      <c r="M179" t="s">
        <v>593</v>
      </c>
      <c r="N179" t="s">
        <v>599</v>
      </c>
      <c r="O179">
        <v>4</v>
      </c>
      <c r="P179" t="s">
        <v>602</v>
      </c>
      <c r="Q179" s="10">
        <v>0.3</v>
      </c>
      <c r="R179">
        <v>238.81</v>
      </c>
      <c r="S179">
        <v>955.24</v>
      </c>
      <c r="T179">
        <v>-191.05</v>
      </c>
      <c r="U179">
        <f t="shared" si="14"/>
        <v>955.24</v>
      </c>
      <c r="V179" s="10">
        <f t="shared" si="15"/>
        <v>-0.20000209371466857</v>
      </c>
      <c r="W179" s="4">
        <f t="shared" si="16"/>
        <v>238.09357</v>
      </c>
      <c r="X179" t="str">
        <f t="shared" si="17"/>
        <v>Low Profit</v>
      </c>
    </row>
    <row r="180" spans="1:24" x14ac:dyDescent="0.35">
      <c r="A180" t="s">
        <v>190</v>
      </c>
      <c r="B180" t="str">
        <f t="shared" si="12"/>
        <v>06-28-2023</v>
      </c>
      <c r="C180" t="str">
        <f t="shared" si="13"/>
        <v>Jun</v>
      </c>
      <c r="D180" s="2">
        <v>45105</v>
      </c>
      <c r="E180" t="s">
        <v>547</v>
      </c>
      <c r="F180" t="str">
        <v>Customer_20</v>
      </c>
      <c r="G180" t="str">
        <v>18-25</v>
      </c>
      <c r="H180" t="str">
        <v>Female</v>
      </c>
      <c r="I180" t="str">
        <v>Delhi</v>
      </c>
      <c r="J180" t="s">
        <v>587</v>
      </c>
      <c r="K180" t="str">
        <f>_xlfn.XLOOKUP(J180, Product_Info!A:A, Product_Info!B:B)</f>
        <v>Product_14</v>
      </c>
      <c r="L180" t="str">
        <f>_xlfn.XLOOKUP(J180, Product_Info!A:A, Product_Info!F:F)</f>
        <v>Supplier_14</v>
      </c>
      <c r="M180" t="s">
        <v>594</v>
      </c>
      <c r="N180" t="s">
        <v>598</v>
      </c>
      <c r="O180">
        <v>2</v>
      </c>
      <c r="P180" t="s">
        <v>602</v>
      </c>
      <c r="Q180" s="10">
        <v>0.02</v>
      </c>
      <c r="R180">
        <v>176.78</v>
      </c>
      <c r="S180">
        <v>353.56</v>
      </c>
      <c r="T180">
        <v>28.28</v>
      </c>
      <c r="U180">
        <f t="shared" si="14"/>
        <v>353.56</v>
      </c>
      <c r="V180" s="10">
        <f t="shared" si="15"/>
        <v>7.9986423803597689E-2</v>
      </c>
      <c r="W180" s="4">
        <f t="shared" si="16"/>
        <v>176.74464399999999</v>
      </c>
      <c r="X180" t="str">
        <f t="shared" si="17"/>
        <v>Moderate</v>
      </c>
    </row>
    <row r="181" spans="1:24" x14ac:dyDescent="0.35">
      <c r="A181" t="s">
        <v>191</v>
      </c>
      <c r="B181" t="str">
        <f t="shared" si="12"/>
        <v>06-29-2023</v>
      </c>
      <c r="C181" t="str">
        <f t="shared" si="13"/>
        <v>Jun</v>
      </c>
      <c r="D181" s="2">
        <v>45106</v>
      </c>
      <c r="E181" t="s">
        <v>528</v>
      </c>
      <c r="F181" t="str">
        <v>Customer_30</v>
      </c>
      <c r="G181" t="str">
        <v>50+</v>
      </c>
      <c r="H181" t="str">
        <v>Male</v>
      </c>
      <c r="I181" t="str">
        <v>Delhi</v>
      </c>
      <c r="J181" t="s">
        <v>577</v>
      </c>
      <c r="K181" t="str">
        <f>_xlfn.XLOOKUP(J181, Product_Info!A:A, Product_Info!B:B)</f>
        <v>Product_13</v>
      </c>
      <c r="L181" t="str">
        <f>_xlfn.XLOOKUP(J181, Product_Info!A:A, Product_Info!F:F)</f>
        <v>Supplier_13</v>
      </c>
      <c r="M181" t="s">
        <v>593</v>
      </c>
      <c r="N181" t="s">
        <v>597</v>
      </c>
      <c r="O181">
        <v>2</v>
      </c>
      <c r="P181" t="s">
        <v>602</v>
      </c>
      <c r="Q181" s="10">
        <v>0.18</v>
      </c>
      <c r="R181">
        <v>470.82</v>
      </c>
      <c r="S181">
        <v>941.64</v>
      </c>
      <c r="T181">
        <v>-75.33</v>
      </c>
      <c r="U181">
        <f t="shared" si="14"/>
        <v>941.64</v>
      </c>
      <c r="V181" s="10">
        <f t="shared" si="15"/>
        <v>-7.9998725627628386E-2</v>
      </c>
      <c r="W181" s="4">
        <f t="shared" si="16"/>
        <v>469.97252399999996</v>
      </c>
      <c r="X181" t="str">
        <f t="shared" si="17"/>
        <v>Low Profit</v>
      </c>
    </row>
    <row r="182" spans="1:24" x14ac:dyDescent="0.35">
      <c r="A182" t="s">
        <v>192</v>
      </c>
      <c r="B182" t="str">
        <f t="shared" si="12"/>
        <v>06-30-2023</v>
      </c>
      <c r="C182" t="str">
        <f t="shared" si="13"/>
        <v>Jun</v>
      </c>
      <c r="D182" s="2">
        <v>45107</v>
      </c>
      <c r="E182" t="s">
        <v>520</v>
      </c>
      <c r="F182" t="str">
        <v>Customer_11</v>
      </c>
      <c r="G182" t="str">
        <v>50+</v>
      </c>
      <c r="H182" t="str">
        <v>Male</v>
      </c>
      <c r="I182" t="str">
        <v>Delhi</v>
      </c>
      <c r="J182" t="s">
        <v>586</v>
      </c>
      <c r="K182" t="str">
        <f>_xlfn.XLOOKUP(J182, Product_Info!A:A, Product_Info!B:B)</f>
        <v>Product_8</v>
      </c>
      <c r="L182" t="str">
        <f>_xlfn.XLOOKUP(J182, Product_Info!A:A, Product_Info!F:F)</f>
        <v>Supplier_8</v>
      </c>
      <c r="M182" t="s">
        <v>592</v>
      </c>
      <c r="N182" t="s">
        <v>595</v>
      </c>
      <c r="O182">
        <v>9</v>
      </c>
      <c r="P182" t="s">
        <v>603</v>
      </c>
      <c r="Q182" s="10">
        <v>0.37</v>
      </c>
      <c r="R182">
        <v>50.53</v>
      </c>
      <c r="S182">
        <v>454.77</v>
      </c>
      <c r="T182">
        <v>-122.79</v>
      </c>
      <c r="U182">
        <f t="shared" si="14"/>
        <v>454.77</v>
      </c>
      <c r="V182" s="10">
        <f t="shared" si="15"/>
        <v>-0.27000461771884693</v>
      </c>
      <c r="W182" s="4">
        <f t="shared" si="16"/>
        <v>50.343038999999997</v>
      </c>
      <c r="X182" t="str">
        <f t="shared" si="17"/>
        <v>Low Profit</v>
      </c>
    </row>
    <row r="183" spans="1:24" x14ac:dyDescent="0.35">
      <c r="A183" t="s">
        <v>193</v>
      </c>
      <c r="B183" t="str">
        <f t="shared" si="12"/>
        <v>07-01-2023</v>
      </c>
      <c r="C183" t="str">
        <f t="shared" si="13"/>
        <v>Jul</v>
      </c>
      <c r="D183" s="2">
        <v>45108</v>
      </c>
      <c r="E183" t="s">
        <v>536</v>
      </c>
      <c r="F183" t="str">
        <v>Customer_28</v>
      </c>
      <c r="G183" t="str">
        <v>18-25</v>
      </c>
      <c r="H183" t="str">
        <v>Female</v>
      </c>
      <c r="I183" t="str">
        <v>Delhi</v>
      </c>
      <c r="J183" t="s">
        <v>571</v>
      </c>
      <c r="K183" t="str">
        <f>_xlfn.XLOOKUP(J183, Product_Info!A:A, Product_Info!B:B)</f>
        <v>Product_10</v>
      </c>
      <c r="L183" t="str">
        <f>_xlfn.XLOOKUP(J183, Product_Info!A:A, Product_Info!F:F)</f>
        <v>Supplier_10</v>
      </c>
      <c r="M183" t="s">
        <v>594</v>
      </c>
      <c r="N183" t="s">
        <v>598</v>
      </c>
      <c r="O183">
        <v>5</v>
      </c>
      <c r="P183" t="s">
        <v>602</v>
      </c>
      <c r="Q183" s="10">
        <v>0.41</v>
      </c>
      <c r="R183">
        <v>466.13</v>
      </c>
      <c r="S183">
        <v>2330.65</v>
      </c>
      <c r="T183">
        <v>-722.5</v>
      </c>
      <c r="U183">
        <f t="shared" si="14"/>
        <v>2330.65</v>
      </c>
      <c r="V183" s="10">
        <f t="shared" si="15"/>
        <v>-0.30999935640272025</v>
      </c>
      <c r="W183" s="4">
        <f t="shared" si="16"/>
        <v>464.21886699999999</v>
      </c>
      <c r="X183" t="str">
        <f t="shared" si="17"/>
        <v>Low Profit</v>
      </c>
    </row>
    <row r="184" spans="1:24" x14ac:dyDescent="0.35">
      <c r="A184" t="s">
        <v>194</v>
      </c>
      <c r="B184" t="str">
        <f t="shared" si="12"/>
        <v>07-02-2023</v>
      </c>
      <c r="C184" t="str">
        <f t="shared" si="13"/>
        <v>Jul</v>
      </c>
      <c r="D184" s="2">
        <v>45109</v>
      </c>
      <c r="E184" t="s">
        <v>532</v>
      </c>
      <c r="F184" t="str">
        <v>Customer_25</v>
      </c>
      <c r="G184" t="str">
        <v>18-25</v>
      </c>
      <c r="H184" t="str">
        <v>Female</v>
      </c>
      <c r="I184" t="str">
        <v>Delhi</v>
      </c>
      <c r="J184" t="s">
        <v>588</v>
      </c>
      <c r="K184" t="str">
        <f>_xlfn.XLOOKUP(J184, Product_Info!A:A, Product_Info!B:B)</f>
        <v>Product_9</v>
      </c>
      <c r="L184" t="str">
        <f>_xlfn.XLOOKUP(J184, Product_Info!A:A, Product_Info!F:F)</f>
        <v>Supplier_9</v>
      </c>
      <c r="M184" t="s">
        <v>594</v>
      </c>
      <c r="N184" t="s">
        <v>596</v>
      </c>
      <c r="O184">
        <v>4</v>
      </c>
      <c r="P184" t="s">
        <v>603</v>
      </c>
      <c r="Q184" s="10">
        <v>0.16</v>
      </c>
      <c r="R184">
        <v>415.09</v>
      </c>
      <c r="S184">
        <v>1660.36</v>
      </c>
      <c r="T184">
        <v>-99.62</v>
      </c>
      <c r="U184">
        <f t="shared" si="14"/>
        <v>1660.36</v>
      </c>
      <c r="V184" s="10">
        <f t="shared" si="15"/>
        <v>-5.9999036353561887E-2</v>
      </c>
      <c r="W184" s="4">
        <f t="shared" si="16"/>
        <v>414.42585599999995</v>
      </c>
      <c r="X184" t="str">
        <f t="shared" si="17"/>
        <v>Low Profit</v>
      </c>
    </row>
    <row r="185" spans="1:24" x14ac:dyDescent="0.35">
      <c r="A185" t="s">
        <v>195</v>
      </c>
      <c r="B185" t="str">
        <f t="shared" si="12"/>
        <v>07-03-2023</v>
      </c>
      <c r="C185" t="str">
        <f t="shared" si="13"/>
        <v>Jul</v>
      </c>
      <c r="D185" s="2">
        <v>45110</v>
      </c>
      <c r="E185" t="s">
        <v>512</v>
      </c>
      <c r="F185" t="str">
        <v>Customer_39</v>
      </c>
      <c r="G185" t="str">
        <v>36-50</v>
      </c>
      <c r="H185" t="str">
        <v>Male</v>
      </c>
      <c r="I185" t="str">
        <v>Delhi</v>
      </c>
      <c r="J185" t="s">
        <v>582</v>
      </c>
      <c r="K185" t="str">
        <f>_xlfn.XLOOKUP(J185, Product_Info!A:A, Product_Info!B:B)</f>
        <v>Product_18</v>
      </c>
      <c r="L185" t="str">
        <f>_xlfn.XLOOKUP(J185, Product_Info!A:A, Product_Info!F:F)</f>
        <v>Supplier_18</v>
      </c>
      <c r="M185" t="s">
        <v>593</v>
      </c>
      <c r="N185" t="s">
        <v>598</v>
      </c>
      <c r="O185">
        <v>1</v>
      </c>
      <c r="P185" t="s">
        <v>602</v>
      </c>
      <c r="Q185" s="10">
        <v>0.4</v>
      </c>
      <c r="R185">
        <v>73.67</v>
      </c>
      <c r="S185">
        <v>73.67</v>
      </c>
      <c r="T185">
        <v>-22.1</v>
      </c>
      <c r="U185">
        <f t="shared" si="14"/>
        <v>73.67</v>
      </c>
      <c r="V185" s="10">
        <f t="shared" si="15"/>
        <v>-0.29998642595357677</v>
      </c>
      <c r="W185" s="4">
        <f t="shared" si="16"/>
        <v>73.375320000000002</v>
      </c>
      <c r="X185" t="str">
        <f t="shared" si="17"/>
        <v>Low Profit</v>
      </c>
    </row>
    <row r="186" spans="1:24" x14ac:dyDescent="0.35">
      <c r="A186" t="s">
        <v>196</v>
      </c>
      <c r="B186" t="str">
        <f t="shared" si="12"/>
        <v>07-04-2023</v>
      </c>
      <c r="C186" t="str">
        <f t="shared" si="13"/>
        <v>Jul</v>
      </c>
      <c r="D186" s="2">
        <v>45111</v>
      </c>
      <c r="E186" t="s">
        <v>530</v>
      </c>
      <c r="F186" t="str">
        <v>Customer_33</v>
      </c>
      <c r="G186" t="str">
        <v>36-50</v>
      </c>
      <c r="H186" t="str">
        <v>Male</v>
      </c>
      <c r="I186" t="str">
        <v>Delhi</v>
      </c>
      <c r="J186" t="s">
        <v>580</v>
      </c>
      <c r="K186" t="str">
        <f>_xlfn.XLOOKUP(J186, Product_Info!A:A, Product_Info!B:B)</f>
        <v>Product_27</v>
      </c>
      <c r="L186" t="str">
        <f>_xlfn.XLOOKUP(J186, Product_Info!A:A, Product_Info!F:F)</f>
        <v>Supplier_27</v>
      </c>
      <c r="M186" t="s">
        <v>592</v>
      </c>
      <c r="N186" t="s">
        <v>598</v>
      </c>
      <c r="O186">
        <v>7</v>
      </c>
      <c r="P186" t="s">
        <v>602</v>
      </c>
      <c r="Q186" s="10">
        <v>0.48</v>
      </c>
      <c r="R186">
        <v>286.83999999999997</v>
      </c>
      <c r="S186">
        <v>2007.88</v>
      </c>
      <c r="T186">
        <v>-762.99</v>
      </c>
      <c r="U186">
        <f t="shared" si="14"/>
        <v>2007.8799999999999</v>
      </c>
      <c r="V186" s="10">
        <f t="shared" si="15"/>
        <v>-0.37999780863398214</v>
      </c>
      <c r="W186" s="4">
        <f t="shared" si="16"/>
        <v>285.46316799999994</v>
      </c>
      <c r="X186" t="str">
        <f t="shared" si="17"/>
        <v>Low Profit</v>
      </c>
    </row>
    <row r="187" spans="1:24" x14ac:dyDescent="0.35">
      <c r="A187" t="s">
        <v>197</v>
      </c>
      <c r="B187" t="str">
        <f t="shared" si="12"/>
        <v>07-05-2023</v>
      </c>
      <c r="C187" t="str">
        <f t="shared" si="13"/>
        <v>Jul</v>
      </c>
      <c r="D187" s="2">
        <v>45112</v>
      </c>
      <c r="E187" t="s">
        <v>557</v>
      </c>
      <c r="F187" t="str">
        <v>Customer_1</v>
      </c>
      <c r="G187" t="str">
        <v>26-35</v>
      </c>
      <c r="H187" t="str">
        <v>Female</v>
      </c>
      <c r="I187" t="str">
        <v>Delhi</v>
      </c>
      <c r="J187" t="s">
        <v>570</v>
      </c>
      <c r="K187" t="str">
        <f>_xlfn.XLOOKUP(J187, Product_Info!A:A, Product_Info!B:B)</f>
        <v>Product_26</v>
      </c>
      <c r="L187" t="str">
        <f>_xlfn.XLOOKUP(J187, Product_Info!A:A, Product_Info!F:F)</f>
        <v>Supplier_26</v>
      </c>
      <c r="M187" t="s">
        <v>593</v>
      </c>
      <c r="N187" t="s">
        <v>595</v>
      </c>
      <c r="O187">
        <v>3</v>
      </c>
      <c r="P187" t="s">
        <v>602</v>
      </c>
      <c r="Q187" s="10">
        <v>0.43</v>
      </c>
      <c r="R187">
        <v>434.61</v>
      </c>
      <c r="S187">
        <v>1303.83</v>
      </c>
      <c r="T187">
        <v>-430.26</v>
      </c>
      <c r="U187">
        <f t="shared" si="14"/>
        <v>1303.83</v>
      </c>
      <c r="V187" s="10">
        <f t="shared" si="15"/>
        <v>-0.32999700881249855</v>
      </c>
      <c r="W187" s="4">
        <f t="shared" si="16"/>
        <v>432.74117700000005</v>
      </c>
      <c r="X187" t="str">
        <f t="shared" si="17"/>
        <v>Low Profit</v>
      </c>
    </row>
    <row r="188" spans="1:24" x14ac:dyDescent="0.35">
      <c r="A188" t="s">
        <v>198</v>
      </c>
      <c r="B188" t="str">
        <f t="shared" si="12"/>
        <v>07-06-2023</v>
      </c>
      <c r="C188" t="str">
        <f t="shared" si="13"/>
        <v>Jul</v>
      </c>
      <c r="D188" s="2">
        <v>45113</v>
      </c>
      <c r="E188" t="s">
        <v>534</v>
      </c>
      <c r="F188" t="str">
        <v>Customer_27</v>
      </c>
      <c r="G188" t="str">
        <v>36-50</v>
      </c>
      <c r="H188" t="str">
        <v>Male</v>
      </c>
      <c r="I188" t="str">
        <v>Delhi</v>
      </c>
      <c r="J188" t="s">
        <v>573</v>
      </c>
      <c r="K188" t="str">
        <f>_xlfn.XLOOKUP(J188, Product_Info!A:A, Product_Info!B:B)</f>
        <v>Product_2</v>
      </c>
      <c r="L188" t="str">
        <f>_xlfn.XLOOKUP(J188, Product_Info!A:A, Product_Info!F:F)</f>
        <v>Supplier_2</v>
      </c>
      <c r="M188" t="s">
        <v>594</v>
      </c>
      <c r="N188" t="s">
        <v>596</v>
      </c>
      <c r="O188">
        <v>6</v>
      </c>
      <c r="P188" t="s">
        <v>601</v>
      </c>
      <c r="Q188" s="10">
        <v>0.06</v>
      </c>
      <c r="R188">
        <v>290.19</v>
      </c>
      <c r="S188">
        <v>1741.14</v>
      </c>
      <c r="T188">
        <v>69.650000000000006</v>
      </c>
      <c r="U188">
        <f t="shared" si="14"/>
        <v>1741.1399999999999</v>
      </c>
      <c r="V188" s="10">
        <f t="shared" si="15"/>
        <v>4.0002527079959112E-2</v>
      </c>
      <c r="W188" s="4">
        <f t="shared" si="16"/>
        <v>290.01588599999997</v>
      </c>
      <c r="X188" t="str">
        <f t="shared" si="17"/>
        <v>Moderate</v>
      </c>
    </row>
    <row r="189" spans="1:24" x14ac:dyDescent="0.35">
      <c r="A189" t="s">
        <v>199</v>
      </c>
      <c r="B189" t="str">
        <f t="shared" si="12"/>
        <v>07-07-2023</v>
      </c>
      <c r="C189" t="str">
        <f t="shared" si="13"/>
        <v>Jul</v>
      </c>
      <c r="D189" s="2">
        <v>45114</v>
      </c>
      <c r="E189" t="s">
        <v>559</v>
      </c>
      <c r="F189" t="str">
        <v>Customer_13</v>
      </c>
      <c r="G189" t="str">
        <v>26-35</v>
      </c>
      <c r="H189" t="str">
        <v>Female</v>
      </c>
      <c r="I189" t="str">
        <v>Delhi</v>
      </c>
      <c r="J189" t="s">
        <v>568</v>
      </c>
      <c r="K189" t="str">
        <f>_xlfn.XLOOKUP(J189, Product_Info!A:A, Product_Info!B:B)</f>
        <v>Product_5</v>
      </c>
      <c r="L189" t="str">
        <f>_xlfn.XLOOKUP(J189, Product_Info!A:A, Product_Info!F:F)</f>
        <v>Supplier_5</v>
      </c>
      <c r="M189" t="s">
        <v>593</v>
      </c>
      <c r="N189" t="s">
        <v>599</v>
      </c>
      <c r="O189">
        <v>5</v>
      </c>
      <c r="P189" t="s">
        <v>603</v>
      </c>
      <c r="Q189" s="10">
        <v>0.37</v>
      </c>
      <c r="R189">
        <v>454.53</v>
      </c>
      <c r="S189">
        <v>2272.65</v>
      </c>
      <c r="T189">
        <v>-613.62</v>
      </c>
      <c r="U189">
        <f t="shared" si="14"/>
        <v>2272.6499999999996</v>
      </c>
      <c r="V189" s="10">
        <f t="shared" si="15"/>
        <v>-0.27000198006732234</v>
      </c>
      <c r="W189" s="4">
        <f t="shared" si="16"/>
        <v>452.84823899999998</v>
      </c>
      <c r="X189" t="str">
        <f t="shared" si="17"/>
        <v>Low Profit</v>
      </c>
    </row>
    <row r="190" spans="1:24" x14ac:dyDescent="0.35">
      <c r="A190" t="s">
        <v>200</v>
      </c>
      <c r="B190" t="str">
        <f t="shared" si="12"/>
        <v>07-08-2023</v>
      </c>
      <c r="C190" t="str">
        <f t="shared" si="13"/>
        <v>Jul</v>
      </c>
      <c r="D190" s="2">
        <v>45115</v>
      </c>
      <c r="E190" t="s">
        <v>556</v>
      </c>
      <c r="F190" t="str">
        <v>Customer_41</v>
      </c>
      <c r="G190" t="str">
        <v>26-35</v>
      </c>
      <c r="H190" t="str">
        <v>Female</v>
      </c>
      <c r="I190" t="str">
        <v>Delhi</v>
      </c>
      <c r="J190" t="s">
        <v>584</v>
      </c>
      <c r="K190" t="str">
        <f>_xlfn.XLOOKUP(J190, Product_Info!A:A, Product_Info!B:B)</f>
        <v>Product_29</v>
      </c>
      <c r="L190" t="str">
        <f>_xlfn.XLOOKUP(J190, Product_Info!A:A, Product_Info!F:F)</f>
        <v>Supplier_29</v>
      </c>
      <c r="M190" t="s">
        <v>593</v>
      </c>
      <c r="N190" t="s">
        <v>599</v>
      </c>
      <c r="O190">
        <v>5</v>
      </c>
      <c r="P190" t="s">
        <v>603</v>
      </c>
      <c r="Q190" s="10">
        <v>0.16</v>
      </c>
      <c r="R190">
        <v>472.06</v>
      </c>
      <c r="S190">
        <v>2360.3000000000002</v>
      </c>
      <c r="T190">
        <v>-141.62</v>
      </c>
      <c r="U190">
        <f t="shared" si="14"/>
        <v>2360.3000000000002</v>
      </c>
      <c r="V190" s="10">
        <f t="shared" si="15"/>
        <v>-6.0000847349913143E-2</v>
      </c>
      <c r="W190" s="4">
        <f t="shared" si="16"/>
        <v>471.30470399999996</v>
      </c>
      <c r="X190" t="str">
        <f t="shared" si="17"/>
        <v>Low Profit</v>
      </c>
    </row>
    <row r="191" spans="1:24" x14ac:dyDescent="0.35">
      <c r="A191" t="s">
        <v>201</v>
      </c>
      <c r="B191" t="str">
        <f t="shared" si="12"/>
        <v>07-09-2023</v>
      </c>
      <c r="C191" t="str">
        <f t="shared" si="13"/>
        <v>Jul</v>
      </c>
      <c r="D191" s="2">
        <v>45116</v>
      </c>
      <c r="E191" t="s">
        <v>524</v>
      </c>
      <c r="F191" t="str">
        <v>Customer_3</v>
      </c>
      <c r="G191" t="str">
        <v>50+</v>
      </c>
      <c r="H191" t="str">
        <v>Male</v>
      </c>
      <c r="I191" t="str">
        <v>Delhi</v>
      </c>
      <c r="J191" t="s">
        <v>568</v>
      </c>
      <c r="K191" t="str">
        <f>_xlfn.XLOOKUP(J191, Product_Info!A:A, Product_Info!B:B)</f>
        <v>Product_5</v>
      </c>
      <c r="L191" t="str">
        <f>_xlfn.XLOOKUP(J191, Product_Info!A:A, Product_Info!F:F)</f>
        <v>Supplier_5</v>
      </c>
      <c r="M191" t="s">
        <v>592</v>
      </c>
      <c r="N191" t="s">
        <v>598</v>
      </c>
      <c r="O191">
        <v>5</v>
      </c>
      <c r="P191" t="s">
        <v>602</v>
      </c>
      <c r="Q191" s="10">
        <v>0.49</v>
      </c>
      <c r="R191">
        <v>216.97</v>
      </c>
      <c r="S191">
        <v>1084.8499999999999</v>
      </c>
      <c r="T191">
        <v>-423.09</v>
      </c>
      <c r="U191">
        <f t="shared" si="14"/>
        <v>1084.8499999999999</v>
      </c>
      <c r="V191" s="10">
        <f t="shared" si="15"/>
        <v>-0.38999861732036689</v>
      </c>
      <c r="W191" s="4">
        <f t="shared" si="16"/>
        <v>215.906847</v>
      </c>
      <c r="X191" t="str">
        <f t="shared" si="17"/>
        <v>Low Profit</v>
      </c>
    </row>
    <row r="192" spans="1:24" x14ac:dyDescent="0.35">
      <c r="A192" t="s">
        <v>202</v>
      </c>
      <c r="B192" t="str">
        <f t="shared" si="12"/>
        <v>07-10-2023</v>
      </c>
      <c r="C192" t="str">
        <f t="shared" si="13"/>
        <v>Jul</v>
      </c>
      <c r="D192" s="2">
        <v>45117</v>
      </c>
      <c r="E192" t="s">
        <v>512</v>
      </c>
      <c r="F192" t="str">
        <v>Customer_39</v>
      </c>
      <c r="G192" t="str">
        <v>36-50</v>
      </c>
      <c r="H192" t="str">
        <v>Male</v>
      </c>
      <c r="I192" t="str">
        <v>Delhi</v>
      </c>
      <c r="J192" t="s">
        <v>591</v>
      </c>
      <c r="K192" t="str">
        <f>_xlfn.XLOOKUP(J192, Product_Info!A:A, Product_Info!B:B)</f>
        <v>Product_6</v>
      </c>
      <c r="L192" t="str">
        <f>_xlfn.XLOOKUP(J192, Product_Info!A:A, Product_Info!F:F)</f>
        <v>Supplier_6</v>
      </c>
      <c r="M192" t="s">
        <v>592</v>
      </c>
      <c r="N192" t="s">
        <v>596</v>
      </c>
      <c r="O192">
        <v>1</v>
      </c>
      <c r="P192" t="s">
        <v>602</v>
      </c>
      <c r="Q192" s="10">
        <v>0.24</v>
      </c>
      <c r="R192">
        <v>194.88</v>
      </c>
      <c r="S192">
        <v>194.88</v>
      </c>
      <c r="T192">
        <v>-27.28</v>
      </c>
      <c r="U192">
        <f t="shared" si="14"/>
        <v>194.88</v>
      </c>
      <c r="V192" s="10">
        <f t="shared" si="15"/>
        <v>-0.13998357963875205</v>
      </c>
      <c r="W192" s="4">
        <f t="shared" si="16"/>
        <v>194.41228799999999</v>
      </c>
      <c r="X192" t="str">
        <f t="shared" si="17"/>
        <v>Low Profit</v>
      </c>
    </row>
    <row r="193" spans="1:24" x14ac:dyDescent="0.35">
      <c r="A193" t="s">
        <v>203</v>
      </c>
      <c r="B193" t="str">
        <f t="shared" si="12"/>
        <v>07-11-2023</v>
      </c>
      <c r="C193" t="str">
        <f t="shared" si="13"/>
        <v>Jul</v>
      </c>
      <c r="D193" s="2">
        <v>45118</v>
      </c>
      <c r="E193" t="s">
        <v>550</v>
      </c>
      <c r="F193" t="str">
        <v>Customer_6</v>
      </c>
      <c r="G193" t="str">
        <v>36-50</v>
      </c>
      <c r="H193" t="str">
        <v>Male</v>
      </c>
      <c r="I193" t="str">
        <v>Delhi</v>
      </c>
      <c r="J193" t="s">
        <v>575</v>
      </c>
      <c r="K193" t="str">
        <f>_xlfn.XLOOKUP(J193, Product_Info!A:A, Product_Info!B:B)</f>
        <v>Product_19</v>
      </c>
      <c r="L193" t="str">
        <f>_xlfn.XLOOKUP(J193, Product_Info!A:A, Product_Info!F:F)</f>
        <v>Supplier_19</v>
      </c>
      <c r="M193" t="s">
        <v>594</v>
      </c>
      <c r="N193" t="s">
        <v>596</v>
      </c>
      <c r="O193">
        <v>1</v>
      </c>
      <c r="P193" t="s">
        <v>601</v>
      </c>
      <c r="Q193" s="10">
        <v>0.06</v>
      </c>
      <c r="R193">
        <v>468.8</v>
      </c>
      <c r="S193">
        <v>468.8</v>
      </c>
      <c r="T193">
        <v>18.75</v>
      </c>
      <c r="U193">
        <f t="shared" si="14"/>
        <v>468.8</v>
      </c>
      <c r="V193" s="10">
        <f t="shared" si="15"/>
        <v>3.9995733788395903E-2</v>
      </c>
      <c r="W193" s="4">
        <f t="shared" si="16"/>
        <v>468.51871999999997</v>
      </c>
      <c r="X193" t="str">
        <f t="shared" si="17"/>
        <v>Moderate</v>
      </c>
    </row>
    <row r="194" spans="1:24" x14ac:dyDescent="0.35">
      <c r="A194" t="s">
        <v>204</v>
      </c>
      <c r="B194" t="str">
        <f t="shared" si="12"/>
        <v>07-12-2023</v>
      </c>
      <c r="C194" t="str">
        <f t="shared" si="13"/>
        <v>Jul</v>
      </c>
      <c r="D194" s="2">
        <v>45119</v>
      </c>
      <c r="E194" t="s">
        <v>516</v>
      </c>
      <c r="F194" t="str">
        <v>Customer_8</v>
      </c>
      <c r="G194" t="str">
        <v>18-25</v>
      </c>
      <c r="H194" t="str">
        <v>Female</v>
      </c>
      <c r="I194" t="str">
        <v>Delhi</v>
      </c>
      <c r="J194" t="s">
        <v>586</v>
      </c>
      <c r="K194" t="str">
        <f>_xlfn.XLOOKUP(J194, Product_Info!A:A, Product_Info!B:B)</f>
        <v>Product_8</v>
      </c>
      <c r="L194" t="str">
        <f>_xlfn.XLOOKUP(J194, Product_Info!A:A, Product_Info!F:F)</f>
        <v>Supplier_8</v>
      </c>
      <c r="M194" t="s">
        <v>593</v>
      </c>
      <c r="N194" t="s">
        <v>595</v>
      </c>
      <c r="O194">
        <v>3</v>
      </c>
      <c r="P194" t="s">
        <v>601</v>
      </c>
      <c r="Q194" s="10">
        <v>0.36</v>
      </c>
      <c r="R194">
        <v>340.82</v>
      </c>
      <c r="S194">
        <v>1022.46</v>
      </c>
      <c r="T194">
        <v>-265.83999999999997</v>
      </c>
      <c r="U194">
        <f t="shared" si="14"/>
        <v>1022.46</v>
      </c>
      <c r="V194" s="10">
        <f t="shared" si="15"/>
        <v>-0.26000039121334817</v>
      </c>
      <c r="W194" s="4">
        <f t="shared" si="16"/>
        <v>339.59304799999995</v>
      </c>
      <c r="X194" t="str">
        <f t="shared" si="17"/>
        <v>Low Profit</v>
      </c>
    </row>
    <row r="195" spans="1:24" x14ac:dyDescent="0.35">
      <c r="A195" t="s">
        <v>205</v>
      </c>
      <c r="B195" t="str">
        <f t="shared" ref="B195:B258" si="18">TEXT(D195, "MM-DD-YYYY")</f>
        <v>07-13-2023</v>
      </c>
      <c r="C195" t="str">
        <f t="shared" ref="C195:C258" si="19">TEXT(B195, "mmm")</f>
        <v>Jul</v>
      </c>
      <c r="D195" s="2">
        <v>45120</v>
      </c>
      <c r="E195" t="s">
        <v>534</v>
      </c>
      <c r="F195" t="str">
        <v>Customer_27</v>
      </c>
      <c r="G195" t="str">
        <v>36-50</v>
      </c>
      <c r="H195" t="str">
        <v>Male</v>
      </c>
      <c r="I195" t="str">
        <v>Delhi</v>
      </c>
      <c r="J195" t="s">
        <v>562</v>
      </c>
      <c r="K195" t="str">
        <f>_xlfn.XLOOKUP(J195, Product_Info!A:A, Product_Info!B:B)</f>
        <v>Product_16</v>
      </c>
      <c r="L195" t="str">
        <f>_xlfn.XLOOKUP(J195, Product_Info!A:A, Product_Info!F:F)</f>
        <v>Supplier_16</v>
      </c>
      <c r="M195" t="s">
        <v>593</v>
      </c>
      <c r="N195" t="s">
        <v>597</v>
      </c>
      <c r="O195">
        <v>4</v>
      </c>
      <c r="P195" t="s">
        <v>601</v>
      </c>
      <c r="Q195" s="10">
        <v>0.16</v>
      </c>
      <c r="R195">
        <v>66.849999999999994</v>
      </c>
      <c r="S195">
        <v>267.39999999999998</v>
      </c>
      <c r="T195">
        <v>-16.04</v>
      </c>
      <c r="U195">
        <f t="shared" ref="U195:U258" si="20">O195*R195</f>
        <v>267.39999999999998</v>
      </c>
      <c r="V195" s="10">
        <f t="shared" ref="V195:V258" si="21">T195/U195</f>
        <v>-5.9985041136873599E-2</v>
      </c>
      <c r="W195" s="4">
        <f t="shared" ref="W195:W258" si="22">R195*(1-Q195%)</f>
        <v>66.743039999999993</v>
      </c>
      <c r="X195" t="str">
        <f t="shared" ref="X195:X258" si="23">IF(T195&gt;500, "High Profit", IF(T195&lt;0, "Low Profit", "Moderate"))</f>
        <v>Low Profit</v>
      </c>
    </row>
    <row r="196" spans="1:24" x14ac:dyDescent="0.35">
      <c r="A196" t="s">
        <v>206</v>
      </c>
      <c r="B196" t="str">
        <f t="shared" si="18"/>
        <v>07-14-2023</v>
      </c>
      <c r="C196" t="str">
        <f t="shared" si="19"/>
        <v>Jul</v>
      </c>
      <c r="D196" s="2">
        <v>45121</v>
      </c>
      <c r="E196" t="s">
        <v>541</v>
      </c>
      <c r="F196" t="str">
        <v>Customer_9</v>
      </c>
      <c r="G196" t="str">
        <v>18-25</v>
      </c>
      <c r="H196" t="str">
        <v>Female</v>
      </c>
      <c r="I196" t="str">
        <v>Delhi</v>
      </c>
      <c r="J196" t="s">
        <v>577</v>
      </c>
      <c r="K196" t="str">
        <f>_xlfn.XLOOKUP(J196, Product_Info!A:A, Product_Info!B:B)</f>
        <v>Product_13</v>
      </c>
      <c r="L196" t="str">
        <f>_xlfn.XLOOKUP(J196, Product_Info!A:A, Product_Info!F:F)</f>
        <v>Supplier_13</v>
      </c>
      <c r="M196" t="s">
        <v>593</v>
      </c>
      <c r="N196" t="s">
        <v>599</v>
      </c>
      <c r="O196">
        <v>5</v>
      </c>
      <c r="P196" t="s">
        <v>603</v>
      </c>
      <c r="Q196" s="10">
        <v>0.5</v>
      </c>
      <c r="R196">
        <v>30.72</v>
      </c>
      <c r="S196">
        <v>153.6</v>
      </c>
      <c r="T196">
        <v>-61.44</v>
      </c>
      <c r="U196">
        <f t="shared" si="20"/>
        <v>153.6</v>
      </c>
      <c r="V196" s="10">
        <f t="shared" si="21"/>
        <v>-0.4</v>
      </c>
      <c r="W196" s="4">
        <f t="shared" si="22"/>
        <v>30.566399999999998</v>
      </c>
      <c r="X196" t="str">
        <f t="shared" si="23"/>
        <v>Low Profit</v>
      </c>
    </row>
    <row r="197" spans="1:24" x14ac:dyDescent="0.35">
      <c r="A197" t="s">
        <v>207</v>
      </c>
      <c r="B197" t="str">
        <f t="shared" si="18"/>
        <v>07-15-2023</v>
      </c>
      <c r="C197" t="str">
        <f t="shared" si="19"/>
        <v>Jul</v>
      </c>
      <c r="D197" s="2">
        <v>45122</v>
      </c>
      <c r="E197" t="s">
        <v>539</v>
      </c>
      <c r="F197" t="str">
        <v>Customer_37</v>
      </c>
      <c r="G197" t="str">
        <v>36-50</v>
      </c>
      <c r="H197" t="str">
        <v>Male</v>
      </c>
      <c r="I197" t="str">
        <v>Delhi</v>
      </c>
      <c r="J197" t="s">
        <v>566</v>
      </c>
      <c r="K197" t="str">
        <f>_xlfn.XLOOKUP(J197, Product_Info!A:A, Product_Info!B:B)</f>
        <v>Product_1</v>
      </c>
      <c r="L197" t="str">
        <f>_xlfn.XLOOKUP(J197, Product_Info!A:A, Product_Info!F:F)</f>
        <v>Supplier_1</v>
      </c>
      <c r="M197" t="s">
        <v>594</v>
      </c>
      <c r="N197" t="s">
        <v>595</v>
      </c>
      <c r="O197">
        <v>2</v>
      </c>
      <c r="P197" t="s">
        <v>603</v>
      </c>
      <c r="Q197" s="10">
        <v>0.49</v>
      </c>
      <c r="R197">
        <v>286.67</v>
      </c>
      <c r="S197">
        <v>573.34</v>
      </c>
      <c r="T197">
        <v>-223.6</v>
      </c>
      <c r="U197">
        <f t="shared" si="20"/>
        <v>573.34</v>
      </c>
      <c r="V197" s="10">
        <f t="shared" si="21"/>
        <v>-0.38999546516900963</v>
      </c>
      <c r="W197" s="4">
        <f t="shared" si="22"/>
        <v>285.26531700000004</v>
      </c>
      <c r="X197" t="str">
        <f t="shared" si="23"/>
        <v>Low Profit</v>
      </c>
    </row>
    <row r="198" spans="1:24" x14ac:dyDescent="0.35">
      <c r="A198" t="s">
        <v>208</v>
      </c>
      <c r="B198" t="str">
        <f t="shared" si="18"/>
        <v>07-16-2023</v>
      </c>
      <c r="C198" t="str">
        <f t="shared" si="19"/>
        <v>Jul</v>
      </c>
      <c r="D198" s="2">
        <v>45123</v>
      </c>
      <c r="E198" t="s">
        <v>530</v>
      </c>
      <c r="F198" t="str">
        <v>Customer_33</v>
      </c>
      <c r="G198" t="str">
        <v>36-50</v>
      </c>
      <c r="H198" t="str">
        <v>Male</v>
      </c>
      <c r="I198" t="str">
        <v>Delhi</v>
      </c>
      <c r="J198" t="s">
        <v>572</v>
      </c>
      <c r="K198" t="str">
        <f>_xlfn.XLOOKUP(J198, Product_Info!A:A, Product_Info!B:B)</f>
        <v>Product_22</v>
      </c>
      <c r="L198" t="str">
        <f>_xlfn.XLOOKUP(J198, Product_Info!A:A, Product_Info!F:F)</f>
        <v>Supplier_22</v>
      </c>
      <c r="M198" t="s">
        <v>594</v>
      </c>
      <c r="N198" t="s">
        <v>600</v>
      </c>
      <c r="O198">
        <v>8</v>
      </c>
      <c r="P198" t="s">
        <v>603</v>
      </c>
      <c r="Q198" s="10">
        <v>0.33</v>
      </c>
      <c r="R198">
        <v>465.78</v>
      </c>
      <c r="S198">
        <v>3726.24</v>
      </c>
      <c r="T198">
        <v>-857.04</v>
      </c>
      <c r="U198">
        <f t="shared" si="20"/>
        <v>3726.24</v>
      </c>
      <c r="V198" s="10">
        <f t="shared" si="21"/>
        <v>-0.23000128816179313</v>
      </c>
      <c r="W198" s="4">
        <f t="shared" si="22"/>
        <v>464.24292600000001</v>
      </c>
      <c r="X198" t="str">
        <f t="shared" si="23"/>
        <v>Low Profit</v>
      </c>
    </row>
    <row r="199" spans="1:24" x14ac:dyDescent="0.35">
      <c r="A199" t="s">
        <v>209</v>
      </c>
      <c r="B199" t="str">
        <f t="shared" si="18"/>
        <v>07-17-2023</v>
      </c>
      <c r="C199" t="str">
        <f t="shared" si="19"/>
        <v>Jul</v>
      </c>
      <c r="D199" s="2">
        <v>45124</v>
      </c>
      <c r="E199" t="s">
        <v>535</v>
      </c>
      <c r="F199" t="str">
        <v>Customer_42</v>
      </c>
      <c r="G199" t="str">
        <v>18-25</v>
      </c>
      <c r="H199" t="str">
        <v>Female</v>
      </c>
      <c r="I199" t="str">
        <v>Delhi</v>
      </c>
      <c r="J199" t="s">
        <v>574</v>
      </c>
      <c r="K199" t="str">
        <f>_xlfn.XLOOKUP(J199, Product_Info!A:A, Product_Info!B:B)</f>
        <v>Product_20</v>
      </c>
      <c r="L199" t="str">
        <f>_xlfn.XLOOKUP(J199, Product_Info!A:A, Product_Info!F:F)</f>
        <v>Supplier_20</v>
      </c>
      <c r="M199" t="s">
        <v>592</v>
      </c>
      <c r="N199" t="s">
        <v>599</v>
      </c>
      <c r="O199">
        <v>2</v>
      </c>
      <c r="P199" t="s">
        <v>602</v>
      </c>
      <c r="Q199" s="10">
        <v>0.06</v>
      </c>
      <c r="R199">
        <v>423.68</v>
      </c>
      <c r="S199">
        <v>847.36</v>
      </c>
      <c r="T199">
        <v>33.89</v>
      </c>
      <c r="U199">
        <f t="shared" si="20"/>
        <v>847.36</v>
      </c>
      <c r="V199" s="10">
        <f t="shared" si="21"/>
        <v>3.9994807401812688E-2</v>
      </c>
      <c r="W199" s="4">
        <f t="shared" si="22"/>
        <v>423.425792</v>
      </c>
      <c r="X199" t="str">
        <f t="shared" si="23"/>
        <v>Moderate</v>
      </c>
    </row>
    <row r="200" spans="1:24" x14ac:dyDescent="0.35">
      <c r="A200" t="s">
        <v>210</v>
      </c>
      <c r="B200" t="str">
        <f t="shared" si="18"/>
        <v>07-18-2023</v>
      </c>
      <c r="C200" t="str">
        <f t="shared" si="19"/>
        <v>Jul</v>
      </c>
      <c r="D200" s="2">
        <v>45125</v>
      </c>
      <c r="E200" t="s">
        <v>527</v>
      </c>
      <c r="F200" t="str">
        <v>Customer_44</v>
      </c>
      <c r="G200" t="str">
        <v>36-50</v>
      </c>
      <c r="H200" t="str">
        <v>Male</v>
      </c>
      <c r="I200" t="str">
        <v>Delhi</v>
      </c>
      <c r="J200" t="s">
        <v>578</v>
      </c>
      <c r="K200" t="str">
        <f>_xlfn.XLOOKUP(J200, Product_Info!A:A, Product_Info!B:B)</f>
        <v>Product_17</v>
      </c>
      <c r="L200" t="str">
        <f>_xlfn.XLOOKUP(J200, Product_Info!A:A, Product_Info!F:F)</f>
        <v>Supplier_17</v>
      </c>
      <c r="M200" t="s">
        <v>592</v>
      </c>
      <c r="N200" t="s">
        <v>595</v>
      </c>
      <c r="O200">
        <v>9</v>
      </c>
      <c r="P200" t="s">
        <v>603</v>
      </c>
      <c r="Q200" s="10">
        <v>0.34</v>
      </c>
      <c r="R200">
        <v>341.17</v>
      </c>
      <c r="S200">
        <v>3070.53</v>
      </c>
      <c r="T200">
        <v>-736.93</v>
      </c>
      <c r="U200">
        <f t="shared" si="20"/>
        <v>3070.53</v>
      </c>
      <c r="V200" s="10">
        <f t="shared" si="21"/>
        <v>-0.24000091189468917</v>
      </c>
      <c r="W200" s="4">
        <f t="shared" si="22"/>
        <v>340.01002200000005</v>
      </c>
      <c r="X200" t="str">
        <f t="shared" si="23"/>
        <v>Low Profit</v>
      </c>
    </row>
    <row r="201" spans="1:24" x14ac:dyDescent="0.35">
      <c r="A201" t="s">
        <v>211</v>
      </c>
      <c r="B201" t="str">
        <f t="shared" si="18"/>
        <v>07-19-2023</v>
      </c>
      <c r="C201" t="str">
        <f t="shared" si="19"/>
        <v>Jul</v>
      </c>
      <c r="D201" s="2">
        <v>45126</v>
      </c>
      <c r="E201" t="s">
        <v>521</v>
      </c>
      <c r="F201" t="str">
        <v>Customer_24</v>
      </c>
      <c r="G201" t="str">
        <v>26-35</v>
      </c>
      <c r="H201" t="str">
        <v>Female</v>
      </c>
      <c r="I201" t="str">
        <v>Delhi</v>
      </c>
      <c r="J201" t="s">
        <v>564</v>
      </c>
      <c r="K201" t="str">
        <f>_xlfn.XLOOKUP(J201, Product_Info!A:A, Product_Info!B:B)</f>
        <v>Product_7</v>
      </c>
      <c r="L201" t="str">
        <f>_xlfn.XLOOKUP(J201, Product_Info!A:A, Product_Info!F:F)</f>
        <v>Supplier_7</v>
      </c>
      <c r="M201" t="s">
        <v>592</v>
      </c>
      <c r="N201" t="s">
        <v>599</v>
      </c>
      <c r="O201">
        <v>2</v>
      </c>
      <c r="P201" t="s">
        <v>604</v>
      </c>
      <c r="Q201" s="10">
        <v>0.05</v>
      </c>
      <c r="R201">
        <v>78.17</v>
      </c>
      <c r="S201">
        <v>156.34</v>
      </c>
      <c r="T201">
        <v>7.82</v>
      </c>
      <c r="U201">
        <f t="shared" si="20"/>
        <v>156.34</v>
      </c>
      <c r="V201" s="10">
        <f t="shared" si="21"/>
        <v>5.0019188947166435E-2</v>
      </c>
      <c r="W201" s="4">
        <f t="shared" si="22"/>
        <v>78.130915000000002</v>
      </c>
      <c r="X201" t="str">
        <f t="shared" si="23"/>
        <v>Moderate</v>
      </c>
    </row>
    <row r="202" spans="1:24" x14ac:dyDescent="0.35">
      <c r="A202" t="s">
        <v>212</v>
      </c>
      <c r="B202" t="str">
        <f t="shared" si="18"/>
        <v>07-20-2023</v>
      </c>
      <c r="C202" t="str">
        <f t="shared" si="19"/>
        <v>Jul</v>
      </c>
      <c r="D202" s="2">
        <v>45127</v>
      </c>
      <c r="E202" t="s">
        <v>514</v>
      </c>
      <c r="F202" t="str">
        <v>Customer_15</v>
      </c>
      <c r="G202" t="str">
        <v>18-25</v>
      </c>
      <c r="H202" t="str">
        <v>Female</v>
      </c>
      <c r="I202" t="str">
        <v>Delhi</v>
      </c>
      <c r="J202" t="s">
        <v>589</v>
      </c>
      <c r="K202" t="str">
        <f>_xlfn.XLOOKUP(J202, Product_Info!A:A, Product_Info!B:B)</f>
        <v>Product_25</v>
      </c>
      <c r="L202" t="str">
        <f>_xlfn.XLOOKUP(J202, Product_Info!A:A, Product_Info!F:F)</f>
        <v>Supplier_25</v>
      </c>
      <c r="M202" t="s">
        <v>593</v>
      </c>
      <c r="N202" t="s">
        <v>597</v>
      </c>
      <c r="O202">
        <v>9</v>
      </c>
      <c r="P202" t="s">
        <v>604</v>
      </c>
      <c r="Q202" s="10">
        <v>0.01</v>
      </c>
      <c r="R202">
        <v>134.57</v>
      </c>
      <c r="S202">
        <v>1211.1300000000001</v>
      </c>
      <c r="T202">
        <v>109</v>
      </c>
      <c r="U202">
        <f t="shared" si="20"/>
        <v>1211.1299999999999</v>
      </c>
      <c r="V202" s="10">
        <f t="shared" si="21"/>
        <v>8.999859635216699E-2</v>
      </c>
      <c r="W202" s="4">
        <f t="shared" si="22"/>
        <v>134.556543</v>
      </c>
      <c r="X202" t="str">
        <f t="shared" si="23"/>
        <v>Moderate</v>
      </c>
    </row>
    <row r="203" spans="1:24" x14ac:dyDescent="0.35">
      <c r="A203" t="s">
        <v>213</v>
      </c>
      <c r="B203" t="str">
        <f t="shared" si="18"/>
        <v>07-21-2023</v>
      </c>
      <c r="C203" t="str">
        <f t="shared" si="19"/>
        <v>Jul</v>
      </c>
      <c r="D203" s="2">
        <v>45128</v>
      </c>
      <c r="E203" t="s">
        <v>560</v>
      </c>
      <c r="F203" t="str">
        <v>Customer_32</v>
      </c>
      <c r="G203" t="str">
        <v>18-25</v>
      </c>
      <c r="H203" t="str">
        <v>Female</v>
      </c>
      <c r="I203" t="str">
        <v>Delhi</v>
      </c>
      <c r="J203" t="s">
        <v>577</v>
      </c>
      <c r="K203" t="str">
        <f>_xlfn.XLOOKUP(J203, Product_Info!A:A, Product_Info!B:B)</f>
        <v>Product_13</v>
      </c>
      <c r="L203" t="str">
        <f>_xlfn.XLOOKUP(J203, Product_Info!A:A, Product_Info!F:F)</f>
        <v>Supplier_13</v>
      </c>
      <c r="M203" t="s">
        <v>593</v>
      </c>
      <c r="N203" t="s">
        <v>600</v>
      </c>
      <c r="O203">
        <v>7</v>
      </c>
      <c r="P203" t="s">
        <v>601</v>
      </c>
      <c r="Q203" s="10">
        <v>0.41</v>
      </c>
      <c r="R203">
        <v>439</v>
      </c>
      <c r="S203">
        <v>3073</v>
      </c>
      <c r="T203">
        <v>-952.63</v>
      </c>
      <c r="U203">
        <f t="shared" si="20"/>
        <v>3073</v>
      </c>
      <c r="V203" s="10">
        <f t="shared" si="21"/>
        <v>-0.31</v>
      </c>
      <c r="W203" s="4">
        <f t="shared" si="22"/>
        <v>437.20010000000002</v>
      </c>
      <c r="X203" t="str">
        <f t="shared" si="23"/>
        <v>Low Profit</v>
      </c>
    </row>
    <row r="204" spans="1:24" x14ac:dyDescent="0.35">
      <c r="A204" t="s">
        <v>214</v>
      </c>
      <c r="B204" t="str">
        <f t="shared" si="18"/>
        <v>07-22-2023</v>
      </c>
      <c r="C204" t="str">
        <f t="shared" si="19"/>
        <v>Jul</v>
      </c>
      <c r="D204" s="2">
        <v>45129</v>
      </c>
      <c r="E204" t="s">
        <v>560</v>
      </c>
      <c r="F204" t="str">
        <v>Customer_32</v>
      </c>
      <c r="G204" t="str">
        <v>18-25</v>
      </c>
      <c r="H204" t="str">
        <v>Female</v>
      </c>
      <c r="I204" t="str">
        <v>Delhi</v>
      </c>
      <c r="J204" t="s">
        <v>565</v>
      </c>
      <c r="K204" t="str">
        <f>_xlfn.XLOOKUP(J204, Product_Info!A:A, Product_Info!B:B)</f>
        <v>Product_4</v>
      </c>
      <c r="L204" t="str">
        <f>_xlfn.XLOOKUP(J204, Product_Info!A:A, Product_Info!F:F)</f>
        <v>Supplier_4</v>
      </c>
      <c r="M204" t="s">
        <v>592</v>
      </c>
      <c r="N204" t="s">
        <v>597</v>
      </c>
      <c r="O204">
        <v>8</v>
      </c>
      <c r="P204" t="s">
        <v>603</v>
      </c>
      <c r="Q204" s="10">
        <v>0.1</v>
      </c>
      <c r="R204">
        <v>99.58</v>
      </c>
      <c r="S204">
        <v>796.64</v>
      </c>
      <c r="T204">
        <v>0</v>
      </c>
      <c r="U204">
        <f t="shared" si="20"/>
        <v>796.64</v>
      </c>
      <c r="V204" s="10">
        <f t="shared" si="21"/>
        <v>0</v>
      </c>
      <c r="W204" s="4">
        <f t="shared" si="22"/>
        <v>99.480419999999995</v>
      </c>
      <c r="X204" t="str">
        <f t="shared" si="23"/>
        <v>Moderate</v>
      </c>
    </row>
    <row r="205" spans="1:24" x14ac:dyDescent="0.35">
      <c r="A205" t="s">
        <v>215</v>
      </c>
      <c r="B205" t="str">
        <f t="shared" si="18"/>
        <v>07-23-2023</v>
      </c>
      <c r="C205" t="str">
        <f t="shared" si="19"/>
        <v>Jul</v>
      </c>
      <c r="D205" s="2">
        <v>45130</v>
      </c>
      <c r="E205" t="s">
        <v>521</v>
      </c>
      <c r="F205" t="str">
        <v>Customer_24</v>
      </c>
      <c r="G205" t="str">
        <v>26-35</v>
      </c>
      <c r="H205" t="str">
        <v>Female</v>
      </c>
      <c r="I205" t="str">
        <v>Delhi</v>
      </c>
      <c r="J205" t="s">
        <v>565</v>
      </c>
      <c r="K205" t="str">
        <f>_xlfn.XLOOKUP(J205, Product_Info!A:A, Product_Info!B:B)</f>
        <v>Product_4</v>
      </c>
      <c r="L205" t="str">
        <f>_xlfn.XLOOKUP(J205, Product_Info!A:A, Product_Info!F:F)</f>
        <v>Supplier_4</v>
      </c>
      <c r="M205" t="s">
        <v>593</v>
      </c>
      <c r="N205" t="s">
        <v>600</v>
      </c>
      <c r="O205">
        <v>2</v>
      </c>
      <c r="P205" t="s">
        <v>604</v>
      </c>
      <c r="Q205" s="10">
        <v>0.19</v>
      </c>
      <c r="R205">
        <v>146.44</v>
      </c>
      <c r="S205">
        <v>292.88</v>
      </c>
      <c r="T205">
        <v>-26.36</v>
      </c>
      <c r="U205">
        <f t="shared" si="20"/>
        <v>292.88</v>
      </c>
      <c r="V205" s="10">
        <f t="shared" si="21"/>
        <v>-9.0002731494127283E-2</v>
      </c>
      <c r="W205" s="4">
        <f t="shared" si="22"/>
        <v>146.16176400000001</v>
      </c>
      <c r="X205" t="str">
        <f t="shared" si="23"/>
        <v>Low Profit</v>
      </c>
    </row>
    <row r="206" spans="1:24" x14ac:dyDescent="0.35">
      <c r="A206" t="s">
        <v>216</v>
      </c>
      <c r="B206" t="str">
        <f t="shared" si="18"/>
        <v>07-24-2023</v>
      </c>
      <c r="C206" t="str">
        <f t="shared" si="19"/>
        <v>Jul</v>
      </c>
      <c r="D206" s="2">
        <v>45131</v>
      </c>
      <c r="E206" t="s">
        <v>556</v>
      </c>
      <c r="F206" t="str">
        <v>Customer_41</v>
      </c>
      <c r="G206" t="str">
        <v>26-35</v>
      </c>
      <c r="H206" t="str">
        <v>Female</v>
      </c>
      <c r="I206" t="str">
        <v>Delhi</v>
      </c>
      <c r="J206" t="s">
        <v>591</v>
      </c>
      <c r="K206" t="str">
        <f>_xlfn.XLOOKUP(J206, Product_Info!A:A, Product_Info!B:B)</f>
        <v>Product_6</v>
      </c>
      <c r="L206" t="str">
        <f>_xlfn.XLOOKUP(J206, Product_Info!A:A, Product_Info!F:F)</f>
        <v>Supplier_6</v>
      </c>
      <c r="M206" t="s">
        <v>592</v>
      </c>
      <c r="N206" t="s">
        <v>598</v>
      </c>
      <c r="O206">
        <v>7</v>
      </c>
      <c r="P206" t="s">
        <v>601</v>
      </c>
      <c r="Q206" s="10">
        <v>0.49</v>
      </c>
      <c r="R206">
        <v>73.5</v>
      </c>
      <c r="S206">
        <v>514.5</v>
      </c>
      <c r="T206">
        <v>-200.66</v>
      </c>
      <c r="U206">
        <f t="shared" si="20"/>
        <v>514.5</v>
      </c>
      <c r="V206" s="10">
        <f t="shared" si="21"/>
        <v>-0.39000971817298347</v>
      </c>
      <c r="W206" s="4">
        <f t="shared" si="22"/>
        <v>73.139849999999996</v>
      </c>
      <c r="X206" t="str">
        <f t="shared" si="23"/>
        <v>Low Profit</v>
      </c>
    </row>
    <row r="207" spans="1:24" x14ac:dyDescent="0.35">
      <c r="A207" t="s">
        <v>217</v>
      </c>
      <c r="B207" t="str">
        <f t="shared" si="18"/>
        <v>07-25-2023</v>
      </c>
      <c r="C207" t="str">
        <f t="shared" si="19"/>
        <v>Jul</v>
      </c>
      <c r="D207" s="2">
        <v>45132</v>
      </c>
      <c r="E207" t="s">
        <v>533</v>
      </c>
      <c r="F207" t="str">
        <v>Customer_49</v>
      </c>
      <c r="G207" t="str">
        <v>18-25</v>
      </c>
      <c r="H207" t="str">
        <v>Female</v>
      </c>
      <c r="I207" t="str">
        <v>Delhi</v>
      </c>
      <c r="J207" t="s">
        <v>579</v>
      </c>
      <c r="K207" t="str">
        <f>_xlfn.XLOOKUP(J207, Product_Info!A:A, Product_Info!B:B)</f>
        <v>Product_28</v>
      </c>
      <c r="L207" t="str">
        <f>_xlfn.XLOOKUP(J207, Product_Info!A:A, Product_Info!F:F)</f>
        <v>Supplier_28</v>
      </c>
      <c r="M207" t="s">
        <v>594</v>
      </c>
      <c r="N207" t="s">
        <v>595</v>
      </c>
      <c r="O207">
        <v>6</v>
      </c>
      <c r="P207" t="s">
        <v>603</v>
      </c>
      <c r="Q207" s="10">
        <v>0.17</v>
      </c>
      <c r="R207">
        <v>341.29</v>
      </c>
      <c r="S207">
        <v>2047.74</v>
      </c>
      <c r="T207">
        <v>-143.34</v>
      </c>
      <c r="U207">
        <f t="shared" si="20"/>
        <v>2047.7400000000002</v>
      </c>
      <c r="V207" s="10">
        <f t="shared" si="21"/>
        <v>-6.9999120982155938E-2</v>
      </c>
      <c r="W207" s="4">
        <f t="shared" si="22"/>
        <v>340.70980700000001</v>
      </c>
      <c r="X207" t="str">
        <f t="shared" si="23"/>
        <v>Low Profit</v>
      </c>
    </row>
    <row r="208" spans="1:24" x14ac:dyDescent="0.35">
      <c r="A208" t="s">
        <v>218</v>
      </c>
      <c r="B208" t="str">
        <f t="shared" si="18"/>
        <v>07-26-2023</v>
      </c>
      <c r="C208" t="str">
        <f t="shared" si="19"/>
        <v>Jul</v>
      </c>
      <c r="D208" s="2">
        <v>45133</v>
      </c>
      <c r="E208" t="s">
        <v>533</v>
      </c>
      <c r="F208" t="str">
        <v>Customer_49</v>
      </c>
      <c r="G208" t="str">
        <v>18-25</v>
      </c>
      <c r="H208" t="str">
        <v>Female</v>
      </c>
      <c r="I208" t="str">
        <v>Delhi</v>
      </c>
      <c r="J208" t="s">
        <v>575</v>
      </c>
      <c r="K208" t="str">
        <f>_xlfn.XLOOKUP(J208, Product_Info!A:A, Product_Info!B:B)</f>
        <v>Product_19</v>
      </c>
      <c r="L208" t="str">
        <f>_xlfn.XLOOKUP(J208, Product_Info!A:A, Product_Info!F:F)</f>
        <v>Supplier_19</v>
      </c>
      <c r="M208" t="s">
        <v>592</v>
      </c>
      <c r="N208" t="s">
        <v>600</v>
      </c>
      <c r="O208">
        <v>4</v>
      </c>
      <c r="P208" t="s">
        <v>602</v>
      </c>
      <c r="Q208" s="10">
        <v>0.15</v>
      </c>
      <c r="R208">
        <v>472.55</v>
      </c>
      <c r="S208">
        <v>1890.2</v>
      </c>
      <c r="T208">
        <v>-94.51</v>
      </c>
      <c r="U208">
        <f t="shared" si="20"/>
        <v>1890.2</v>
      </c>
      <c r="V208" s="10">
        <f t="shared" si="21"/>
        <v>-0.05</v>
      </c>
      <c r="W208" s="4">
        <f t="shared" si="22"/>
        <v>471.84117500000002</v>
      </c>
      <c r="X208" t="str">
        <f t="shared" si="23"/>
        <v>Low Profit</v>
      </c>
    </row>
    <row r="209" spans="1:24" x14ac:dyDescent="0.35">
      <c r="A209" t="s">
        <v>219</v>
      </c>
      <c r="B209" t="str">
        <f t="shared" si="18"/>
        <v>07-27-2023</v>
      </c>
      <c r="C209" t="str">
        <f t="shared" si="19"/>
        <v>Jul</v>
      </c>
      <c r="D209" s="2">
        <v>45134</v>
      </c>
      <c r="E209" t="s">
        <v>531</v>
      </c>
      <c r="F209" t="str">
        <v>Customer_12</v>
      </c>
      <c r="G209" t="str">
        <v>26-35</v>
      </c>
      <c r="H209" t="str">
        <v>Female</v>
      </c>
      <c r="I209" t="str">
        <v>Delhi</v>
      </c>
      <c r="J209" t="s">
        <v>584</v>
      </c>
      <c r="K209" t="str">
        <f>_xlfn.XLOOKUP(J209, Product_Info!A:A, Product_Info!B:B)</f>
        <v>Product_29</v>
      </c>
      <c r="L209" t="str">
        <f>_xlfn.XLOOKUP(J209, Product_Info!A:A, Product_Info!F:F)</f>
        <v>Supplier_29</v>
      </c>
      <c r="M209" t="s">
        <v>594</v>
      </c>
      <c r="N209" t="s">
        <v>597</v>
      </c>
      <c r="O209">
        <v>7</v>
      </c>
      <c r="P209" t="s">
        <v>604</v>
      </c>
      <c r="Q209" s="10">
        <v>0.46</v>
      </c>
      <c r="R209">
        <v>141.79</v>
      </c>
      <c r="S209">
        <v>992.53</v>
      </c>
      <c r="T209">
        <v>-357.31</v>
      </c>
      <c r="U209">
        <f t="shared" si="20"/>
        <v>992.53</v>
      </c>
      <c r="V209" s="10">
        <f t="shared" si="21"/>
        <v>-0.3599991939790233</v>
      </c>
      <c r="W209" s="4">
        <f t="shared" si="22"/>
        <v>141.137766</v>
      </c>
      <c r="X209" t="str">
        <f t="shared" si="23"/>
        <v>Low Profit</v>
      </c>
    </row>
    <row r="210" spans="1:24" x14ac:dyDescent="0.35">
      <c r="A210" t="s">
        <v>220</v>
      </c>
      <c r="B210" t="str">
        <f t="shared" si="18"/>
        <v>07-28-2023</v>
      </c>
      <c r="C210" t="str">
        <f t="shared" si="19"/>
        <v>Jul</v>
      </c>
      <c r="D210" s="2">
        <v>45135</v>
      </c>
      <c r="E210" t="s">
        <v>512</v>
      </c>
      <c r="F210" t="str">
        <v>Customer_39</v>
      </c>
      <c r="G210" t="str">
        <v>36-50</v>
      </c>
      <c r="H210" t="str">
        <v>Male</v>
      </c>
      <c r="I210" t="str">
        <v>Delhi</v>
      </c>
      <c r="J210" t="s">
        <v>581</v>
      </c>
      <c r="K210" t="str">
        <f>_xlfn.XLOOKUP(J210, Product_Info!A:A, Product_Info!B:B)</f>
        <v>Product_12</v>
      </c>
      <c r="L210" t="str">
        <f>_xlfn.XLOOKUP(J210, Product_Info!A:A, Product_Info!F:F)</f>
        <v>Supplier_12</v>
      </c>
      <c r="M210" t="s">
        <v>593</v>
      </c>
      <c r="N210" t="s">
        <v>599</v>
      </c>
      <c r="O210">
        <v>4</v>
      </c>
      <c r="P210" t="s">
        <v>602</v>
      </c>
      <c r="Q210" s="10">
        <v>0.06</v>
      </c>
      <c r="R210">
        <v>242.95</v>
      </c>
      <c r="S210">
        <v>971.8</v>
      </c>
      <c r="T210">
        <v>38.869999999999997</v>
      </c>
      <c r="U210">
        <f t="shared" si="20"/>
        <v>971.8</v>
      </c>
      <c r="V210" s="10">
        <f t="shared" si="21"/>
        <v>3.9997941963366944E-2</v>
      </c>
      <c r="W210" s="4">
        <f t="shared" si="22"/>
        <v>242.80422999999999</v>
      </c>
      <c r="X210" t="str">
        <f t="shared" si="23"/>
        <v>Moderate</v>
      </c>
    </row>
    <row r="211" spans="1:24" x14ac:dyDescent="0.35">
      <c r="A211" t="s">
        <v>221</v>
      </c>
      <c r="B211" t="str">
        <f t="shared" si="18"/>
        <v>07-29-2023</v>
      </c>
      <c r="C211" t="str">
        <f t="shared" si="19"/>
        <v>Jul</v>
      </c>
      <c r="D211" s="2">
        <v>45136</v>
      </c>
      <c r="E211" t="s">
        <v>526</v>
      </c>
      <c r="F211" t="str">
        <v>Customer_2</v>
      </c>
      <c r="G211" t="str">
        <v>26-35</v>
      </c>
      <c r="H211" t="str">
        <v>Female</v>
      </c>
      <c r="I211" t="str">
        <v>Delhi</v>
      </c>
      <c r="J211" t="s">
        <v>572</v>
      </c>
      <c r="K211" t="str">
        <f>_xlfn.XLOOKUP(J211, Product_Info!A:A, Product_Info!B:B)</f>
        <v>Product_22</v>
      </c>
      <c r="L211" t="str">
        <f>_xlfn.XLOOKUP(J211, Product_Info!A:A, Product_Info!F:F)</f>
        <v>Supplier_22</v>
      </c>
      <c r="M211" t="s">
        <v>592</v>
      </c>
      <c r="N211" t="s">
        <v>600</v>
      </c>
      <c r="O211">
        <v>2</v>
      </c>
      <c r="P211" t="s">
        <v>603</v>
      </c>
      <c r="Q211" s="10">
        <v>0.38</v>
      </c>
      <c r="R211">
        <v>320.83</v>
      </c>
      <c r="S211">
        <v>641.66</v>
      </c>
      <c r="T211">
        <v>-179.66</v>
      </c>
      <c r="U211">
        <f t="shared" si="20"/>
        <v>641.66</v>
      </c>
      <c r="V211" s="10">
        <f t="shared" si="21"/>
        <v>-0.27999251940279901</v>
      </c>
      <c r="W211" s="4">
        <f t="shared" si="22"/>
        <v>319.61084599999998</v>
      </c>
      <c r="X211" t="str">
        <f t="shared" si="23"/>
        <v>Low Profit</v>
      </c>
    </row>
    <row r="212" spans="1:24" x14ac:dyDescent="0.35">
      <c r="A212" t="s">
        <v>222</v>
      </c>
      <c r="B212" t="str">
        <f t="shared" si="18"/>
        <v>07-30-2023</v>
      </c>
      <c r="C212" t="str">
        <f t="shared" si="19"/>
        <v>Jul</v>
      </c>
      <c r="D212" s="2">
        <v>45137</v>
      </c>
      <c r="E212" t="s">
        <v>524</v>
      </c>
      <c r="F212" t="str">
        <v>Customer_3</v>
      </c>
      <c r="G212" t="str">
        <v>50+</v>
      </c>
      <c r="H212" t="str">
        <v>Male</v>
      </c>
      <c r="I212" t="str">
        <v>Delhi</v>
      </c>
      <c r="J212" t="s">
        <v>564</v>
      </c>
      <c r="K212" t="str">
        <f>_xlfn.XLOOKUP(J212, Product_Info!A:A, Product_Info!B:B)</f>
        <v>Product_7</v>
      </c>
      <c r="L212" t="str">
        <f>_xlfn.XLOOKUP(J212, Product_Info!A:A, Product_Info!F:F)</f>
        <v>Supplier_7</v>
      </c>
      <c r="M212" t="s">
        <v>593</v>
      </c>
      <c r="N212" t="s">
        <v>595</v>
      </c>
      <c r="O212">
        <v>7</v>
      </c>
      <c r="P212" t="s">
        <v>604</v>
      </c>
      <c r="Q212" s="10">
        <v>0.49</v>
      </c>
      <c r="R212">
        <v>499.74</v>
      </c>
      <c r="S212">
        <v>3498.18</v>
      </c>
      <c r="T212">
        <v>-1364.29</v>
      </c>
      <c r="U212">
        <f t="shared" si="20"/>
        <v>3498.1800000000003</v>
      </c>
      <c r="V212" s="10">
        <f t="shared" si="21"/>
        <v>-0.38999994282741307</v>
      </c>
      <c r="W212" s="4">
        <f t="shared" si="22"/>
        <v>497.29127399999999</v>
      </c>
      <c r="X212" t="str">
        <f t="shared" si="23"/>
        <v>Low Profit</v>
      </c>
    </row>
    <row r="213" spans="1:24" x14ac:dyDescent="0.35">
      <c r="A213" t="s">
        <v>223</v>
      </c>
      <c r="B213" t="str">
        <f t="shared" si="18"/>
        <v>07-31-2023</v>
      </c>
      <c r="C213" t="str">
        <f t="shared" si="19"/>
        <v>Jul</v>
      </c>
      <c r="D213" s="2">
        <v>45138</v>
      </c>
      <c r="E213" t="s">
        <v>533</v>
      </c>
      <c r="F213" t="str">
        <v>Customer_49</v>
      </c>
      <c r="G213" t="str">
        <v>18-25</v>
      </c>
      <c r="H213" t="str">
        <v>Female</v>
      </c>
      <c r="I213" t="str">
        <v>Delhi</v>
      </c>
      <c r="J213" t="s">
        <v>580</v>
      </c>
      <c r="K213" t="str">
        <f>_xlfn.XLOOKUP(J213, Product_Info!A:A, Product_Info!B:B)</f>
        <v>Product_27</v>
      </c>
      <c r="L213" t="str">
        <f>_xlfn.XLOOKUP(J213, Product_Info!A:A, Product_Info!F:F)</f>
        <v>Supplier_27</v>
      </c>
      <c r="M213" t="s">
        <v>594</v>
      </c>
      <c r="N213" t="s">
        <v>600</v>
      </c>
      <c r="O213">
        <v>8</v>
      </c>
      <c r="P213" t="s">
        <v>603</v>
      </c>
      <c r="Q213" s="10">
        <v>0.45</v>
      </c>
      <c r="R213">
        <v>61.36</v>
      </c>
      <c r="S213">
        <v>490.88</v>
      </c>
      <c r="T213">
        <v>-171.81</v>
      </c>
      <c r="U213">
        <f t="shared" si="20"/>
        <v>490.88</v>
      </c>
      <c r="V213" s="10">
        <f t="shared" si="21"/>
        <v>-0.350004074315515</v>
      </c>
      <c r="W213" s="4">
        <f t="shared" si="22"/>
        <v>61.083880000000001</v>
      </c>
      <c r="X213" t="str">
        <f t="shared" si="23"/>
        <v>Low Profit</v>
      </c>
    </row>
    <row r="214" spans="1:24" x14ac:dyDescent="0.35">
      <c r="A214" t="s">
        <v>224</v>
      </c>
      <c r="B214" t="str">
        <f t="shared" si="18"/>
        <v>08-01-2023</v>
      </c>
      <c r="C214" t="str">
        <f t="shared" si="19"/>
        <v>Aug</v>
      </c>
      <c r="D214" s="2">
        <v>45139</v>
      </c>
      <c r="E214" t="s">
        <v>539</v>
      </c>
      <c r="F214" t="str">
        <v>Customer_37</v>
      </c>
      <c r="G214" t="str">
        <v>36-50</v>
      </c>
      <c r="H214" t="str">
        <v>Male</v>
      </c>
      <c r="I214" t="str">
        <v>Delhi</v>
      </c>
      <c r="J214" t="s">
        <v>571</v>
      </c>
      <c r="K214" t="str">
        <f>_xlfn.XLOOKUP(J214, Product_Info!A:A, Product_Info!B:B)</f>
        <v>Product_10</v>
      </c>
      <c r="L214" t="str">
        <f>_xlfn.XLOOKUP(J214, Product_Info!A:A, Product_Info!F:F)</f>
        <v>Supplier_10</v>
      </c>
      <c r="M214" t="s">
        <v>594</v>
      </c>
      <c r="N214" t="s">
        <v>596</v>
      </c>
      <c r="O214">
        <v>2</v>
      </c>
      <c r="P214" t="s">
        <v>602</v>
      </c>
      <c r="Q214" s="10">
        <v>0.33</v>
      </c>
      <c r="R214">
        <v>254.3</v>
      </c>
      <c r="S214">
        <v>508.6</v>
      </c>
      <c r="T214">
        <v>-116.98</v>
      </c>
      <c r="U214">
        <f t="shared" si="20"/>
        <v>508.6</v>
      </c>
      <c r="V214" s="10">
        <f t="shared" si="21"/>
        <v>-0.23000393236335037</v>
      </c>
      <c r="W214" s="4">
        <f t="shared" si="22"/>
        <v>253.46081000000001</v>
      </c>
      <c r="X214" t="str">
        <f t="shared" si="23"/>
        <v>Low Profit</v>
      </c>
    </row>
    <row r="215" spans="1:24" x14ac:dyDescent="0.35">
      <c r="A215" t="s">
        <v>225</v>
      </c>
      <c r="B215" t="str">
        <f t="shared" si="18"/>
        <v>08-02-2023</v>
      </c>
      <c r="C215" t="str">
        <f t="shared" si="19"/>
        <v>Aug</v>
      </c>
      <c r="D215" s="2">
        <v>45140</v>
      </c>
      <c r="E215" t="s">
        <v>533</v>
      </c>
      <c r="F215" t="str">
        <v>Customer_49</v>
      </c>
      <c r="G215" t="str">
        <v>18-25</v>
      </c>
      <c r="H215" t="str">
        <v>Female</v>
      </c>
      <c r="I215" t="str">
        <v>Delhi</v>
      </c>
      <c r="J215" t="s">
        <v>570</v>
      </c>
      <c r="K215" t="str">
        <f>_xlfn.XLOOKUP(J215, Product_Info!A:A, Product_Info!B:B)</f>
        <v>Product_26</v>
      </c>
      <c r="L215" t="str">
        <f>_xlfn.XLOOKUP(J215, Product_Info!A:A, Product_Info!F:F)</f>
        <v>Supplier_26</v>
      </c>
      <c r="M215" t="s">
        <v>594</v>
      </c>
      <c r="N215" t="s">
        <v>599</v>
      </c>
      <c r="O215">
        <v>5</v>
      </c>
      <c r="P215" t="s">
        <v>604</v>
      </c>
      <c r="Q215" s="10">
        <v>0.16</v>
      </c>
      <c r="R215">
        <v>198.71</v>
      </c>
      <c r="S215">
        <v>993.55</v>
      </c>
      <c r="T215">
        <v>-59.61</v>
      </c>
      <c r="U215">
        <f t="shared" si="20"/>
        <v>993.55000000000007</v>
      </c>
      <c r="V215" s="10">
        <f t="shared" si="21"/>
        <v>-5.9996980524382258E-2</v>
      </c>
      <c r="W215" s="4">
        <f t="shared" si="22"/>
        <v>198.392064</v>
      </c>
      <c r="X215" t="str">
        <f t="shared" si="23"/>
        <v>Low Profit</v>
      </c>
    </row>
    <row r="216" spans="1:24" x14ac:dyDescent="0.35">
      <c r="A216" t="s">
        <v>226</v>
      </c>
      <c r="B216" t="str">
        <f t="shared" si="18"/>
        <v>08-03-2023</v>
      </c>
      <c r="C216" t="str">
        <f t="shared" si="19"/>
        <v>Aug</v>
      </c>
      <c r="D216" s="2">
        <v>45141</v>
      </c>
      <c r="E216" t="s">
        <v>549</v>
      </c>
      <c r="F216" t="str">
        <v>Customer_17</v>
      </c>
      <c r="G216" t="str">
        <v>50+</v>
      </c>
      <c r="H216" t="str">
        <v>Male</v>
      </c>
      <c r="I216" t="str">
        <v>Delhi</v>
      </c>
      <c r="J216" t="s">
        <v>575</v>
      </c>
      <c r="K216" t="str">
        <f>_xlfn.XLOOKUP(J216, Product_Info!A:A, Product_Info!B:B)</f>
        <v>Product_19</v>
      </c>
      <c r="L216" t="str">
        <f>_xlfn.XLOOKUP(J216, Product_Info!A:A, Product_Info!F:F)</f>
        <v>Supplier_19</v>
      </c>
      <c r="M216" t="s">
        <v>593</v>
      </c>
      <c r="N216" t="s">
        <v>595</v>
      </c>
      <c r="O216">
        <v>1</v>
      </c>
      <c r="P216" t="s">
        <v>602</v>
      </c>
      <c r="Q216" s="10">
        <v>0.13</v>
      </c>
      <c r="R216">
        <v>434.25</v>
      </c>
      <c r="S216">
        <v>434.25</v>
      </c>
      <c r="T216">
        <v>-13.03</v>
      </c>
      <c r="U216">
        <f t="shared" si="20"/>
        <v>434.25</v>
      </c>
      <c r="V216" s="10">
        <f t="shared" si="21"/>
        <v>-3.0005757052389174E-2</v>
      </c>
      <c r="W216" s="4">
        <f t="shared" si="22"/>
        <v>433.685475</v>
      </c>
      <c r="X216" t="str">
        <f t="shared" si="23"/>
        <v>Low Profit</v>
      </c>
    </row>
    <row r="217" spans="1:24" x14ac:dyDescent="0.35">
      <c r="A217" t="s">
        <v>227</v>
      </c>
      <c r="B217" t="str">
        <f t="shared" si="18"/>
        <v>08-04-2023</v>
      </c>
      <c r="C217" t="str">
        <f t="shared" si="19"/>
        <v>Aug</v>
      </c>
      <c r="D217" s="2">
        <v>45142</v>
      </c>
      <c r="E217" t="s">
        <v>533</v>
      </c>
      <c r="F217" t="str">
        <v>Customer_49</v>
      </c>
      <c r="G217" t="str">
        <v>18-25</v>
      </c>
      <c r="H217" t="str">
        <v>Female</v>
      </c>
      <c r="I217" t="str">
        <v>Delhi</v>
      </c>
      <c r="J217" t="s">
        <v>564</v>
      </c>
      <c r="K217" t="str">
        <f>_xlfn.XLOOKUP(J217, Product_Info!A:A, Product_Info!B:B)</f>
        <v>Product_7</v>
      </c>
      <c r="L217" t="str">
        <f>_xlfn.XLOOKUP(J217, Product_Info!A:A, Product_Info!F:F)</f>
        <v>Supplier_7</v>
      </c>
      <c r="M217" t="s">
        <v>593</v>
      </c>
      <c r="N217" t="s">
        <v>595</v>
      </c>
      <c r="O217">
        <v>7</v>
      </c>
      <c r="P217" t="s">
        <v>603</v>
      </c>
      <c r="Q217" s="10">
        <v>0.41</v>
      </c>
      <c r="R217">
        <v>243.22</v>
      </c>
      <c r="S217">
        <v>1702.54</v>
      </c>
      <c r="T217">
        <v>-527.79</v>
      </c>
      <c r="U217">
        <f t="shared" si="20"/>
        <v>1702.54</v>
      </c>
      <c r="V217" s="10">
        <f t="shared" si="21"/>
        <v>-0.31000152713005275</v>
      </c>
      <c r="W217" s="4">
        <f t="shared" si="22"/>
        <v>242.22279800000001</v>
      </c>
      <c r="X217" t="str">
        <f t="shared" si="23"/>
        <v>Low Profit</v>
      </c>
    </row>
    <row r="218" spans="1:24" x14ac:dyDescent="0.35">
      <c r="A218" t="s">
        <v>228</v>
      </c>
      <c r="B218" t="str">
        <f t="shared" si="18"/>
        <v>08-05-2023</v>
      </c>
      <c r="C218" t="str">
        <f t="shared" si="19"/>
        <v>Aug</v>
      </c>
      <c r="D218" s="2">
        <v>45143</v>
      </c>
      <c r="E218" t="s">
        <v>526</v>
      </c>
      <c r="F218" t="str">
        <v>Customer_2</v>
      </c>
      <c r="G218" t="str">
        <v>26-35</v>
      </c>
      <c r="H218" t="str">
        <v>Female</v>
      </c>
      <c r="I218" t="str">
        <v>Delhi</v>
      </c>
      <c r="J218" t="s">
        <v>567</v>
      </c>
      <c r="K218" t="str">
        <f>_xlfn.XLOOKUP(J218, Product_Info!A:A, Product_Info!B:B)</f>
        <v>Product_30</v>
      </c>
      <c r="L218" t="str">
        <f>_xlfn.XLOOKUP(J218, Product_Info!A:A, Product_Info!F:F)</f>
        <v>Supplier_30</v>
      </c>
      <c r="M218" t="s">
        <v>593</v>
      </c>
      <c r="N218" t="s">
        <v>598</v>
      </c>
      <c r="O218">
        <v>8</v>
      </c>
      <c r="P218" t="s">
        <v>603</v>
      </c>
      <c r="Q218" s="10">
        <v>0.44</v>
      </c>
      <c r="R218">
        <v>64.38</v>
      </c>
      <c r="S218">
        <v>515.04</v>
      </c>
      <c r="T218">
        <v>-175.11</v>
      </c>
      <c r="U218">
        <f t="shared" si="20"/>
        <v>515.04</v>
      </c>
      <c r="V218" s="10">
        <f t="shared" si="21"/>
        <v>-0.33999301025163098</v>
      </c>
      <c r="W218" s="4">
        <f t="shared" si="22"/>
        <v>64.096727999999999</v>
      </c>
      <c r="X218" t="str">
        <f t="shared" si="23"/>
        <v>Low Profit</v>
      </c>
    </row>
    <row r="219" spans="1:24" x14ac:dyDescent="0.35">
      <c r="A219" t="s">
        <v>229</v>
      </c>
      <c r="B219" t="str">
        <f t="shared" si="18"/>
        <v>08-06-2023</v>
      </c>
      <c r="C219" t="str">
        <f t="shared" si="19"/>
        <v>Aug</v>
      </c>
      <c r="D219" s="2">
        <v>45144</v>
      </c>
      <c r="E219" t="s">
        <v>526</v>
      </c>
      <c r="F219" t="str">
        <v>Customer_2</v>
      </c>
      <c r="G219" t="str">
        <v>26-35</v>
      </c>
      <c r="H219" t="str">
        <v>Female</v>
      </c>
      <c r="I219" t="str">
        <v>Delhi</v>
      </c>
      <c r="J219" t="s">
        <v>583</v>
      </c>
      <c r="K219" t="str">
        <f>_xlfn.XLOOKUP(J219, Product_Info!A:A, Product_Info!B:B)</f>
        <v>Product_3</v>
      </c>
      <c r="L219" t="str">
        <f>_xlfn.XLOOKUP(J219, Product_Info!A:A, Product_Info!F:F)</f>
        <v>Supplier_3</v>
      </c>
      <c r="M219" t="s">
        <v>593</v>
      </c>
      <c r="N219" t="s">
        <v>597</v>
      </c>
      <c r="O219">
        <v>6</v>
      </c>
      <c r="P219" t="s">
        <v>602</v>
      </c>
      <c r="Q219" s="10">
        <v>0.26</v>
      </c>
      <c r="R219">
        <v>320.87</v>
      </c>
      <c r="S219">
        <v>1925.22</v>
      </c>
      <c r="T219">
        <v>-308.04000000000002</v>
      </c>
      <c r="U219">
        <f t="shared" si="20"/>
        <v>1925.22</v>
      </c>
      <c r="V219" s="10">
        <f t="shared" si="21"/>
        <v>-0.16000249322155391</v>
      </c>
      <c r="W219" s="4">
        <f t="shared" si="22"/>
        <v>320.03573799999998</v>
      </c>
      <c r="X219" t="str">
        <f t="shared" si="23"/>
        <v>Low Profit</v>
      </c>
    </row>
    <row r="220" spans="1:24" x14ac:dyDescent="0.35">
      <c r="A220" t="s">
        <v>230</v>
      </c>
      <c r="B220" t="str">
        <f t="shared" si="18"/>
        <v>08-07-2023</v>
      </c>
      <c r="C220" t="str">
        <f t="shared" si="19"/>
        <v>Aug</v>
      </c>
      <c r="D220" s="2">
        <v>45145</v>
      </c>
      <c r="E220" t="s">
        <v>536</v>
      </c>
      <c r="F220" t="str">
        <v>Customer_28</v>
      </c>
      <c r="G220" t="str">
        <v>18-25</v>
      </c>
      <c r="H220" t="str">
        <v>Female</v>
      </c>
      <c r="I220" t="str">
        <v>Delhi</v>
      </c>
      <c r="J220" t="s">
        <v>577</v>
      </c>
      <c r="K220" t="str">
        <f>_xlfn.XLOOKUP(J220, Product_Info!A:A, Product_Info!B:B)</f>
        <v>Product_13</v>
      </c>
      <c r="L220" t="str">
        <f>_xlfn.XLOOKUP(J220, Product_Info!A:A, Product_Info!F:F)</f>
        <v>Supplier_13</v>
      </c>
      <c r="M220" t="s">
        <v>594</v>
      </c>
      <c r="N220" t="s">
        <v>598</v>
      </c>
      <c r="O220">
        <v>5</v>
      </c>
      <c r="P220" t="s">
        <v>604</v>
      </c>
      <c r="Q220" s="10">
        <v>0.12</v>
      </c>
      <c r="R220">
        <v>387.68</v>
      </c>
      <c r="S220">
        <v>1938.4</v>
      </c>
      <c r="T220">
        <v>-38.770000000000003</v>
      </c>
      <c r="U220">
        <f t="shared" si="20"/>
        <v>1938.4</v>
      </c>
      <c r="V220" s="10">
        <f t="shared" si="21"/>
        <v>-2.0001031778786628E-2</v>
      </c>
      <c r="W220" s="4">
        <f t="shared" si="22"/>
        <v>387.21478400000001</v>
      </c>
      <c r="X220" t="str">
        <f t="shared" si="23"/>
        <v>Low Profit</v>
      </c>
    </row>
    <row r="221" spans="1:24" x14ac:dyDescent="0.35">
      <c r="A221" t="s">
        <v>231</v>
      </c>
      <c r="B221" t="str">
        <f t="shared" si="18"/>
        <v>08-08-2023</v>
      </c>
      <c r="C221" t="str">
        <f t="shared" si="19"/>
        <v>Aug</v>
      </c>
      <c r="D221" s="2">
        <v>45146</v>
      </c>
      <c r="E221" t="s">
        <v>519</v>
      </c>
      <c r="F221" t="str">
        <v>Customer_23</v>
      </c>
      <c r="G221" t="str">
        <v>18-25</v>
      </c>
      <c r="H221" t="str">
        <v>Female</v>
      </c>
      <c r="I221" t="str">
        <v>Delhi</v>
      </c>
      <c r="J221" t="s">
        <v>577</v>
      </c>
      <c r="K221" t="str">
        <f>_xlfn.XLOOKUP(J221, Product_Info!A:A, Product_Info!B:B)</f>
        <v>Product_13</v>
      </c>
      <c r="L221" t="str">
        <f>_xlfn.XLOOKUP(J221, Product_Info!A:A, Product_Info!F:F)</f>
        <v>Supplier_13</v>
      </c>
      <c r="M221" t="s">
        <v>594</v>
      </c>
      <c r="N221" t="s">
        <v>595</v>
      </c>
      <c r="O221">
        <v>6</v>
      </c>
      <c r="P221" t="s">
        <v>602</v>
      </c>
      <c r="Q221" s="10">
        <v>0.06</v>
      </c>
      <c r="R221">
        <v>11.41</v>
      </c>
      <c r="S221">
        <v>68.459999999999994</v>
      </c>
      <c r="T221">
        <v>2.74</v>
      </c>
      <c r="U221">
        <f t="shared" si="20"/>
        <v>68.460000000000008</v>
      </c>
      <c r="V221" s="10">
        <f t="shared" si="21"/>
        <v>4.0023371311714871E-2</v>
      </c>
      <c r="W221" s="4">
        <f t="shared" si="22"/>
        <v>11.403153999999999</v>
      </c>
      <c r="X221" t="str">
        <f t="shared" si="23"/>
        <v>Moderate</v>
      </c>
    </row>
    <row r="222" spans="1:24" x14ac:dyDescent="0.35">
      <c r="A222" t="s">
        <v>232</v>
      </c>
      <c r="B222" t="str">
        <f t="shared" si="18"/>
        <v>08-09-2023</v>
      </c>
      <c r="C222" t="str">
        <f t="shared" si="19"/>
        <v>Aug</v>
      </c>
      <c r="D222" s="2">
        <v>45147</v>
      </c>
      <c r="E222" t="s">
        <v>539</v>
      </c>
      <c r="F222" t="str">
        <v>Customer_37</v>
      </c>
      <c r="G222" t="str">
        <v>36-50</v>
      </c>
      <c r="H222" t="str">
        <v>Male</v>
      </c>
      <c r="I222" t="str">
        <v>Delhi</v>
      </c>
      <c r="J222" t="s">
        <v>582</v>
      </c>
      <c r="K222" t="str">
        <f>_xlfn.XLOOKUP(J222, Product_Info!A:A, Product_Info!B:B)</f>
        <v>Product_18</v>
      </c>
      <c r="L222" t="str">
        <f>_xlfn.XLOOKUP(J222, Product_Info!A:A, Product_Info!F:F)</f>
        <v>Supplier_18</v>
      </c>
      <c r="M222" t="s">
        <v>592</v>
      </c>
      <c r="N222" t="s">
        <v>599</v>
      </c>
      <c r="O222">
        <v>2</v>
      </c>
      <c r="P222" t="s">
        <v>603</v>
      </c>
      <c r="Q222" s="10">
        <v>0.04</v>
      </c>
      <c r="R222">
        <v>430.89</v>
      </c>
      <c r="S222">
        <v>861.78</v>
      </c>
      <c r="T222">
        <v>51.71</v>
      </c>
      <c r="U222">
        <f t="shared" si="20"/>
        <v>861.78</v>
      </c>
      <c r="V222" s="10">
        <f t="shared" si="21"/>
        <v>6.0003713244679617E-2</v>
      </c>
      <c r="W222" s="4">
        <f t="shared" si="22"/>
        <v>430.71764400000001</v>
      </c>
      <c r="X222" t="str">
        <f t="shared" si="23"/>
        <v>Moderate</v>
      </c>
    </row>
    <row r="223" spans="1:24" x14ac:dyDescent="0.35">
      <c r="A223" t="s">
        <v>233</v>
      </c>
      <c r="B223" t="str">
        <f t="shared" si="18"/>
        <v>08-10-2023</v>
      </c>
      <c r="C223" t="str">
        <f t="shared" si="19"/>
        <v>Aug</v>
      </c>
      <c r="D223" s="2">
        <v>45148</v>
      </c>
      <c r="E223" t="s">
        <v>560</v>
      </c>
      <c r="F223" t="str">
        <v>Customer_32</v>
      </c>
      <c r="G223" t="str">
        <v>18-25</v>
      </c>
      <c r="H223" t="str">
        <v>Female</v>
      </c>
      <c r="I223" t="str">
        <v>Delhi</v>
      </c>
      <c r="J223" t="s">
        <v>579</v>
      </c>
      <c r="K223" t="str">
        <f>_xlfn.XLOOKUP(J223, Product_Info!A:A, Product_Info!B:B)</f>
        <v>Product_28</v>
      </c>
      <c r="L223" t="str">
        <f>_xlfn.XLOOKUP(J223, Product_Info!A:A, Product_Info!F:F)</f>
        <v>Supplier_28</v>
      </c>
      <c r="M223" t="s">
        <v>592</v>
      </c>
      <c r="N223" t="s">
        <v>600</v>
      </c>
      <c r="O223">
        <v>1</v>
      </c>
      <c r="P223" t="s">
        <v>602</v>
      </c>
      <c r="Q223" s="10">
        <v>0.36</v>
      </c>
      <c r="R223">
        <v>101.15</v>
      </c>
      <c r="S223">
        <v>101.15</v>
      </c>
      <c r="T223">
        <v>-26.3</v>
      </c>
      <c r="U223">
        <f t="shared" si="20"/>
        <v>101.15</v>
      </c>
      <c r="V223" s="10">
        <f t="shared" si="21"/>
        <v>-0.26000988630746413</v>
      </c>
      <c r="W223" s="4">
        <f t="shared" si="22"/>
        <v>100.78586</v>
      </c>
      <c r="X223" t="str">
        <f t="shared" si="23"/>
        <v>Low Profit</v>
      </c>
    </row>
    <row r="224" spans="1:24" x14ac:dyDescent="0.35">
      <c r="A224" t="s">
        <v>234</v>
      </c>
      <c r="B224" t="str">
        <f t="shared" si="18"/>
        <v>08-11-2023</v>
      </c>
      <c r="C224" t="str">
        <f t="shared" si="19"/>
        <v>Aug</v>
      </c>
      <c r="D224" s="2">
        <v>45149</v>
      </c>
      <c r="E224" t="s">
        <v>530</v>
      </c>
      <c r="F224" t="str">
        <v>Customer_33</v>
      </c>
      <c r="G224" t="str">
        <v>36-50</v>
      </c>
      <c r="H224" t="str">
        <v>Male</v>
      </c>
      <c r="I224" t="str">
        <v>Delhi</v>
      </c>
      <c r="J224" t="s">
        <v>567</v>
      </c>
      <c r="K224" t="str">
        <f>_xlfn.XLOOKUP(J224, Product_Info!A:A, Product_Info!B:B)</f>
        <v>Product_30</v>
      </c>
      <c r="L224" t="str">
        <f>_xlfn.XLOOKUP(J224, Product_Info!A:A, Product_Info!F:F)</f>
        <v>Supplier_30</v>
      </c>
      <c r="M224" t="s">
        <v>593</v>
      </c>
      <c r="N224" t="s">
        <v>600</v>
      </c>
      <c r="O224">
        <v>7</v>
      </c>
      <c r="P224" t="s">
        <v>603</v>
      </c>
      <c r="Q224" s="10">
        <v>0.21</v>
      </c>
      <c r="R224">
        <v>280.51</v>
      </c>
      <c r="S224">
        <v>1963.57</v>
      </c>
      <c r="T224">
        <v>-215.99</v>
      </c>
      <c r="U224">
        <f t="shared" si="20"/>
        <v>1963.57</v>
      </c>
      <c r="V224" s="10">
        <f t="shared" si="21"/>
        <v>-0.10999862495352854</v>
      </c>
      <c r="W224" s="4">
        <f t="shared" si="22"/>
        <v>279.920929</v>
      </c>
      <c r="X224" t="str">
        <f t="shared" si="23"/>
        <v>Low Profit</v>
      </c>
    </row>
    <row r="225" spans="1:24" x14ac:dyDescent="0.35">
      <c r="A225" t="s">
        <v>235</v>
      </c>
      <c r="B225" t="str">
        <f t="shared" si="18"/>
        <v>08-12-2023</v>
      </c>
      <c r="C225" t="str">
        <f t="shared" si="19"/>
        <v>Aug</v>
      </c>
      <c r="D225" s="2">
        <v>45150</v>
      </c>
      <c r="E225" t="s">
        <v>557</v>
      </c>
      <c r="F225" t="str">
        <v>Customer_1</v>
      </c>
      <c r="G225" t="str">
        <v>26-35</v>
      </c>
      <c r="H225" t="str">
        <v>Female</v>
      </c>
      <c r="I225" t="str">
        <v>Delhi</v>
      </c>
      <c r="J225" t="s">
        <v>570</v>
      </c>
      <c r="K225" t="str">
        <f>_xlfn.XLOOKUP(J225, Product_Info!A:A, Product_Info!B:B)</f>
        <v>Product_26</v>
      </c>
      <c r="L225" t="str">
        <f>_xlfn.XLOOKUP(J225, Product_Info!A:A, Product_Info!F:F)</f>
        <v>Supplier_26</v>
      </c>
      <c r="M225" t="s">
        <v>594</v>
      </c>
      <c r="N225" t="s">
        <v>599</v>
      </c>
      <c r="O225">
        <v>7</v>
      </c>
      <c r="P225" t="s">
        <v>602</v>
      </c>
      <c r="Q225" s="10">
        <v>0.45</v>
      </c>
      <c r="R225">
        <v>213.74</v>
      </c>
      <c r="S225">
        <v>1496.18</v>
      </c>
      <c r="T225">
        <v>-523.66</v>
      </c>
      <c r="U225">
        <f t="shared" si="20"/>
        <v>1496.18</v>
      </c>
      <c r="V225" s="10">
        <f t="shared" si="21"/>
        <v>-0.34999799489366251</v>
      </c>
      <c r="W225" s="4">
        <f t="shared" si="22"/>
        <v>212.77817000000002</v>
      </c>
      <c r="X225" t="str">
        <f t="shared" si="23"/>
        <v>Low Profit</v>
      </c>
    </row>
    <row r="226" spans="1:24" x14ac:dyDescent="0.35">
      <c r="A226" t="s">
        <v>236</v>
      </c>
      <c r="B226" t="str">
        <f t="shared" si="18"/>
        <v>08-13-2023</v>
      </c>
      <c r="C226" t="str">
        <f t="shared" si="19"/>
        <v>Aug</v>
      </c>
      <c r="D226" s="2">
        <v>45151</v>
      </c>
      <c r="E226" t="s">
        <v>518</v>
      </c>
      <c r="F226" t="str">
        <v>Customer_19</v>
      </c>
      <c r="G226" t="str">
        <v>36-50</v>
      </c>
      <c r="H226" t="str">
        <v>Male</v>
      </c>
      <c r="I226" t="str">
        <v>Delhi</v>
      </c>
      <c r="J226" t="s">
        <v>574</v>
      </c>
      <c r="K226" t="str">
        <f>_xlfn.XLOOKUP(J226, Product_Info!A:A, Product_Info!B:B)</f>
        <v>Product_20</v>
      </c>
      <c r="L226" t="str">
        <f>_xlfn.XLOOKUP(J226, Product_Info!A:A, Product_Info!F:F)</f>
        <v>Supplier_20</v>
      </c>
      <c r="M226" t="s">
        <v>594</v>
      </c>
      <c r="N226" t="s">
        <v>595</v>
      </c>
      <c r="O226">
        <v>2</v>
      </c>
      <c r="P226" t="s">
        <v>604</v>
      </c>
      <c r="Q226" s="10">
        <v>0.37</v>
      </c>
      <c r="R226">
        <v>362.63</v>
      </c>
      <c r="S226">
        <v>725.26</v>
      </c>
      <c r="T226">
        <v>-195.82</v>
      </c>
      <c r="U226">
        <f t="shared" si="20"/>
        <v>725.26</v>
      </c>
      <c r="V226" s="10">
        <f t="shared" si="21"/>
        <v>-0.26999972423682539</v>
      </c>
      <c r="W226" s="4">
        <f t="shared" si="22"/>
        <v>361.28826899999996</v>
      </c>
      <c r="X226" t="str">
        <f t="shared" si="23"/>
        <v>Low Profit</v>
      </c>
    </row>
    <row r="227" spans="1:24" x14ac:dyDescent="0.35">
      <c r="A227" t="s">
        <v>237</v>
      </c>
      <c r="B227" t="str">
        <f t="shared" si="18"/>
        <v>08-14-2023</v>
      </c>
      <c r="C227" t="str">
        <f t="shared" si="19"/>
        <v>Aug</v>
      </c>
      <c r="D227" s="2">
        <v>45152</v>
      </c>
      <c r="E227" t="s">
        <v>526</v>
      </c>
      <c r="F227" t="str">
        <v>Customer_2</v>
      </c>
      <c r="G227" t="str">
        <v>26-35</v>
      </c>
      <c r="H227" t="str">
        <v>Female</v>
      </c>
      <c r="I227" t="str">
        <v>Delhi</v>
      </c>
      <c r="J227" t="s">
        <v>579</v>
      </c>
      <c r="K227" t="str">
        <f>_xlfn.XLOOKUP(J227, Product_Info!A:A, Product_Info!B:B)</f>
        <v>Product_28</v>
      </c>
      <c r="L227" t="str">
        <f>_xlfn.XLOOKUP(J227, Product_Info!A:A, Product_Info!F:F)</f>
        <v>Supplier_28</v>
      </c>
      <c r="M227" t="s">
        <v>594</v>
      </c>
      <c r="N227" t="s">
        <v>600</v>
      </c>
      <c r="O227">
        <v>2</v>
      </c>
      <c r="P227" t="s">
        <v>604</v>
      </c>
      <c r="Q227" s="10">
        <v>0.1</v>
      </c>
      <c r="R227">
        <v>191.87</v>
      </c>
      <c r="S227">
        <v>383.74</v>
      </c>
      <c r="T227">
        <v>0</v>
      </c>
      <c r="U227">
        <f t="shared" si="20"/>
        <v>383.74</v>
      </c>
      <c r="V227" s="10">
        <f t="shared" si="21"/>
        <v>0</v>
      </c>
      <c r="W227" s="4">
        <f t="shared" si="22"/>
        <v>191.67813000000001</v>
      </c>
      <c r="X227" t="str">
        <f t="shared" si="23"/>
        <v>Moderate</v>
      </c>
    </row>
    <row r="228" spans="1:24" x14ac:dyDescent="0.35">
      <c r="A228" t="s">
        <v>238</v>
      </c>
      <c r="B228" t="str">
        <f t="shared" si="18"/>
        <v>08-15-2023</v>
      </c>
      <c r="C228" t="str">
        <f t="shared" si="19"/>
        <v>Aug</v>
      </c>
      <c r="D228" s="2">
        <v>45153</v>
      </c>
      <c r="E228" t="s">
        <v>527</v>
      </c>
      <c r="F228" t="str">
        <v>Customer_44</v>
      </c>
      <c r="G228" t="str">
        <v>36-50</v>
      </c>
      <c r="H228" t="str">
        <v>Male</v>
      </c>
      <c r="I228" t="str">
        <v>Delhi</v>
      </c>
      <c r="J228" t="s">
        <v>586</v>
      </c>
      <c r="K228" t="str">
        <f>_xlfn.XLOOKUP(J228, Product_Info!A:A, Product_Info!B:B)</f>
        <v>Product_8</v>
      </c>
      <c r="L228" t="str">
        <f>_xlfn.XLOOKUP(J228, Product_Info!A:A, Product_Info!F:F)</f>
        <v>Supplier_8</v>
      </c>
      <c r="M228" t="s">
        <v>592</v>
      </c>
      <c r="N228" t="s">
        <v>600</v>
      </c>
      <c r="O228">
        <v>1</v>
      </c>
      <c r="P228" t="s">
        <v>602</v>
      </c>
      <c r="Q228" s="10">
        <v>0.31</v>
      </c>
      <c r="R228">
        <v>436.18</v>
      </c>
      <c r="S228">
        <v>436.18</v>
      </c>
      <c r="T228">
        <v>-91.6</v>
      </c>
      <c r="U228">
        <f t="shared" si="20"/>
        <v>436.18</v>
      </c>
      <c r="V228" s="10">
        <f t="shared" si="21"/>
        <v>-0.2100050437892613</v>
      </c>
      <c r="W228" s="4">
        <f t="shared" si="22"/>
        <v>434.82784200000003</v>
      </c>
      <c r="X228" t="str">
        <f t="shared" si="23"/>
        <v>Low Profit</v>
      </c>
    </row>
    <row r="229" spans="1:24" x14ac:dyDescent="0.35">
      <c r="A229" t="s">
        <v>239</v>
      </c>
      <c r="B229" t="str">
        <f t="shared" si="18"/>
        <v>08-16-2023</v>
      </c>
      <c r="C229" t="str">
        <f t="shared" si="19"/>
        <v>Aug</v>
      </c>
      <c r="D229" s="2">
        <v>45154</v>
      </c>
      <c r="E229" t="s">
        <v>546</v>
      </c>
      <c r="F229" t="str">
        <v>Customer_26</v>
      </c>
      <c r="G229" t="str">
        <v>18-25</v>
      </c>
      <c r="H229" t="str">
        <v>Female</v>
      </c>
      <c r="I229" t="str">
        <v>Delhi</v>
      </c>
      <c r="J229" t="s">
        <v>584</v>
      </c>
      <c r="K229" t="str">
        <f>_xlfn.XLOOKUP(J229, Product_Info!A:A, Product_Info!B:B)</f>
        <v>Product_29</v>
      </c>
      <c r="L229" t="str">
        <f>_xlfn.XLOOKUP(J229, Product_Info!A:A, Product_Info!F:F)</f>
        <v>Supplier_29</v>
      </c>
      <c r="M229" t="s">
        <v>592</v>
      </c>
      <c r="N229" t="s">
        <v>600</v>
      </c>
      <c r="O229">
        <v>8</v>
      </c>
      <c r="P229" t="s">
        <v>602</v>
      </c>
      <c r="Q229" s="10">
        <v>0.22</v>
      </c>
      <c r="R229">
        <v>367.94</v>
      </c>
      <c r="S229">
        <v>2943.52</v>
      </c>
      <c r="T229">
        <v>-353.22</v>
      </c>
      <c r="U229">
        <f t="shared" si="20"/>
        <v>2943.52</v>
      </c>
      <c r="V229" s="10">
        <f t="shared" si="21"/>
        <v>-0.11999918464967116</v>
      </c>
      <c r="W229" s="4">
        <f t="shared" si="22"/>
        <v>367.13053200000002</v>
      </c>
      <c r="X229" t="str">
        <f t="shared" si="23"/>
        <v>Low Profit</v>
      </c>
    </row>
    <row r="230" spans="1:24" x14ac:dyDescent="0.35">
      <c r="A230" t="s">
        <v>240</v>
      </c>
      <c r="B230" t="str">
        <f t="shared" si="18"/>
        <v>08-17-2023</v>
      </c>
      <c r="C230" t="str">
        <f t="shared" si="19"/>
        <v>Aug</v>
      </c>
      <c r="D230" s="2">
        <v>45155</v>
      </c>
      <c r="E230" t="s">
        <v>560</v>
      </c>
      <c r="F230" t="str">
        <v>Customer_32</v>
      </c>
      <c r="G230" t="str">
        <v>18-25</v>
      </c>
      <c r="H230" t="str">
        <v>Female</v>
      </c>
      <c r="I230" t="str">
        <v>Delhi</v>
      </c>
      <c r="J230" t="s">
        <v>588</v>
      </c>
      <c r="K230" t="str">
        <f>_xlfn.XLOOKUP(J230, Product_Info!A:A, Product_Info!B:B)</f>
        <v>Product_9</v>
      </c>
      <c r="L230" t="str">
        <f>_xlfn.XLOOKUP(J230, Product_Info!A:A, Product_Info!F:F)</f>
        <v>Supplier_9</v>
      </c>
      <c r="M230" t="s">
        <v>594</v>
      </c>
      <c r="N230" t="s">
        <v>597</v>
      </c>
      <c r="O230">
        <v>8</v>
      </c>
      <c r="P230" t="s">
        <v>604</v>
      </c>
      <c r="Q230" s="10">
        <v>0.28999999999999998</v>
      </c>
      <c r="R230">
        <v>327.38</v>
      </c>
      <c r="S230">
        <v>2619.04</v>
      </c>
      <c r="T230">
        <v>-497.62</v>
      </c>
      <c r="U230">
        <f t="shared" si="20"/>
        <v>2619.04</v>
      </c>
      <c r="V230" s="10">
        <f t="shared" si="21"/>
        <v>-0.19000091636630215</v>
      </c>
      <c r="W230" s="4">
        <f t="shared" si="22"/>
        <v>326.43059799999997</v>
      </c>
      <c r="X230" t="str">
        <f t="shared" si="23"/>
        <v>Low Profit</v>
      </c>
    </row>
    <row r="231" spans="1:24" x14ac:dyDescent="0.35">
      <c r="A231" t="s">
        <v>241</v>
      </c>
      <c r="B231" t="str">
        <f t="shared" si="18"/>
        <v>08-18-2023</v>
      </c>
      <c r="C231" t="str">
        <f t="shared" si="19"/>
        <v>Aug</v>
      </c>
      <c r="D231" s="2">
        <v>45156</v>
      </c>
      <c r="E231" t="s">
        <v>550</v>
      </c>
      <c r="F231" t="str">
        <v>Customer_6</v>
      </c>
      <c r="G231" t="str">
        <v>36-50</v>
      </c>
      <c r="H231" t="str">
        <v>Male</v>
      </c>
      <c r="I231" t="str">
        <v>Delhi</v>
      </c>
      <c r="J231" t="s">
        <v>564</v>
      </c>
      <c r="K231" t="str">
        <f>_xlfn.XLOOKUP(J231, Product_Info!A:A, Product_Info!B:B)</f>
        <v>Product_7</v>
      </c>
      <c r="L231" t="str">
        <f>_xlfn.XLOOKUP(J231, Product_Info!A:A, Product_Info!F:F)</f>
        <v>Supplier_7</v>
      </c>
      <c r="M231" t="s">
        <v>594</v>
      </c>
      <c r="N231" t="s">
        <v>597</v>
      </c>
      <c r="O231">
        <v>1</v>
      </c>
      <c r="P231" t="s">
        <v>603</v>
      </c>
      <c r="Q231" s="10">
        <v>0.37</v>
      </c>
      <c r="R231">
        <v>400.16</v>
      </c>
      <c r="S231">
        <v>400.16</v>
      </c>
      <c r="T231">
        <v>-108.04</v>
      </c>
      <c r="U231">
        <f t="shared" si="20"/>
        <v>400.16</v>
      </c>
      <c r="V231" s="10">
        <f t="shared" si="21"/>
        <v>-0.26999200319872052</v>
      </c>
      <c r="W231" s="4">
        <f t="shared" si="22"/>
        <v>398.67940800000002</v>
      </c>
      <c r="X231" t="str">
        <f t="shared" si="23"/>
        <v>Low Profit</v>
      </c>
    </row>
    <row r="232" spans="1:24" x14ac:dyDescent="0.35">
      <c r="A232" t="s">
        <v>242</v>
      </c>
      <c r="B232" t="str">
        <f t="shared" si="18"/>
        <v>08-19-2023</v>
      </c>
      <c r="C232" t="str">
        <f t="shared" si="19"/>
        <v>Aug</v>
      </c>
      <c r="D232" s="2">
        <v>45157</v>
      </c>
      <c r="E232" t="s">
        <v>560</v>
      </c>
      <c r="F232" t="str">
        <v>Customer_32</v>
      </c>
      <c r="G232" t="str">
        <v>18-25</v>
      </c>
      <c r="H232" t="str">
        <v>Female</v>
      </c>
      <c r="I232" t="str">
        <v>Delhi</v>
      </c>
      <c r="J232" t="s">
        <v>566</v>
      </c>
      <c r="K232" t="str">
        <f>_xlfn.XLOOKUP(J232, Product_Info!A:A, Product_Info!B:B)</f>
        <v>Product_1</v>
      </c>
      <c r="L232" t="str">
        <f>_xlfn.XLOOKUP(J232, Product_Info!A:A, Product_Info!F:F)</f>
        <v>Supplier_1</v>
      </c>
      <c r="M232" t="s">
        <v>594</v>
      </c>
      <c r="N232" t="s">
        <v>596</v>
      </c>
      <c r="O232">
        <v>8</v>
      </c>
      <c r="P232" t="s">
        <v>604</v>
      </c>
      <c r="Q232" s="10">
        <v>0.4</v>
      </c>
      <c r="R232">
        <v>379.47</v>
      </c>
      <c r="S232">
        <v>3035.76</v>
      </c>
      <c r="T232">
        <v>-910.73</v>
      </c>
      <c r="U232">
        <f t="shared" si="20"/>
        <v>3035.76</v>
      </c>
      <c r="V232" s="10">
        <f t="shared" si="21"/>
        <v>-0.30000065881360843</v>
      </c>
      <c r="W232" s="4">
        <f t="shared" si="22"/>
        <v>377.95212000000004</v>
      </c>
      <c r="X232" t="str">
        <f t="shared" si="23"/>
        <v>Low Profit</v>
      </c>
    </row>
    <row r="233" spans="1:24" x14ac:dyDescent="0.35">
      <c r="A233" t="s">
        <v>243</v>
      </c>
      <c r="B233" t="str">
        <f t="shared" si="18"/>
        <v>08-20-2023</v>
      </c>
      <c r="C233" t="str">
        <f t="shared" si="19"/>
        <v>Aug</v>
      </c>
      <c r="D233" s="2">
        <v>45158</v>
      </c>
      <c r="E233" t="s">
        <v>543</v>
      </c>
      <c r="F233" t="str">
        <v>Customer_4</v>
      </c>
      <c r="G233" t="str">
        <v>36-50</v>
      </c>
      <c r="H233" t="str">
        <v>Male</v>
      </c>
      <c r="I233" t="str">
        <v>Delhi</v>
      </c>
      <c r="J233" t="s">
        <v>583</v>
      </c>
      <c r="K233" t="str">
        <f>_xlfn.XLOOKUP(J233, Product_Info!A:A, Product_Info!B:B)</f>
        <v>Product_3</v>
      </c>
      <c r="L233" t="str">
        <f>_xlfn.XLOOKUP(J233, Product_Info!A:A, Product_Info!F:F)</f>
        <v>Supplier_3</v>
      </c>
      <c r="M233" t="s">
        <v>592</v>
      </c>
      <c r="N233" t="s">
        <v>598</v>
      </c>
      <c r="O233">
        <v>9</v>
      </c>
      <c r="P233" t="s">
        <v>603</v>
      </c>
      <c r="Q233" s="10">
        <v>0.42</v>
      </c>
      <c r="R233">
        <v>27.61</v>
      </c>
      <c r="S233">
        <v>248.49</v>
      </c>
      <c r="T233">
        <v>-79.52</v>
      </c>
      <c r="U233">
        <f t="shared" si="20"/>
        <v>248.49</v>
      </c>
      <c r="V233" s="10">
        <f t="shared" si="21"/>
        <v>-0.32001287778180204</v>
      </c>
      <c r="W233" s="4">
        <f t="shared" si="22"/>
        <v>27.494038</v>
      </c>
      <c r="X233" t="str">
        <f t="shared" si="23"/>
        <v>Low Profit</v>
      </c>
    </row>
    <row r="234" spans="1:24" x14ac:dyDescent="0.35">
      <c r="A234" t="s">
        <v>244</v>
      </c>
      <c r="B234" t="str">
        <f t="shared" si="18"/>
        <v>08-21-2023</v>
      </c>
      <c r="C234" t="str">
        <f t="shared" si="19"/>
        <v>Aug</v>
      </c>
      <c r="D234" s="2">
        <v>45159</v>
      </c>
      <c r="E234" t="s">
        <v>520</v>
      </c>
      <c r="F234" t="str">
        <v>Customer_11</v>
      </c>
      <c r="G234" t="str">
        <v>50+</v>
      </c>
      <c r="H234" t="str">
        <v>Male</v>
      </c>
      <c r="I234" t="str">
        <v>Delhi</v>
      </c>
      <c r="J234" t="s">
        <v>577</v>
      </c>
      <c r="K234" t="str">
        <f>_xlfn.XLOOKUP(J234, Product_Info!A:A, Product_Info!B:B)</f>
        <v>Product_13</v>
      </c>
      <c r="L234" t="str">
        <f>_xlfn.XLOOKUP(J234, Product_Info!A:A, Product_Info!F:F)</f>
        <v>Supplier_13</v>
      </c>
      <c r="M234" t="s">
        <v>594</v>
      </c>
      <c r="N234" t="s">
        <v>599</v>
      </c>
      <c r="O234">
        <v>4</v>
      </c>
      <c r="P234" t="s">
        <v>602</v>
      </c>
      <c r="Q234" s="10">
        <v>0.13</v>
      </c>
      <c r="R234">
        <v>203.42</v>
      </c>
      <c r="S234">
        <v>813.68</v>
      </c>
      <c r="T234">
        <v>-24.41</v>
      </c>
      <c r="U234">
        <f t="shared" si="20"/>
        <v>813.68</v>
      </c>
      <c r="V234" s="10">
        <f t="shared" si="21"/>
        <v>-2.9999508406253074E-2</v>
      </c>
      <c r="W234" s="4">
        <f t="shared" si="22"/>
        <v>203.155554</v>
      </c>
      <c r="X234" t="str">
        <f t="shared" si="23"/>
        <v>Low Profit</v>
      </c>
    </row>
    <row r="235" spans="1:24" x14ac:dyDescent="0.35">
      <c r="A235" t="s">
        <v>245</v>
      </c>
      <c r="B235" t="str">
        <f t="shared" si="18"/>
        <v>08-22-2023</v>
      </c>
      <c r="C235" t="str">
        <f t="shared" si="19"/>
        <v>Aug</v>
      </c>
      <c r="D235" s="2">
        <v>45160</v>
      </c>
      <c r="E235" t="s">
        <v>549</v>
      </c>
      <c r="F235" t="str">
        <v>Customer_17</v>
      </c>
      <c r="G235" t="str">
        <v>50+</v>
      </c>
      <c r="H235" t="str">
        <v>Male</v>
      </c>
      <c r="I235" t="str">
        <v>Delhi</v>
      </c>
      <c r="J235" t="s">
        <v>579</v>
      </c>
      <c r="K235" t="str">
        <f>_xlfn.XLOOKUP(J235, Product_Info!A:A, Product_Info!B:B)</f>
        <v>Product_28</v>
      </c>
      <c r="L235" t="str">
        <f>_xlfn.XLOOKUP(J235, Product_Info!A:A, Product_Info!F:F)</f>
        <v>Supplier_28</v>
      </c>
      <c r="M235" t="s">
        <v>594</v>
      </c>
      <c r="N235" t="s">
        <v>599</v>
      </c>
      <c r="O235">
        <v>1</v>
      </c>
      <c r="P235" t="s">
        <v>602</v>
      </c>
      <c r="Q235" s="10">
        <v>0.02</v>
      </c>
      <c r="R235">
        <v>466.1</v>
      </c>
      <c r="S235">
        <v>466.1</v>
      </c>
      <c r="T235">
        <v>37.29</v>
      </c>
      <c r="U235">
        <f t="shared" si="20"/>
        <v>466.1</v>
      </c>
      <c r="V235" s="10">
        <f t="shared" si="21"/>
        <v>8.0004290924694271E-2</v>
      </c>
      <c r="W235" s="4">
        <f t="shared" si="22"/>
        <v>466.00678000000005</v>
      </c>
      <c r="X235" t="str">
        <f t="shared" si="23"/>
        <v>Moderate</v>
      </c>
    </row>
    <row r="236" spans="1:24" x14ac:dyDescent="0.35">
      <c r="A236" t="s">
        <v>246</v>
      </c>
      <c r="B236" t="str">
        <f t="shared" si="18"/>
        <v>08-23-2023</v>
      </c>
      <c r="C236" t="str">
        <f t="shared" si="19"/>
        <v>Aug</v>
      </c>
      <c r="D236" s="2">
        <v>45161</v>
      </c>
      <c r="E236" t="s">
        <v>529</v>
      </c>
      <c r="F236" t="str">
        <v>Customer_38</v>
      </c>
      <c r="G236" t="str">
        <v>50+</v>
      </c>
      <c r="H236" t="str">
        <v>Male</v>
      </c>
      <c r="I236" t="str">
        <v>Delhi</v>
      </c>
      <c r="J236" t="s">
        <v>567</v>
      </c>
      <c r="K236" t="str">
        <f>_xlfn.XLOOKUP(J236, Product_Info!A:A, Product_Info!B:B)</f>
        <v>Product_30</v>
      </c>
      <c r="L236" t="str">
        <f>_xlfn.XLOOKUP(J236, Product_Info!A:A, Product_Info!F:F)</f>
        <v>Supplier_30</v>
      </c>
      <c r="M236" t="s">
        <v>593</v>
      </c>
      <c r="N236" t="s">
        <v>599</v>
      </c>
      <c r="O236">
        <v>1</v>
      </c>
      <c r="P236" t="s">
        <v>603</v>
      </c>
      <c r="Q236" s="10">
        <v>0.37</v>
      </c>
      <c r="R236">
        <v>71.599999999999994</v>
      </c>
      <c r="S236">
        <v>71.599999999999994</v>
      </c>
      <c r="T236">
        <v>-19.329999999999998</v>
      </c>
      <c r="U236">
        <f t="shared" si="20"/>
        <v>71.599999999999994</v>
      </c>
      <c r="V236" s="10">
        <f t="shared" si="21"/>
        <v>-0.26997206703910615</v>
      </c>
      <c r="W236" s="4">
        <f t="shared" si="22"/>
        <v>71.335079999999991</v>
      </c>
      <c r="X236" t="str">
        <f t="shared" si="23"/>
        <v>Low Profit</v>
      </c>
    </row>
    <row r="237" spans="1:24" x14ac:dyDescent="0.35">
      <c r="A237" t="s">
        <v>247</v>
      </c>
      <c r="B237" t="str">
        <f t="shared" si="18"/>
        <v>08-24-2023</v>
      </c>
      <c r="C237" t="str">
        <f t="shared" si="19"/>
        <v>Aug</v>
      </c>
      <c r="D237" s="2">
        <v>45162</v>
      </c>
      <c r="E237" t="s">
        <v>521</v>
      </c>
      <c r="F237" t="str">
        <v>Customer_24</v>
      </c>
      <c r="G237" t="str">
        <v>26-35</v>
      </c>
      <c r="H237" t="str">
        <v>Female</v>
      </c>
      <c r="I237" t="str">
        <v>Delhi</v>
      </c>
      <c r="J237" t="s">
        <v>589</v>
      </c>
      <c r="K237" t="str">
        <f>_xlfn.XLOOKUP(J237, Product_Info!A:A, Product_Info!B:B)</f>
        <v>Product_25</v>
      </c>
      <c r="L237" t="str">
        <f>_xlfn.XLOOKUP(J237, Product_Info!A:A, Product_Info!F:F)</f>
        <v>Supplier_25</v>
      </c>
      <c r="M237" t="s">
        <v>593</v>
      </c>
      <c r="N237" t="s">
        <v>596</v>
      </c>
      <c r="O237">
        <v>3</v>
      </c>
      <c r="P237" t="s">
        <v>602</v>
      </c>
      <c r="Q237" s="10">
        <v>0.05</v>
      </c>
      <c r="R237">
        <v>371.18</v>
      </c>
      <c r="S237">
        <v>1113.54</v>
      </c>
      <c r="T237">
        <v>55.68</v>
      </c>
      <c r="U237">
        <f t="shared" si="20"/>
        <v>1113.54</v>
      </c>
      <c r="V237" s="10">
        <f t="shared" si="21"/>
        <v>5.0002694110674067E-2</v>
      </c>
      <c r="W237" s="4">
        <f t="shared" si="22"/>
        <v>370.99441000000002</v>
      </c>
      <c r="X237" t="str">
        <f t="shared" si="23"/>
        <v>Moderate</v>
      </c>
    </row>
    <row r="238" spans="1:24" x14ac:dyDescent="0.35">
      <c r="A238" t="s">
        <v>248</v>
      </c>
      <c r="B238" t="str">
        <f t="shared" si="18"/>
        <v>08-25-2023</v>
      </c>
      <c r="C238" t="str">
        <f t="shared" si="19"/>
        <v>Aug</v>
      </c>
      <c r="D238" s="2">
        <v>45163</v>
      </c>
      <c r="E238" t="s">
        <v>558</v>
      </c>
      <c r="F238" t="str">
        <v>Customer_5</v>
      </c>
      <c r="G238" t="str">
        <v>26-35</v>
      </c>
      <c r="H238" t="str">
        <v>Female</v>
      </c>
      <c r="I238" t="str">
        <v>Delhi</v>
      </c>
      <c r="J238" t="s">
        <v>579</v>
      </c>
      <c r="K238" t="str">
        <f>_xlfn.XLOOKUP(J238, Product_Info!A:A, Product_Info!B:B)</f>
        <v>Product_28</v>
      </c>
      <c r="L238" t="str">
        <f>_xlfn.XLOOKUP(J238, Product_Info!A:A, Product_Info!F:F)</f>
        <v>Supplier_28</v>
      </c>
      <c r="M238" t="s">
        <v>592</v>
      </c>
      <c r="N238" t="s">
        <v>597</v>
      </c>
      <c r="O238">
        <v>5</v>
      </c>
      <c r="P238" t="s">
        <v>603</v>
      </c>
      <c r="Q238" s="10">
        <v>0.16</v>
      </c>
      <c r="R238">
        <v>487.55</v>
      </c>
      <c r="S238">
        <v>2437.75</v>
      </c>
      <c r="T238">
        <v>-146.26</v>
      </c>
      <c r="U238">
        <f t="shared" si="20"/>
        <v>2437.75</v>
      </c>
      <c r="V238" s="10">
        <f t="shared" si="21"/>
        <v>-5.9997948928315038E-2</v>
      </c>
      <c r="W238" s="4">
        <f t="shared" si="22"/>
        <v>486.76992000000001</v>
      </c>
      <c r="X238" t="str">
        <f t="shared" si="23"/>
        <v>Low Profit</v>
      </c>
    </row>
    <row r="239" spans="1:24" x14ac:dyDescent="0.35">
      <c r="A239" t="s">
        <v>249</v>
      </c>
      <c r="B239" t="str">
        <f t="shared" si="18"/>
        <v>08-26-2023</v>
      </c>
      <c r="C239" t="str">
        <f t="shared" si="19"/>
        <v>Aug</v>
      </c>
      <c r="D239" s="2">
        <v>45164</v>
      </c>
      <c r="E239" t="s">
        <v>551</v>
      </c>
      <c r="F239" t="str">
        <v>Customer_34</v>
      </c>
      <c r="G239" t="str">
        <v>50+</v>
      </c>
      <c r="H239" t="str">
        <v>Male</v>
      </c>
      <c r="I239" t="str">
        <v>Delhi</v>
      </c>
      <c r="J239" t="s">
        <v>578</v>
      </c>
      <c r="K239" t="str">
        <f>_xlfn.XLOOKUP(J239, Product_Info!A:A, Product_Info!B:B)</f>
        <v>Product_17</v>
      </c>
      <c r="L239" t="str">
        <f>_xlfn.XLOOKUP(J239, Product_Info!A:A, Product_Info!F:F)</f>
        <v>Supplier_17</v>
      </c>
      <c r="M239" t="s">
        <v>594</v>
      </c>
      <c r="N239" t="s">
        <v>595</v>
      </c>
      <c r="O239">
        <v>5</v>
      </c>
      <c r="P239" t="s">
        <v>601</v>
      </c>
      <c r="Q239" s="10">
        <v>0</v>
      </c>
      <c r="R239">
        <v>35.58</v>
      </c>
      <c r="S239">
        <v>177.9</v>
      </c>
      <c r="T239">
        <v>17.79</v>
      </c>
      <c r="U239">
        <f t="shared" si="20"/>
        <v>177.89999999999998</v>
      </c>
      <c r="V239" s="10">
        <f t="shared" si="21"/>
        <v>0.1</v>
      </c>
      <c r="W239" s="4">
        <f t="shared" si="22"/>
        <v>35.58</v>
      </c>
      <c r="X239" t="str">
        <f t="shared" si="23"/>
        <v>Moderate</v>
      </c>
    </row>
    <row r="240" spans="1:24" x14ac:dyDescent="0.35">
      <c r="A240" t="s">
        <v>250</v>
      </c>
      <c r="B240" t="str">
        <f t="shared" si="18"/>
        <v>08-27-2023</v>
      </c>
      <c r="C240" t="str">
        <f t="shared" si="19"/>
        <v>Aug</v>
      </c>
      <c r="D240" s="2">
        <v>45165</v>
      </c>
      <c r="E240" t="s">
        <v>550</v>
      </c>
      <c r="F240" t="str">
        <v>Customer_6</v>
      </c>
      <c r="G240" t="str">
        <v>36-50</v>
      </c>
      <c r="H240" t="str">
        <v>Male</v>
      </c>
      <c r="I240" t="str">
        <v>Delhi</v>
      </c>
      <c r="J240" t="s">
        <v>589</v>
      </c>
      <c r="K240" t="str">
        <f>_xlfn.XLOOKUP(J240, Product_Info!A:A, Product_Info!B:B)</f>
        <v>Product_25</v>
      </c>
      <c r="L240" t="str">
        <f>_xlfn.XLOOKUP(J240, Product_Info!A:A, Product_Info!F:F)</f>
        <v>Supplier_25</v>
      </c>
      <c r="M240" t="s">
        <v>594</v>
      </c>
      <c r="N240" t="s">
        <v>595</v>
      </c>
      <c r="O240">
        <v>9</v>
      </c>
      <c r="P240" t="s">
        <v>604</v>
      </c>
      <c r="Q240" s="10">
        <v>0.34</v>
      </c>
      <c r="R240">
        <v>344.28</v>
      </c>
      <c r="S240">
        <v>3098.52</v>
      </c>
      <c r="T240">
        <v>-743.64</v>
      </c>
      <c r="U240">
        <f t="shared" si="20"/>
        <v>3098.5199999999995</v>
      </c>
      <c r="V240" s="10">
        <f t="shared" si="21"/>
        <v>-0.2399984508733202</v>
      </c>
      <c r="W240" s="4">
        <f t="shared" si="22"/>
        <v>343.10944799999999</v>
      </c>
      <c r="X240" t="str">
        <f t="shared" si="23"/>
        <v>Low Profit</v>
      </c>
    </row>
    <row r="241" spans="1:24" x14ac:dyDescent="0.35">
      <c r="A241" t="s">
        <v>251</v>
      </c>
      <c r="B241" t="str">
        <f t="shared" si="18"/>
        <v>08-28-2023</v>
      </c>
      <c r="C241" t="str">
        <f t="shared" si="19"/>
        <v>Aug</v>
      </c>
      <c r="D241" s="2">
        <v>45166</v>
      </c>
      <c r="E241" t="s">
        <v>525</v>
      </c>
      <c r="F241" t="str">
        <v>Customer_22</v>
      </c>
      <c r="G241" t="str">
        <v>18-25</v>
      </c>
      <c r="H241" t="str">
        <v>Female</v>
      </c>
      <c r="I241" t="str">
        <v>Delhi</v>
      </c>
      <c r="J241" t="s">
        <v>576</v>
      </c>
      <c r="K241" t="str">
        <f>_xlfn.XLOOKUP(J241, Product_Info!A:A, Product_Info!B:B)</f>
        <v>Product_24</v>
      </c>
      <c r="L241" t="str">
        <f>_xlfn.XLOOKUP(J241, Product_Info!A:A, Product_Info!F:F)</f>
        <v>Supplier_24</v>
      </c>
      <c r="M241" t="s">
        <v>593</v>
      </c>
      <c r="N241" t="s">
        <v>596</v>
      </c>
      <c r="O241">
        <v>2</v>
      </c>
      <c r="P241" t="s">
        <v>601</v>
      </c>
      <c r="Q241" s="10">
        <v>0.08</v>
      </c>
      <c r="R241">
        <v>239.4</v>
      </c>
      <c r="S241">
        <v>478.8</v>
      </c>
      <c r="T241">
        <v>9.58</v>
      </c>
      <c r="U241">
        <f t="shared" si="20"/>
        <v>478.8</v>
      </c>
      <c r="V241" s="10">
        <f t="shared" si="21"/>
        <v>2.0008354218880534E-2</v>
      </c>
      <c r="W241" s="4">
        <f t="shared" si="22"/>
        <v>239.20848000000001</v>
      </c>
      <c r="X241" t="str">
        <f t="shared" si="23"/>
        <v>Moderate</v>
      </c>
    </row>
    <row r="242" spans="1:24" x14ac:dyDescent="0.35">
      <c r="A242" t="s">
        <v>252</v>
      </c>
      <c r="B242" t="str">
        <f t="shared" si="18"/>
        <v>08-29-2023</v>
      </c>
      <c r="C242" t="str">
        <f t="shared" si="19"/>
        <v>Aug</v>
      </c>
      <c r="D242" s="2">
        <v>45167</v>
      </c>
      <c r="E242" t="s">
        <v>520</v>
      </c>
      <c r="F242" t="str">
        <v>Customer_11</v>
      </c>
      <c r="G242" t="str">
        <v>50+</v>
      </c>
      <c r="H242" t="str">
        <v>Male</v>
      </c>
      <c r="I242" t="str">
        <v>Delhi</v>
      </c>
      <c r="J242" t="s">
        <v>566</v>
      </c>
      <c r="K242" t="str">
        <f>_xlfn.XLOOKUP(J242, Product_Info!A:A, Product_Info!B:B)</f>
        <v>Product_1</v>
      </c>
      <c r="L242" t="str">
        <f>_xlfn.XLOOKUP(J242, Product_Info!A:A, Product_Info!F:F)</f>
        <v>Supplier_1</v>
      </c>
      <c r="M242" t="s">
        <v>592</v>
      </c>
      <c r="N242" t="s">
        <v>595</v>
      </c>
      <c r="O242">
        <v>2</v>
      </c>
      <c r="P242" t="s">
        <v>603</v>
      </c>
      <c r="Q242" s="10">
        <v>0.33</v>
      </c>
      <c r="R242">
        <v>293.8</v>
      </c>
      <c r="S242">
        <v>587.6</v>
      </c>
      <c r="T242">
        <v>-135.15</v>
      </c>
      <c r="U242">
        <f t="shared" si="20"/>
        <v>587.6</v>
      </c>
      <c r="V242" s="10">
        <f t="shared" si="21"/>
        <v>-0.23000340367597005</v>
      </c>
      <c r="W242" s="4">
        <f t="shared" si="22"/>
        <v>292.83046000000002</v>
      </c>
      <c r="X242" t="str">
        <f t="shared" si="23"/>
        <v>Low Profit</v>
      </c>
    </row>
    <row r="243" spans="1:24" x14ac:dyDescent="0.35">
      <c r="A243" t="s">
        <v>253</v>
      </c>
      <c r="B243" t="str">
        <f t="shared" si="18"/>
        <v>08-30-2023</v>
      </c>
      <c r="C243" t="str">
        <f t="shared" si="19"/>
        <v>Aug</v>
      </c>
      <c r="D243" s="2">
        <v>45168</v>
      </c>
      <c r="E243" t="s">
        <v>554</v>
      </c>
      <c r="F243" t="str">
        <v>Customer_48</v>
      </c>
      <c r="G243" t="str">
        <v>26-35</v>
      </c>
      <c r="H243" t="str">
        <v>Female</v>
      </c>
      <c r="I243" t="str">
        <v>Delhi</v>
      </c>
      <c r="J243" t="s">
        <v>591</v>
      </c>
      <c r="K243" t="str">
        <f>_xlfn.XLOOKUP(J243, Product_Info!A:A, Product_Info!B:B)</f>
        <v>Product_6</v>
      </c>
      <c r="L243" t="str">
        <f>_xlfn.XLOOKUP(J243, Product_Info!A:A, Product_Info!F:F)</f>
        <v>Supplier_6</v>
      </c>
      <c r="M243" t="s">
        <v>593</v>
      </c>
      <c r="N243" t="s">
        <v>599</v>
      </c>
      <c r="O243">
        <v>6</v>
      </c>
      <c r="P243" t="s">
        <v>604</v>
      </c>
      <c r="Q243" s="10">
        <v>0.5</v>
      </c>
      <c r="R243">
        <v>51.82</v>
      </c>
      <c r="S243">
        <v>310.92</v>
      </c>
      <c r="T243">
        <v>-124.37</v>
      </c>
      <c r="U243">
        <f t="shared" si="20"/>
        <v>310.92</v>
      </c>
      <c r="V243" s="10">
        <f t="shared" si="21"/>
        <v>-0.40000643252283546</v>
      </c>
      <c r="W243" s="4">
        <f t="shared" si="22"/>
        <v>51.560899999999997</v>
      </c>
      <c r="X243" t="str">
        <f t="shared" si="23"/>
        <v>Low Profit</v>
      </c>
    </row>
    <row r="244" spans="1:24" x14ac:dyDescent="0.35">
      <c r="A244" t="s">
        <v>254</v>
      </c>
      <c r="B244" t="str">
        <f t="shared" si="18"/>
        <v>08-31-2023</v>
      </c>
      <c r="C244" t="str">
        <f t="shared" si="19"/>
        <v>Aug</v>
      </c>
      <c r="D244" s="2">
        <v>45169</v>
      </c>
      <c r="E244" t="s">
        <v>537</v>
      </c>
      <c r="F244" t="str">
        <v>Customer_16</v>
      </c>
      <c r="G244" t="str">
        <v>50+</v>
      </c>
      <c r="H244" t="str">
        <v>Male</v>
      </c>
      <c r="I244" t="str">
        <v>Delhi</v>
      </c>
      <c r="J244" t="s">
        <v>563</v>
      </c>
      <c r="K244" t="str">
        <f>_xlfn.XLOOKUP(J244, Product_Info!A:A, Product_Info!B:B)</f>
        <v>Product_21</v>
      </c>
      <c r="L244" t="str">
        <f>_xlfn.XLOOKUP(J244, Product_Info!A:A, Product_Info!F:F)</f>
        <v>Supplier_21</v>
      </c>
      <c r="M244" t="s">
        <v>593</v>
      </c>
      <c r="N244" t="s">
        <v>598</v>
      </c>
      <c r="O244">
        <v>9</v>
      </c>
      <c r="P244" t="s">
        <v>603</v>
      </c>
      <c r="Q244" s="10">
        <v>0.04</v>
      </c>
      <c r="R244">
        <v>31.07</v>
      </c>
      <c r="S244">
        <v>279.63</v>
      </c>
      <c r="T244">
        <v>16.78</v>
      </c>
      <c r="U244">
        <f t="shared" si="20"/>
        <v>279.63</v>
      </c>
      <c r="V244" s="10">
        <f t="shared" si="21"/>
        <v>6.0007867539248298E-2</v>
      </c>
      <c r="W244" s="4">
        <f t="shared" si="22"/>
        <v>31.057572</v>
      </c>
      <c r="X244" t="str">
        <f t="shared" si="23"/>
        <v>Moderate</v>
      </c>
    </row>
    <row r="245" spans="1:24" x14ac:dyDescent="0.35">
      <c r="A245" t="s">
        <v>255</v>
      </c>
      <c r="B245" t="str">
        <f t="shared" si="18"/>
        <v>09-01-2023</v>
      </c>
      <c r="C245" t="str">
        <f t="shared" si="19"/>
        <v>Sep</v>
      </c>
      <c r="D245" s="2">
        <v>45170</v>
      </c>
      <c r="E245" t="s">
        <v>530</v>
      </c>
      <c r="F245" t="str">
        <v>Customer_33</v>
      </c>
      <c r="G245" t="str">
        <v>36-50</v>
      </c>
      <c r="H245" t="str">
        <v>Male</v>
      </c>
      <c r="I245" t="str">
        <v>Delhi</v>
      </c>
      <c r="J245" t="s">
        <v>591</v>
      </c>
      <c r="K245" t="str">
        <f>_xlfn.XLOOKUP(J245, Product_Info!A:A, Product_Info!B:B)</f>
        <v>Product_6</v>
      </c>
      <c r="L245" t="str">
        <f>_xlfn.XLOOKUP(J245, Product_Info!A:A, Product_Info!F:F)</f>
        <v>Supplier_6</v>
      </c>
      <c r="M245" t="s">
        <v>593</v>
      </c>
      <c r="N245" t="s">
        <v>600</v>
      </c>
      <c r="O245">
        <v>1</v>
      </c>
      <c r="P245" t="s">
        <v>604</v>
      </c>
      <c r="Q245" s="10">
        <v>0.04</v>
      </c>
      <c r="R245">
        <v>336.76</v>
      </c>
      <c r="S245">
        <v>336.76</v>
      </c>
      <c r="T245">
        <v>20.21</v>
      </c>
      <c r="U245">
        <f t="shared" si="20"/>
        <v>336.76</v>
      </c>
      <c r="V245" s="10">
        <f t="shared" si="21"/>
        <v>6.0013065684760662E-2</v>
      </c>
      <c r="W245" s="4">
        <f t="shared" si="22"/>
        <v>336.62529599999999</v>
      </c>
      <c r="X245" t="str">
        <f t="shared" si="23"/>
        <v>Moderate</v>
      </c>
    </row>
    <row r="246" spans="1:24" x14ac:dyDescent="0.35">
      <c r="A246" t="s">
        <v>256</v>
      </c>
      <c r="B246" t="str">
        <f t="shared" si="18"/>
        <v>09-02-2023</v>
      </c>
      <c r="C246" t="str">
        <f t="shared" si="19"/>
        <v>Sep</v>
      </c>
      <c r="D246" s="2">
        <v>45171</v>
      </c>
      <c r="E246" t="s">
        <v>541</v>
      </c>
      <c r="F246" t="str">
        <v>Customer_9</v>
      </c>
      <c r="G246" t="str">
        <v>18-25</v>
      </c>
      <c r="H246" t="str">
        <v>Female</v>
      </c>
      <c r="I246" t="str">
        <v>Delhi</v>
      </c>
      <c r="J246" t="s">
        <v>570</v>
      </c>
      <c r="K246" t="str">
        <f>_xlfn.XLOOKUP(J246, Product_Info!A:A, Product_Info!B:B)</f>
        <v>Product_26</v>
      </c>
      <c r="L246" t="str">
        <f>_xlfn.XLOOKUP(J246, Product_Info!A:A, Product_Info!F:F)</f>
        <v>Supplier_26</v>
      </c>
      <c r="M246" t="s">
        <v>593</v>
      </c>
      <c r="N246" t="s">
        <v>597</v>
      </c>
      <c r="O246">
        <v>9</v>
      </c>
      <c r="P246" t="s">
        <v>604</v>
      </c>
      <c r="Q246" s="10">
        <v>0.17</v>
      </c>
      <c r="R246">
        <v>413.42</v>
      </c>
      <c r="S246">
        <v>3720.78</v>
      </c>
      <c r="T246">
        <v>-260.45</v>
      </c>
      <c r="U246">
        <f t="shared" si="20"/>
        <v>3720.78</v>
      </c>
      <c r="V246" s="10">
        <f t="shared" si="21"/>
        <v>-6.9998763700084385E-2</v>
      </c>
      <c r="W246" s="4">
        <f t="shared" si="22"/>
        <v>412.71718600000003</v>
      </c>
      <c r="X246" t="str">
        <f t="shared" si="23"/>
        <v>Low Profit</v>
      </c>
    </row>
    <row r="247" spans="1:24" x14ac:dyDescent="0.35">
      <c r="A247" t="s">
        <v>257</v>
      </c>
      <c r="B247" t="str">
        <f t="shared" si="18"/>
        <v>09-03-2023</v>
      </c>
      <c r="C247" t="str">
        <f t="shared" si="19"/>
        <v>Sep</v>
      </c>
      <c r="D247" s="2">
        <v>45172</v>
      </c>
      <c r="E247" t="s">
        <v>550</v>
      </c>
      <c r="F247" t="str">
        <v>Customer_6</v>
      </c>
      <c r="G247" t="str">
        <v>36-50</v>
      </c>
      <c r="H247" t="str">
        <v>Male</v>
      </c>
      <c r="I247" t="str">
        <v>Delhi</v>
      </c>
      <c r="J247" t="s">
        <v>581</v>
      </c>
      <c r="K247" t="str">
        <f>_xlfn.XLOOKUP(J247, Product_Info!A:A, Product_Info!B:B)</f>
        <v>Product_12</v>
      </c>
      <c r="L247" t="str">
        <f>_xlfn.XLOOKUP(J247, Product_Info!A:A, Product_Info!F:F)</f>
        <v>Supplier_12</v>
      </c>
      <c r="M247" t="s">
        <v>594</v>
      </c>
      <c r="N247" t="s">
        <v>597</v>
      </c>
      <c r="O247">
        <v>9</v>
      </c>
      <c r="P247" t="s">
        <v>604</v>
      </c>
      <c r="Q247" s="10">
        <v>0.43</v>
      </c>
      <c r="R247">
        <v>393.19</v>
      </c>
      <c r="S247">
        <v>3538.71</v>
      </c>
      <c r="T247">
        <v>-1167.77</v>
      </c>
      <c r="U247">
        <f t="shared" si="20"/>
        <v>3538.71</v>
      </c>
      <c r="V247" s="10">
        <f t="shared" si="21"/>
        <v>-0.3299987848679321</v>
      </c>
      <c r="W247" s="4">
        <f t="shared" si="22"/>
        <v>391.49928299999999</v>
      </c>
      <c r="X247" t="str">
        <f t="shared" si="23"/>
        <v>Low Profit</v>
      </c>
    </row>
    <row r="248" spans="1:24" x14ac:dyDescent="0.35">
      <c r="A248" t="s">
        <v>258</v>
      </c>
      <c r="B248" t="str">
        <f t="shared" si="18"/>
        <v>09-04-2023</v>
      </c>
      <c r="C248" t="str">
        <f t="shared" si="19"/>
        <v>Sep</v>
      </c>
      <c r="D248" s="2">
        <v>45173</v>
      </c>
      <c r="E248" t="s">
        <v>537</v>
      </c>
      <c r="F248" t="str">
        <v>Customer_16</v>
      </c>
      <c r="G248" t="str">
        <v>50+</v>
      </c>
      <c r="H248" t="str">
        <v>Male</v>
      </c>
      <c r="I248" t="str">
        <v>Delhi</v>
      </c>
      <c r="J248" t="s">
        <v>577</v>
      </c>
      <c r="K248" t="str">
        <f>_xlfn.XLOOKUP(J248, Product_Info!A:A, Product_Info!B:B)</f>
        <v>Product_13</v>
      </c>
      <c r="L248" t="str">
        <f>_xlfn.XLOOKUP(J248, Product_Info!A:A, Product_Info!F:F)</f>
        <v>Supplier_13</v>
      </c>
      <c r="M248" t="s">
        <v>594</v>
      </c>
      <c r="N248" t="s">
        <v>596</v>
      </c>
      <c r="O248">
        <v>9</v>
      </c>
      <c r="P248" t="s">
        <v>604</v>
      </c>
      <c r="Q248" s="10">
        <v>0.11</v>
      </c>
      <c r="R248">
        <v>276.45999999999998</v>
      </c>
      <c r="S248">
        <v>2488.14</v>
      </c>
      <c r="T248">
        <v>-24.88</v>
      </c>
      <c r="U248">
        <f t="shared" si="20"/>
        <v>2488.14</v>
      </c>
      <c r="V248" s="10">
        <f t="shared" si="21"/>
        <v>-9.9994373306968257E-3</v>
      </c>
      <c r="W248" s="4">
        <f t="shared" si="22"/>
        <v>276.15589399999999</v>
      </c>
      <c r="X248" t="str">
        <f t="shared" si="23"/>
        <v>Low Profit</v>
      </c>
    </row>
    <row r="249" spans="1:24" x14ac:dyDescent="0.35">
      <c r="A249" t="s">
        <v>259</v>
      </c>
      <c r="B249" t="str">
        <f t="shared" si="18"/>
        <v>09-05-2023</v>
      </c>
      <c r="C249" t="str">
        <f t="shared" si="19"/>
        <v>Sep</v>
      </c>
      <c r="D249" s="2">
        <v>45174</v>
      </c>
      <c r="E249" t="s">
        <v>513</v>
      </c>
      <c r="F249" t="str">
        <v>Customer_29</v>
      </c>
      <c r="G249" t="str">
        <v>36-50</v>
      </c>
      <c r="H249" t="str">
        <v>Male</v>
      </c>
      <c r="I249" t="str">
        <v>Delhi</v>
      </c>
      <c r="J249" t="s">
        <v>577</v>
      </c>
      <c r="K249" t="str">
        <f>_xlfn.XLOOKUP(J249, Product_Info!A:A, Product_Info!B:B)</f>
        <v>Product_13</v>
      </c>
      <c r="L249" t="str">
        <f>_xlfn.XLOOKUP(J249, Product_Info!A:A, Product_Info!F:F)</f>
        <v>Supplier_13</v>
      </c>
      <c r="M249" t="s">
        <v>593</v>
      </c>
      <c r="N249" t="s">
        <v>597</v>
      </c>
      <c r="O249">
        <v>5</v>
      </c>
      <c r="P249" t="s">
        <v>603</v>
      </c>
      <c r="Q249" s="10">
        <v>0.18</v>
      </c>
      <c r="R249">
        <v>58.93</v>
      </c>
      <c r="S249">
        <v>294.64999999999998</v>
      </c>
      <c r="T249">
        <v>-23.57</v>
      </c>
      <c r="U249">
        <f t="shared" si="20"/>
        <v>294.64999999999998</v>
      </c>
      <c r="V249" s="10">
        <f t="shared" si="21"/>
        <v>-7.9993212285762783E-2</v>
      </c>
      <c r="W249" s="4">
        <f t="shared" si="22"/>
        <v>58.823926</v>
      </c>
      <c r="X249" t="str">
        <f t="shared" si="23"/>
        <v>Low Profit</v>
      </c>
    </row>
    <row r="250" spans="1:24" x14ac:dyDescent="0.35">
      <c r="A250" t="s">
        <v>260</v>
      </c>
      <c r="B250" t="str">
        <f t="shared" si="18"/>
        <v>09-06-2023</v>
      </c>
      <c r="C250" t="str">
        <f t="shared" si="19"/>
        <v>Sep</v>
      </c>
      <c r="D250" s="2">
        <v>45175</v>
      </c>
      <c r="E250" t="s">
        <v>524</v>
      </c>
      <c r="F250" t="str">
        <v>Customer_3</v>
      </c>
      <c r="G250" t="str">
        <v>50+</v>
      </c>
      <c r="H250" t="str">
        <v>Male</v>
      </c>
      <c r="I250" t="str">
        <v>Delhi</v>
      </c>
      <c r="J250" t="s">
        <v>584</v>
      </c>
      <c r="K250" t="str">
        <f>_xlfn.XLOOKUP(J250, Product_Info!A:A, Product_Info!B:B)</f>
        <v>Product_29</v>
      </c>
      <c r="L250" t="str">
        <f>_xlfn.XLOOKUP(J250, Product_Info!A:A, Product_Info!F:F)</f>
        <v>Supplier_29</v>
      </c>
      <c r="M250" t="s">
        <v>592</v>
      </c>
      <c r="N250" t="s">
        <v>599</v>
      </c>
      <c r="O250">
        <v>9</v>
      </c>
      <c r="P250" t="s">
        <v>604</v>
      </c>
      <c r="Q250" s="10">
        <v>0.03</v>
      </c>
      <c r="R250">
        <v>347.14</v>
      </c>
      <c r="S250">
        <v>3124.26</v>
      </c>
      <c r="T250">
        <v>218.7</v>
      </c>
      <c r="U250">
        <f t="shared" si="20"/>
        <v>3124.2599999999998</v>
      </c>
      <c r="V250" s="10">
        <f t="shared" si="21"/>
        <v>7.0000576136429113E-2</v>
      </c>
      <c r="W250" s="4">
        <f t="shared" si="22"/>
        <v>347.03585800000002</v>
      </c>
      <c r="X250" t="str">
        <f t="shared" si="23"/>
        <v>Moderate</v>
      </c>
    </row>
    <row r="251" spans="1:24" x14ac:dyDescent="0.35">
      <c r="A251" t="s">
        <v>261</v>
      </c>
      <c r="B251" t="str">
        <f t="shared" si="18"/>
        <v>09-07-2023</v>
      </c>
      <c r="C251" t="str">
        <f t="shared" si="19"/>
        <v>Sep</v>
      </c>
      <c r="D251" s="2">
        <v>45176</v>
      </c>
      <c r="E251" t="s">
        <v>547</v>
      </c>
      <c r="F251" t="str">
        <v>Customer_20</v>
      </c>
      <c r="G251" t="str">
        <v>18-25</v>
      </c>
      <c r="H251" t="str">
        <v>Female</v>
      </c>
      <c r="I251" t="str">
        <v>Delhi</v>
      </c>
      <c r="J251" t="s">
        <v>590</v>
      </c>
      <c r="K251" t="str">
        <f>_xlfn.XLOOKUP(J251, Product_Info!A:A, Product_Info!B:B)</f>
        <v>Product_15</v>
      </c>
      <c r="L251" t="str">
        <f>_xlfn.XLOOKUP(J251, Product_Info!A:A, Product_Info!F:F)</f>
        <v>Supplier_15</v>
      </c>
      <c r="M251" t="s">
        <v>592</v>
      </c>
      <c r="N251" t="s">
        <v>595</v>
      </c>
      <c r="O251">
        <v>4</v>
      </c>
      <c r="P251" t="s">
        <v>604</v>
      </c>
      <c r="Q251" s="10">
        <v>0.38</v>
      </c>
      <c r="R251">
        <v>128.53</v>
      </c>
      <c r="S251">
        <v>514.12</v>
      </c>
      <c r="T251">
        <v>-143.94999999999999</v>
      </c>
      <c r="U251">
        <f t="shared" si="20"/>
        <v>514.12</v>
      </c>
      <c r="V251" s="10">
        <f t="shared" si="21"/>
        <v>-0.27999299774371739</v>
      </c>
      <c r="W251" s="4">
        <f t="shared" si="22"/>
        <v>128.041586</v>
      </c>
      <c r="X251" t="str">
        <f t="shared" si="23"/>
        <v>Low Profit</v>
      </c>
    </row>
    <row r="252" spans="1:24" x14ac:dyDescent="0.35">
      <c r="A252" t="s">
        <v>262</v>
      </c>
      <c r="B252" t="str">
        <f t="shared" si="18"/>
        <v>09-08-2023</v>
      </c>
      <c r="C252" t="str">
        <f t="shared" si="19"/>
        <v>Sep</v>
      </c>
      <c r="D252" s="2">
        <v>45177</v>
      </c>
      <c r="E252" t="s">
        <v>522</v>
      </c>
      <c r="F252" t="str">
        <v>Customer_36</v>
      </c>
      <c r="G252" t="str">
        <v>50+</v>
      </c>
      <c r="H252" t="str">
        <v>Male</v>
      </c>
      <c r="I252" t="str">
        <v>Delhi</v>
      </c>
      <c r="J252" t="s">
        <v>563</v>
      </c>
      <c r="K252" t="str">
        <f>_xlfn.XLOOKUP(J252, Product_Info!A:A, Product_Info!B:B)</f>
        <v>Product_21</v>
      </c>
      <c r="L252" t="str">
        <f>_xlfn.XLOOKUP(J252, Product_Info!A:A, Product_Info!F:F)</f>
        <v>Supplier_21</v>
      </c>
      <c r="M252" t="s">
        <v>592</v>
      </c>
      <c r="N252" t="s">
        <v>599</v>
      </c>
      <c r="O252">
        <v>2</v>
      </c>
      <c r="P252" t="s">
        <v>601</v>
      </c>
      <c r="Q252" s="10">
        <v>0.2</v>
      </c>
      <c r="R252">
        <v>456.42</v>
      </c>
      <c r="S252">
        <v>912.84</v>
      </c>
      <c r="T252">
        <v>-91.28</v>
      </c>
      <c r="U252">
        <f t="shared" si="20"/>
        <v>912.84</v>
      </c>
      <c r="V252" s="10">
        <f t="shared" si="21"/>
        <v>-9.999561807107489E-2</v>
      </c>
      <c r="W252" s="4">
        <f t="shared" si="22"/>
        <v>455.50716</v>
      </c>
      <c r="X252" t="str">
        <f t="shared" si="23"/>
        <v>Low Profit</v>
      </c>
    </row>
    <row r="253" spans="1:24" x14ac:dyDescent="0.35">
      <c r="A253" t="s">
        <v>263</v>
      </c>
      <c r="B253" t="str">
        <f t="shared" si="18"/>
        <v>09-09-2023</v>
      </c>
      <c r="C253" t="str">
        <f t="shared" si="19"/>
        <v>Sep</v>
      </c>
      <c r="D253" s="2">
        <v>45178</v>
      </c>
      <c r="E253" t="s">
        <v>518</v>
      </c>
      <c r="F253" t="str">
        <v>Customer_19</v>
      </c>
      <c r="G253" t="str">
        <v>36-50</v>
      </c>
      <c r="H253" t="str">
        <v>Male</v>
      </c>
      <c r="I253" t="str">
        <v>Delhi</v>
      </c>
      <c r="J253" t="s">
        <v>562</v>
      </c>
      <c r="K253" t="str">
        <f>_xlfn.XLOOKUP(J253, Product_Info!A:A, Product_Info!B:B)</f>
        <v>Product_16</v>
      </c>
      <c r="L253" t="str">
        <f>_xlfn.XLOOKUP(J253, Product_Info!A:A, Product_Info!F:F)</f>
        <v>Supplier_16</v>
      </c>
      <c r="M253" t="s">
        <v>592</v>
      </c>
      <c r="N253" t="s">
        <v>596</v>
      </c>
      <c r="O253">
        <v>6</v>
      </c>
      <c r="P253" t="s">
        <v>602</v>
      </c>
      <c r="Q253" s="10">
        <v>0.38</v>
      </c>
      <c r="R253">
        <v>420.75</v>
      </c>
      <c r="S253">
        <v>2524.5</v>
      </c>
      <c r="T253">
        <v>-706.86</v>
      </c>
      <c r="U253">
        <f t="shared" si="20"/>
        <v>2524.5</v>
      </c>
      <c r="V253" s="10">
        <f t="shared" si="21"/>
        <v>-0.28000000000000003</v>
      </c>
      <c r="W253" s="4">
        <f t="shared" si="22"/>
        <v>419.15114999999997</v>
      </c>
      <c r="X253" t="str">
        <f t="shared" si="23"/>
        <v>Low Profit</v>
      </c>
    </row>
    <row r="254" spans="1:24" x14ac:dyDescent="0.35">
      <c r="A254" t="s">
        <v>264</v>
      </c>
      <c r="B254" t="str">
        <f t="shared" si="18"/>
        <v>09-10-2023</v>
      </c>
      <c r="C254" t="str">
        <f t="shared" si="19"/>
        <v>Sep</v>
      </c>
      <c r="D254" s="2">
        <v>45179</v>
      </c>
      <c r="E254" t="s">
        <v>546</v>
      </c>
      <c r="F254" t="str">
        <v>Customer_26</v>
      </c>
      <c r="G254" t="str">
        <v>18-25</v>
      </c>
      <c r="H254" t="str">
        <v>Female</v>
      </c>
      <c r="I254" t="str">
        <v>Delhi</v>
      </c>
      <c r="J254" t="s">
        <v>572</v>
      </c>
      <c r="K254" t="str">
        <f>_xlfn.XLOOKUP(J254, Product_Info!A:A, Product_Info!B:B)</f>
        <v>Product_22</v>
      </c>
      <c r="L254" t="str">
        <f>_xlfn.XLOOKUP(J254, Product_Info!A:A, Product_Info!F:F)</f>
        <v>Supplier_22</v>
      </c>
      <c r="M254" t="s">
        <v>593</v>
      </c>
      <c r="N254" t="s">
        <v>599</v>
      </c>
      <c r="O254">
        <v>4</v>
      </c>
      <c r="P254" t="s">
        <v>602</v>
      </c>
      <c r="Q254" s="10">
        <v>0.45</v>
      </c>
      <c r="R254">
        <v>357.6</v>
      </c>
      <c r="S254">
        <v>1430.4</v>
      </c>
      <c r="T254">
        <v>-500.64</v>
      </c>
      <c r="U254">
        <f t="shared" si="20"/>
        <v>1430.4</v>
      </c>
      <c r="V254" s="10">
        <f t="shared" si="21"/>
        <v>-0.35</v>
      </c>
      <c r="W254" s="4">
        <f t="shared" si="22"/>
        <v>355.99080000000004</v>
      </c>
      <c r="X254" t="str">
        <f t="shared" si="23"/>
        <v>Low Profit</v>
      </c>
    </row>
    <row r="255" spans="1:24" x14ac:dyDescent="0.35">
      <c r="A255" t="s">
        <v>265</v>
      </c>
      <c r="B255" t="str">
        <f t="shared" si="18"/>
        <v>09-11-2023</v>
      </c>
      <c r="C255" t="str">
        <f t="shared" si="19"/>
        <v>Sep</v>
      </c>
      <c r="D255" s="2">
        <v>45180</v>
      </c>
      <c r="E255" t="s">
        <v>524</v>
      </c>
      <c r="F255" t="str">
        <v>Customer_3</v>
      </c>
      <c r="G255" t="str">
        <v>50+</v>
      </c>
      <c r="H255" t="str">
        <v>Male</v>
      </c>
      <c r="I255" t="str">
        <v>Delhi</v>
      </c>
      <c r="J255" t="s">
        <v>563</v>
      </c>
      <c r="K255" t="str">
        <f>_xlfn.XLOOKUP(J255, Product_Info!A:A, Product_Info!B:B)</f>
        <v>Product_21</v>
      </c>
      <c r="L255" t="str">
        <f>_xlfn.XLOOKUP(J255, Product_Info!A:A, Product_Info!F:F)</f>
        <v>Supplier_21</v>
      </c>
      <c r="M255" t="s">
        <v>594</v>
      </c>
      <c r="N255" t="s">
        <v>595</v>
      </c>
      <c r="O255">
        <v>6</v>
      </c>
      <c r="P255" t="s">
        <v>601</v>
      </c>
      <c r="Q255" s="10">
        <v>0.12</v>
      </c>
      <c r="R255">
        <v>474.93</v>
      </c>
      <c r="S255">
        <v>2849.58</v>
      </c>
      <c r="T255">
        <v>-56.99</v>
      </c>
      <c r="U255">
        <f t="shared" si="20"/>
        <v>2849.58</v>
      </c>
      <c r="V255" s="10">
        <f t="shared" si="21"/>
        <v>-1.9999438513745887E-2</v>
      </c>
      <c r="W255" s="4">
        <f t="shared" si="22"/>
        <v>474.36008400000003</v>
      </c>
      <c r="X255" t="str">
        <f t="shared" si="23"/>
        <v>Low Profit</v>
      </c>
    </row>
    <row r="256" spans="1:24" x14ac:dyDescent="0.35">
      <c r="A256" t="s">
        <v>266</v>
      </c>
      <c r="B256" t="str">
        <f t="shared" si="18"/>
        <v>09-12-2023</v>
      </c>
      <c r="C256" t="str">
        <f t="shared" si="19"/>
        <v>Sep</v>
      </c>
      <c r="D256" s="2">
        <v>45181</v>
      </c>
      <c r="E256" t="s">
        <v>518</v>
      </c>
      <c r="F256" t="str">
        <v>Customer_19</v>
      </c>
      <c r="G256" t="str">
        <v>36-50</v>
      </c>
      <c r="H256" t="str">
        <v>Male</v>
      </c>
      <c r="I256" t="str">
        <v>Delhi</v>
      </c>
      <c r="J256" t="s">
        <v>585</v>
      </c>
      <c r="K256" t="str">
        <f>_xlfn.XLOOKUP(J256, Product_Info!A:A, Product_Info!B:B)</f>
        <v>Product_11</v>
      </c>
      <c r="L256" t="str">
        <f>_xlfn.XLOOKUP(J256, Product_Info!A:A, Product_Info!F:F)</f>
        <v>Supplier_11</v>
      </c>
      <c r="M256" t="s">
        <v>592</v>
      </c>
      <c r="N256" t="s">
        <v>598</v>
      </c>
      <c r="O256">
        <v>3</v>
      </c>
      <c r="P256" t="s">
        <v>601</v>
      </c>
      <c r="Q256" s="10">
        <v>0.4</v>
      </c>
      <c r="R256">
        <v>25.4</v>
      </c>
      <c r="S256">
        <v>76.2</v>
      </c>
      <c r="T256">
        <v>-22.86</v>
      </c>
      <c r="U256">
        <f t="shared" si="20"/>
        <v>76.199999999999989</v>
      </c>
      <c r="V256" s="10">
        <f t="shared" si="21"/>
        <v>-0.30000000000000004</v>
      </c>
      <c r="W256" s="4">
        <f t="shared" si="22"/>
        <v>25.298399999999997</v>
      </c>
      <c r="X256" t="str">
        <f t="shared" si="23"/>
        <v>Low Profit</v>
      </c>
    </row>
    <row r="257" spans="1:24" x14ac:dyDescent="0.35">
      <c r="A257" t="s">
        <v>267</v>
      </c>
      <c r="B257" t="str">
        <f t="shared" si="18"/>
        <v>09-13-2023</v>
      </c>
      <c r="C257" t="str">
        <f t="shared" si="19"/>
        <v>Sep</v>
      </c>
      <c r="D257" s="2">
        <v>45182</v>
      </c>
      <c r="E257" t="s">
        <v>547</v>
      </c>
      <c r="F257" t="str">
        <v>Customer_20</v>
      </c>
      <c r="G257" t="str">
        <v>18-25</v>
      </c>
      <c r="H257" t="str">
        <v>Female</v>
      </c>
      <c r="I257" t="str">
        <v>Delhi</v>
      </c>
      <c r="J257" t="s">
        <v>579</v>
      </c>
      <c r="K257" t="str">
        <f>_xlfn.XLOOKUP(J257, Product_Info!A:A, Product_Info!B:B)</f>
        <v>Product_28</v>
      </c>
      <c r="L257" t="str">
        <f>_xlfn.XLOOKUP(J257, Product_Info!A:A, Product_Info!F:F)</f>
        <v>Supplier_28</v>
      </c>
      <c r="M257" t="s">
        <v>593</v>
      </c>
      <c r="N257" t="s">
        <v>596</v>
      </c>
      <c r="O257">
        <v>6</v>
      </c>
      <c r="P257" t="s">
        <v>603</v>
      </c>
      <c r="Q257" s="10">
        <v>0.03</v>
      </c>
      <c r="R257">
        <v>370.74</v>
      </c>
      <c r="S257">
        <v>2224.44</v>
      </c>
      <c r="T257">
        <v>155.71</v>
      </c>
      <c r="U257">
        <f t="shared" si="20"/>
        <v>2224.44</v>
      </c>
      <c r="V257" s="10">
        <f t="shared" si="21"/>
        <v>6.9999640358921797E-2</v>
      </c>
      <c r="W257" s="4">
        <f t="shared" si="22"/>
        <v>370.62877800000001</v>
      </c>
      <c r="X257" t="str">
        <f t="shared" si="23"/>
        <v>Moderate</v>
      </c>
    </row>
    <row r="258" spans="1:24" x14ac:dyDescent="0.35">
      <c r="A258" t="s">
        <v>268</v>
      </c>
      <c r="B258" t="str">
        <f t="shared" si="18"/>
        <v>09-14-2023</v>
      </c>
      <c r="C258" t="str">
        <f t="shared" si="19"/>
        <v>Sep</v>
      </c>
      <c r="D258" s="2">
        <v>45183</v>
      </c>
      <c r="E258" t="s">
        <v>560</v>
      </c>
      <c r="F258" t="str">
        <v>Customer_32</v>
      </c>
      <c r="G258" t="str">
        <v>18-25</v>
      </c>
      <c r="H258" t="str">
        <v>Female</v>
      </c>
      <c r="I258" t="str">
        <v>Delhi</v>
      </c>
      <c r="J258" t="s">
        <v>568</v>
      </c>
      <c r="K258" t="str">
        <f>_xlfn.XLOOKUP(J258, Product_Info!A:A, Product_Info!B:B)</f>
        <v>Product_5</v>
      </c>
      <c r="L258" t="str">
        <f>_xlfn.XLOOKUP(J258, Product_Info!A:A, Product_Info!F:F)</f>
        <v>Supplier_5</v>
      </c>
      <c r="M258" t="s">
        <v>592</v>
      </c>
      <c r="N258" t="s">
        <v>598</v>
      </c>
      <c r="O258">
        <v>2</v>
      </c>
      <c r="P258" t="s">
        <v>603</v>
      </c>
      <c r="Q258" s="10">
        <v>0.45</v>
      </c>
      <c r="R258">
        <v>171.82</v>
      </c>
      <c r="S258">
        <v>343.64</v>
      </c>
      <c r="T258">
        <v>-120.27</v>
      </c>
      <c r="U258">
        <f t="shared" si="20"/>
        <v>343.64</v>
      </c>
      <c r="V258" s="10">
        <f t="shared" si="21"/>
        <v>-0.34998835991153532</v>
      </c>
      <c r="W258" s="4">
        <f t="shared" si="22"/>
        <v>171.04680999999999</v>
      </c>
      <c r="X258" t="str">
        <f t="shared" si="23"/>
        <v>Low Profit</v>
      </c>
    </row>
    <row r="259" spans="1:24" x14ac:dyDescent="0.35">
      <c r="A259" t="s">
        <v>269</v>
      </c>
      <c r="B259" t="str">
        <f t="shared" ref="B259:B322" si="24">TEXT(D259, "MM-DD-YYYY")</f>
        <v>09-15-2023</v>
      </c>
      <c r="C259" t="str">
        <f t="shared" ref="C259:C322" si="25">TEXT(B259, "mmm")</f>
        <v>Sep</v>
      </c>
      <c r="D259" s="2">
        <v>45184</v>
      </c>
      <c r="E259" t="s">
        <v>540</v>
      </c>
      <c r="F259" t="str">
        <v>Customer_7</v>
      </c>
      <c r="G259" t="str">
        <v>26-35</v>
      </c>
      <c r="H259" t="str">
        <v>Female</v>
      </c>
      <c r="I259" t="str">
        <v>Delhi</v>
      </c>
      <c r="J259" t="s">
        <v>565</v>
      </c>
      <c r="K259" t="str">
        <f>_xlfn.XLOOKUP(J259, Product_Info!A:A, Product_Info!B:B)</f>
        <v>Product_4</v>
      </c>
      <c r="L259" t="str">
        <f>_xlfn.XLOOKUP(J259, Product_Info!A:A, Product_Info!F:F)</f>
        <v>Supplier_4</v>
      </c>
      <c r="M259" t="s">
        <v>592</v>
      </c>
      <c r="N259" t="s">
        <v>600</v>
      </c>
      <c r="O259">
        <v>2</v>
      </c>
      <c r="P259" t="s">
        <v>603</v>
      </c>
      <c r="Q259" s="10">
        <v>0.33</v>
      </c>
      <c r="R259">
        <v>453.97</v>
      </c>
      <c r="S259">
        <v>907.94</v>
      </c>
      <c r="T259">
        <v>-208.83</v>
      </c>
      <c r="U259">
        <f t="shared" ref="U259:U322" si="26">O259*R259</f>
        <v>907.94</v>
      </c>
      <c r="V259" s="10">
        <f t="shared" ref="V259:V322" si="27">T259/U259</f>
        <v>-0.23000418529858802</v>
      </c>
      <c r="W259" s="4">
        <f t="shared" ref="W259:W322" si="28">R259*(1-Q259%)</f>
        <v>452.47189900000006</v>
      </c>
      <c r="X259" t="str">
        <f t="shared" ref="X259:X322" si="29">IF(T259&gt;500, "High Profit", IF(T259&lt;0, "Low Profit", "Moderate"))</f>
        <v>Low Profit</v>
      </c>
    </row>
    <row r="260" spans="1:24" x14ac:dyDescent="0.35">
      <c r="A260" t="s">
        <v>270</v>
      </c>
      <c r="B260" t="str">
        <f t="shared" si="24"/>
        <v>09-16-2023</v>
      </c>
      <c r="C260" t="str">
        <f t="shared" si="25"/>
        <v>Sep</v>
      </c>
      <c r="D260" s="2">
        <v>45185</v>
      </c>
      <c r="E260" t="s">
        <v>556</v>
      </c>
      <c r="F260" t="str">
        <v>Customer_41</v>
      </c>
      <c r="G260" t="str">
        <v>26-35</v>
      </c>
      <c r="H260" t="str">
        <v>Female</v>
      </c>
      <c r="I260" t="str">
        <v>Delhi</v>
      </c>
      <c r="J260" t="s">
        <v>583</v>
      </c>
      <c r="K260" t="str">
        <f>_xlfn.XLOOKUP(J260, Product_Info!A:A, Product_Info!B:B)</f>
        <v>Product_3</v>
      </c>
      <c r="L260" t="str">
        <f>_xlfn.XLOOKUP(J260, Product_Info!A:A, Product_Info!F:F)</f>
        <v>Supplier_3</v>
      </c>
      <c r="M260" t="s">
        <v>593</v>
      </c>
      <c r="N260" t="s">
        <v>598</v>
      </c>
      <c r="O260">
        <v>9</v>
      </c>
      <c r="P260" t="s">
        <v>601</v>
      </c>
      <c r="Q260" s="10">
        <v>0.44</v>
      </c>
      <c r="R260">
        <v>140.66999999999999</v>
      </c>
      <c r="S260">
        <v>1266.03</v>
      </c>
      <c r="T260">
        <v>-430.45</v>
      </c>
      <c r="U260">
        <f t="shared" si="26"/>
        <v>1266.03</v>
      </c>
      <c r="V260" s="10">
        <f t="shared" si="27"/>
        <v>-0.33999984202586037</v>
      </c>
      <c r="W260" s="4">
        <f t="shared" si="28"/>
        <v>140.051052</v>
      </c>
      <c r="X260" t="str">
        <f t="shared" si="29"/>
        <v>Low Profit</v>
      </c>
    </row>
    <row r="261" spans="1:24" x14ac:dyDescent="0.35">
      <c r="A261" t="s">
        <v>271</v>
      </c>
      <c r="B261" t="str">
        <f t="shared" si="24"/>
        <v>09-17-2023</v>
      </c>
      <c r="C261" t="str">
        <f t="shared" si="25"/>
        <v>Sep</v>
      </c>
      <c r="D261" s="2">
        <v>45186</v>
      </c>
      <c r="E261" t="s">
        <v>530</v>
      </c>
      <c r="F261" t="str">
        <v>Customer_33</v>
      </c>
      <c r="G261" t="str">
        <v>36-50</v>
      </c>
      <c r="H261" t="str">
        <v>Male</v>
      </c>
      <c r="I261" t="str">
        <v>Delhi</v>
      </c>
      <c r="J261" t="s">
        <v>575</v>
      </c>
      <c r="K261" t="str">
        <f>_xlfn.XLOOKUP(J261, Product_Info!A:A, Product_Info!B:B)</f>
        <v>Product_19</v>
      </c>
      <c r="L261" t="str">
        <f>_xlfn.XLOOKUP(J261, Product_Info!A:A, Product_Info!F:F)</f>
        <v>Supplier_19</v>
      </c>
      <c r="M261" t="s">
        <v>594</v>
      </c>
      <c r="N261" t="s">
        <v>600</v>
      </c>
      <c r="O261">
        <v>7</v>
      </c>
      <c r="P261" t="s">
        <v>601</v>
      </c>
      <c r="Q261" s="10">
        <v>0</v>
      </c>
      <c r="R261">
        <v>365.18</v>
      </c>
      <c r="S261">
        <v>2556.2600000000002</v>
      </c>
      <c r="T261">
        <v>255.63</v>
      </c>
      <c r="U261">
        <f t="shared" si="26"/>
        <v>2556.2600000000002</v>
      </c>
      <c r="V261" s="10">
        <f t="shared" si="27"/>
        <v>0.10000156478605461</v>
      </c>
      <c r="W261" s="4">
        <f t="shared" si="28"/>
        <v>365.18</v>
      </c>
      <c r="X261" t="str">
        <f t="shared" si="29"/>
        <v>Moderate</v>
      </c>
    </row>
    <row r="262" spans="1:24" x14ac:dyDescent="0.35">
      <c r="A262" t="s">
        <v>272</v>
      </c>
      <c r="B262" t="str">
        <f t="shared" si="24"/>
        <v>09-18-2023</v>
      </c>
      <c r="C262" t="str">
        <f t="shared" si="25"/>
        <v>Sep</v>
      </c>
      <c r="D262" s="2">
        <v>45187</v>
      </c>
      <c r="E262" t="s">
        <v>523</v>
      </c>
      <c r="F262" t="str">
        <v>Customer_40</v>
      </c>
      <c r="G262" t="str">
        <v>36-50</v>
      </c>
      <c r="H262" t="str">
        <v>Male</v>
      </c>
      <c r="I262" t="str">
        <v>Delhi</v>
      </c>
      <c r="J262" t="s">
        <v>574</v>
      </c>
      <c r="K262" t="str">
        <f>_xlfn.XLOOKUP(J262, Product_Info!A:A, Product_Info!B:B)</f>
        <v>Product_20</v>
      </c>
      <c r="L262" t="str">
        <f>_xlfn.XLOOKUP(J262, Product_Info!A:A, Product_Info!F:F)</f>
        <v>Supplier_20</v>
      </c>
      <c r="M262" t="s">
        <v>594</v>
      </c>
      <c r="N262" t="s">
        <v>600</v>
      </c>
      <c r="O262">
        <v>3</v>
      </c>
      <c r="P262" t="s">
        <v>604</v>
      </c>
      <c r="Q262" s="10">
        <v>0.08</v>
      </c>
      <c r="R262">
        <v>440.05</v>
      </c>
      <c r="S262">
        <v>1320.15</v>
      </c>
      <c r="T262">
        <v>26.4</v>
      </c>
      <c r="U262">
        <f t="shared" si="26"/>
        <v>1320.15</v>
      </c>
      <c r="V262" s="10">
        <f t="shared" si="27"/>
        <v>1.9997727530962389E-2</v>
      </c>
      <c r="W262" s="4">
        <f t="shared" si="28"/>
        <v>439.69796000000002</v>
      </c>
      <c r="X262" t="str">
        <f t="shared" si="29"/>
        <v>Moderate</v>
      </c>
    </row>
    <row r="263" spans="1:24" x14ac:dyDescent="0.35">
      <c r="A263" t="s">
        <v>273</v>
      </c>
      <c r="B263" t="str">
        <f t="shared" si="24"/>
        <v>09-19-2023</v>
      </c>
      <c r="C263" t="str">
        <f t="shared" si="25"/>
        <v>Sep</v>
      </c>
      <c r="D263" s="2">
        <v>45188</v>
      </c>
      <c r="E263" t="s">
        <v>512</v>
      </c>
      <c r="F263" t="str">
        <v>Customer_39</v>
      </c>
      <c r="G263" t="str">
        <v>36-50</v>
      </c>
      <c r="H263" t="str">
        <v>Male</v>
      </c>
      <c r="I263" t="str">
        <v>Delhi</v>
      </c>
      <c r="J263" t="s">
        <v>589</v>
      </c>
      <c r="K263" t="str">
        <f>_xlfn.XLOOKUP(J263, Product_Info!A:A, Product_Info!B:B)</f>
        <v>Product_25</v>
      </c>
      <c r="L263" t="str">
        <f>_xlfn.XLOOKUP(J263, Product_Info!A:A, Product_Info!F:F)</f>
        <v>Supplier_25</v>
      </c>
      <c r="M263" t="s">
        <v>593</v>
      </c>
      <c r="N263" t="s">
        <v>598</v>
      </c>
      <c r="O263">
        <v>1</v>
      </c>
      <c r="P263" t="s">
        <v>603</v>
      </c>
      <c r="Q263" s="10">
        <v>0.19</v>
      </c>
      <c r="R263">
        <v>30.41</v>
      </c>
      <c r="S263">
        <v>30.41</v>
      </c>
      <c r="T263">
        <v>-2.74</v>
      </c>
      <c r="U263">
        <f t="shared" si="26"/>
        <v>30.41</v>
      </c>
      <c r="V263" s="10">
        <f t="shared" si="27"/>
        <v>-9.0101940151266033E-2</v>
      </c>
      <c r="W263" s="4">
        <f t="shared" si="28"/>
        <v>30.352221</v>
      </c>
      <c r="X263" t="str">
        <f t="shared" si="29"/>
        <v>Low Profit</v>
      </c>
    </row>
    <row r="264" spans="1:24" x14ac:dyDescent="0.35">
      <c r="A264" t="s">
        <v>274</v>
      </c>
      <c r="B264" t="str">
        <f t="shared" si="24"/>
        <v>09-20-2023</v>
      </c>
      <c r="C264" t="str">
        <f t="shared" si="25"/>
        <v>Sep</v>
      </c>
      <c r="D264" s="2">
        <v>45189</v>
      </c>
      <c r="E264" t="s">
        <v>542</v>
      </c>
      <c r="F264" t="str">
        <v>Customer_18</v>
      </c>
      <c r="G264" t="str">
        <v>50+</v>
      </c>
      <c r="H264" t="str">
        <v>Male</v>
      </c>
      <c r="I264" t="str">
        <v>Delhi</v>
      </c>
      <c r="J264" t="s">
        <v>582</v>
      </c>
      <c r="K264" t="str">
        <f>_xlfn.XLOOKUP(J264, Product_Info!A:A, Product_Info!B:B)</f>
        <v>Product_18</v>
      </c>
      <c r="L264" t="str">
        <f>_xlfn.XLOOKUP(J264, Product_Info!A:A, Product_Info!F:F)</f>
        <v>Supplier_18</v>
      </c>
      <c r="M264" t="s">
        <v>594</v>
      </c>
      <c r="N264" t="s">
        <v>596</v>
      </c>
      <c r="O264">
        <v>8</v>
      </c>
      <c r="P264" t="s">
        <v>603</v>
      </c>
      <c r="Q264" s="10">
        <v>0.19</v>
      </c>
      <c r="R264">
        <v>204.85</v>
      </c>
      <c r="S264">
        <v>1638.8</v>
      </c>
      <c r="T264">
        <v>-147.49</v>
      </c>
      <c r="U264">
        <f t="shared" si="26"/>
        <v>1638.8</v>
      </c>
      <c r="V264" s="10">
        <f t="shared" si="27"/>
        <v>-8.9998779594825495E-2</v>
      </c>
      <c r="W264" s="4">
        <f t="shared" si="28"/>
        <v>204.46078499999999</v>
      </c>
      <c r="X264" t="str">
        <f t="shared" si="29"/>
        <v>Low Profit</v>
      </c>
    </row>
    <row r="265" spans="1:24" x14ac:dyDescent="0.35">
      <c r="A265" t="s">
        <v>275</v>
      </c>
      <c r="B265" t="str">
        <f t="shared" si="24"/>
        <v>09-21-2023</v>
      </c>
      <c r="C265" t="str">
        <f t="shared" si="25"/>
        <v>Sep</v>
      </c>
      <c r="D265" s="2">
        <v>45190</v>
      </c>
      <c r="E265" t="s">
        <v>523</v>
      </c>
      <c r="F265" t="str">
        <v>Customer_40</v>
      </c>
      <c r="G265" t="str">
        <v>36-50</v>
      </c>
      <c r="H265" t="str">
        <v>Male</v>
      </c>
      <c r="I265" t="str">
        <v>Delhi</v>
      </c>
      <c r="J265" t="s">
        <v>590</v>
      </c>
      <c r="K265" t="str">
        <f>_xlfn.XLOOKUP(J265, Product_Info!A:A, Product_Info!B:B)</f>
        <v>Product_15</v>
      </c>
      <c r="L265" t="str">
        <f>_xlfn.XLOOKUP(J265, Product_Info!A:A, Product_Info!F:F)</f>
        <v>Supplier_15</v>
      </c>
      <c r="M265" t="s">
        <v>593</v>
      </c>
      <c r="N265" t="s">
        <v>595</v>
      </c>
      <c r="O265">
        <v>6</v>
      </c>
      <c r="P265" t="s">
        <v>603</v>
      </c>
      <c r="Q265" s="10">
        <v>0.11</v>
      </c>
      <c r="R265">
        <v>383.53</v>
      </c>
      <c r="S265">
        <v>2301.1799999999998</v>
      </c>
      <c r="T265">
        <v>-23.01</v>
      </c>
      <c r="U265">
        <f t="shared" si="26"/>
        <v>2301.1799999999998</v>
      </c>
      <c r="V265" s="10">
        <f t="shared" si="27"/>
        <v>-9.9992177926107491E-3</v>
      </c>
      <c r="W265" s="4">
        <f t="shared" si="28"/>
        <v>383.10811699999999</v>
      </c>
      <c r="X265" t="str">
        <f t="shared" si="29"/>
        <v>Low Profit</v>
      </c>
    </row>
    <row r="266" spans="1:24" x14ac:dyDescent="0.35">
      <c r="A266" t="s">
        <v>276</v>
      </c>
      <c r="B266" t="str">
        <f t="shared" si="24"/>
        <v>09-22-2023</v>
      </c>
      <c r="C266" t="str">
        <f t="shared" si="25"/>
        <v>Sep</v>
      </c>
      <c r="D266" s="2">
        <v>45191</v>
      </c>
      <c r="E266" t="s">
        <v>557</v>
      </c>
      <c r="F266" t="str">
        <v>Customer_1</v>
      </c>
      <c r="G266" t="str">
        <v>26-35</v>
      </c>
      <c r="H266" t="str">
        <v>Female</v>
      </c>
      <c r="I266" t="str">
        <v>Delhi</v>
      </c>
      <c r="J266" t="s">
        <v>588</v>
      </c>
      <c r="K266" t="str">
        <f>_xlfn.XLOOKUP(J266, Product_Info!A:A, Product_Info!B:B)</f>
        <v>Product_9</v>
      </c>
      <c r="L266" t="str">
        <f>_xlfn.XLOOKUP(J266, Product_Info!A:A, Product_Info!F:F)</f>
        <v>Supplier_9</v>
      </c>
      <c r="M266" t="s">
        <v>593</v>
      </c>
      <c r="N266" t="s">
        <v>599</v>
      </c>
      <c r="O266">
        <v>7</v>
      </c>
      <c r="P266" t="s">
        <v>602</v>
      </c>
      <c r="Q266" s="10">
        <v>0.19</v>
      </c>
      <c r="R266">
        <v>232.91</v>
      </c>
      <c r="S266">
        <v>1630.37</v>
      </c>
      <c r="T266">
        <v>-146.72999999999999</v>
      </c>
      <c r="U266">
        <f t="shared" si="26"/>
        <v>1630.37</v>
      </c>
      <c r="V266" s="10">
        <f t="shared" si="27"/>
        <v>-8.9997975919576534E-2</v>
      </c>
      <c r="W266" s="4">
        <f t="shared" si="28"/>
        <v>232.46747099999999</v>
      </c>
      <c r="X266" t="str">
        <f t="shared" si="29"/>
        <v>Low Profit</v>
      </c>
    </row>
    <row r="267" spans="1:24" x14ac:dyDescent="0.35">
      <c r="A267" t="s">
        <v>277</v>
      </c>
      <c r="B267" t="str">
        <f t="shared" si="24"/>
        <v>09-23-2023</v>
      </c>
      <c r="C267" t="str">
        <f t="shared" si="25"/>
        <v>Sep</v>
      </c>
      <c r="D267" s="2">
        <v>45192</v>
      </c>
      <c r="E267" t="s">
        <v>520</v>
      </c>
      <c r="F267" t="str">
        <v>Customer_11</v>
      </c>
      <c r="G267" t="str">
        <v>50+</v>
      </c>
      <c r="H267" t="str">
        <v>Male</v>
      </c>
      <c r="I267" t="str">
        <v>Delhi</v>
      </c>
      <c r="J267" t="s">
        <v>578</v>
      </c>
      <c r="K267" t="str">
        <f>_xlfn.XLOOKUP(J267, Product_Info!A:A, Product_Info!B:B)</f>
        <v>Product_17</v>
      </c>
      <c r="L267" t="str">
        <f>_xlfn.XLOOKUP(J267, Product_Info!A:A, Product_Info!F:F)</f>
        <v>Supplier_17</v>
      </c>
      <c r="M267" t="s">
        <v>593</v>
      </c>
      <c r="N267" t="s">
        <v>599</v>
      </c>
      <c r="O267">
        <v>9</v>
      </c>
      <c r="P267" t="s">
        <v>604</v>
      </c>
      <c r="Q267" s="10">
        <v>0.06</v>
      </c>
      <c r="R267">
        <v>140.94999999999999</v>
      </c>
      <c r="S267">
        <v>1268.55</v>
      </c>
      <c r="T267">
        <v>50.74</v>
      </c>
      <c r="U267">
        <f t="shared" si="26"/>
        <v>1268.55</v>
      </c>
      <c r="V267" s="10">
        <f t="shared" si="27"/>
        <v>3.9998423396791619E-2</v>
      </c>
      <c r="W267" s="4">
        <f t="shared" si="28"/>
        <v>140.86542999999998</v>
      </c>
      <c r="X267" t="str">
        <f t="shared" si="29"/>
        <v>Moderate</v>
      </c>
    </row>
    <row r="268" spans="1:24" x14ac:dyDescent="0.35">
      <c r="A268" t="s">
        <v>278</v>
      </c>
      <c r="B268" t="str">
        <f t="shared" si="24"/>
        <v>09-24-2023</v>
      </c>
      <c r="C268" t="str">
        <f t="shared" si="25"/>
        <v>Sep</v>
      </c>
      <c r="D268" s="2">
        <v>45193</v>
      </c>
      <c r="E268" t="s">
        <v>536</v>
      </c>
      <c r="F268" t="str">
        <v>Customer_28</v>
      </c>
      <c r="G268" t="str">
        <v>18-25</v>
      </c>
      <c r="H268" t="str">
        <v>Female</v>
      </c>
      <c r="I268" t="str">
        <v>Delhi</v>
      </c>
      <c r="J268" t="s">
        <v>587</v>
      </c>
      <c r="K268" t="str">
        <f>_xlfn.XLOOKUP(J268, Product_Info!A:A, Product_Info!B:B)</f>
        <v>Product_14</v>
      </c>
      <c r="L268" t="str">
        <f>_xlfn.XLOOKUP(J268, Product_Info!A:A, Product_Info!F:F)</f>
        <v>Supplier_14</v>
      </c>
      <c r="M268" t="s">
        <v>594</v>
      </c>
      <c r="N268" t="s">
        <v>595</v>
      </c>
      <c r="O268">
        <v>5</v>
      </c>
      <c r="P268" t="s">
        <v>603</v>
      </c>
      <c r="Q268" s="10">
        <v>0.21</v>
      </c>
      <c r="R268">
        <v>117.7</v>
      </c>
      <c r="S268">
        <v>588.5</v>
      </c>
      <c r="T268">
        <v>-64.73</v>
      </c>
      <c r="U268">
        <f t="shared" si="26"/>
        <v>588.5</v>
      </c>
      <c r="V268" s="10">
        <f t="shared" si="27"/>
        <v>-0.10999150382327953</v>
      </c>
      <c r="W268" s="4">
        <f t="shared" si="28"/>
        <v>117.45283000000001</v>
      </c>
      <c r="X268" t="str">
        <f t="shared" si="29"/>
        <v>Low Profit</v>
      </c>
    </row>
    <row r="269" spans="1:24" x14ac:dyDescent="0.35">
      <c r="A269" t="s">
        <v>279</v>
      </c>
      <c r="B269" t="str">
        <f t="shared" si="24"/>
        <v>09-25-2023</v>
      </c>
      <c r="C269" t="str">
        <f t="shared" si="25"/>
        <v>Sep</v>
      </c>
      <c r="D269" s="2">
        <v>45194</v>
      </c>
      <c r="E269" t="s">
        <v>532</v>
      </c>
      <c r="F269" t="str">
        <v>Customer_25</v>
      </c>
      <c r="G269" t="str">
        <v>18-25</v>
      </c>
      <c r="H269" t="str">
        <v>Female</v>
      </c>
      <c r="I269" t="str">
        <v>Delhi</v>
      </c>
      <c r="J269" t="s">
        <v>590</v>
      </c>
      <c r="K269" t="str">
        <f>_xlfn.XLOOKUP(J269, Product_Info!A:A, Product_Info!B:B)</f>
        <v>Product_15</v>
      </c>
      <c r="L269" t="str">
        <f>_xlfn.XLOOKUP(J269, Product_Info!A:A, Product_Info!F:F)</f>
        <v>Supplier_15</v>
      </c>
      <c r="M269" t="s">
        <v>593</v>
      </c>
      <c r="N269" t="s">
        <v>600</v>
      </c>
      <c r="O269">
        <v>1</v>
      </c>
      <c r="P269" t="s">
        <v>603</v>
      </c>
      <c r="Q269" s="10">
        <v>0.4</v>
      </c>
      <c r="R269">
        <v>74.44</v>
      </c>
      <c r="S269">
        <v>74.44</v>
      </c>
      <c r="T269">
        <v>-22.33</v>
      </c>
      <c r="U269">
        <f t="shared" si="26"/>
        <v>74.44</v>
      </c>
      <c r="V269" s="10">
        <f t="shared" si="27"/>
        <v>-0.29997313272434173</v>
      </c>
      <c r="W269" s="4">
        <f t="shared" si="28"/>
        <v>74.142240000000001</v>
      </c>
      <c r="X269" t="str">
        <f t="shared" si="29"/>
        <v>Low Profit</v>
      </c>
    </row>
    <row r="270" spans="1:24" x14ac:dyDescent="0.35">
      <c r="A270" t="s">
        <v>280</v>
      </c>
      <c r="B270" t="str">
        <f t="shared" si="24"/>
        <v>09-26-2023</v>
      </c>
      <c r="C270" t="str">
        <f t="shared" si="25"/>
        <v>Sep</v>
      </c>
      <c r="D270" s="2">
        <v>45195</v>
      </c>
      <c r="E270" t="s">
        <v>545</v>
      </c>
      <c r="F270" t="str">
        <v>Customer_50</v>
      </c>
      <c r="G270" t="str">
        <v>18-25</v>
      </c>
      <c r="H270" t="str">
        <v>Female</v>
      </c>
      <c r="I270" t="str">
        <v>Delhi</v>
      </c>
      <c r="J270" t="s">
        <v>566</v>
      </c>
      <c r="K270" t="str">
        <f>_xlfn.XLOOKUP(J270, Product_Info!A:A, Product_Info!B:B)</f>
        <v>Product_1</v>
      </c>
      <c r="L270" t="str">
        <f>_xlfn.XLOOKUP(J270, Product_Info!A:A, Product_Info!F:F)</f>
        <v>Supplier_1</v>
      </c>
      <c r="M270" t="s">
        <v>592</v>
      </c>
      <c r="N270" t="s">
        <v>600</v>
      </c>
      <c r="O270">
        <v>7</v>
      </c>
      <c r="P270" t="s">
        <v>603</v>
      </c>
      <c r="Q270" s="10">
        <v>0.24</v>
      </c>
      <c r="R270">
        <v>429.99</v>
      </c>
      <c r="S270">
        <v>3009.93</v>
      </c>
      <c r="T270">
        <v>-421.39</v>
      </c>
      <c r="U270">
        <f t="shared" si="26"/>
        <v>3009.9300000000003</v>
      </c>
      <c r="V270" s="10">
        <f t="shared" si="27"/>
        <v>-0.13999993355327198</v>
      </c>
      <c r="W270" s="4">
        <f t="shared" si="28"/>
        <v>428.95802400000002</v>
      </c>
      <c r="X270" t="str">
        <f t="shared" si="29"/>
        <v>Low Profit</v>
      </c>
    </row>
    <row r="271" spans="1:24" x14ac:dyDescent="0.35">
      <c r="A271" t="s">
        <v>281</v>
      </c>
      <c r="B271" t="str">
        <f t="shared" si="24"/>
        <v>09-27-2023</v>
      </c>
      <c r="C271" t="str">
        <f t="shared" si="25"/>
        <v>Sep</v>
      </c>
      <c r="D271" s="2">
        <v>45196</v>
      </c>
      <c r="E271" t="s">
        <v>519</v>
      </c>
      <c r="F271" t="str">
        <v>Customer_23</v>
      </c>
      <c r="G271" t="str">
        <v>18-25</v>
      </c>
      <c r="H271" t="str">
        <v>Female</v>
      </c>
      <c r="I271" t="str">
        <v>Delhi</v>
      </c>
      <c r="J271" t="s">
        <v>563</v>
      </c>
      <c r="K271" t="str">
        <f>_xlfn.XLOOKUP(J271, Product_Info!A:A, Product_Info!B:B)</f>
        <v>Product_21</v>
      </c>
      <c r="L271" t="str">
        <f>_xlfn.XLOOKUP(J271, Product_Info!A:A, Product_Info!F:F)</f>
        <v>Supplier_21</v>
      </c>
      <c r="M271" t="s">
        <v>594</v>
      </c>
      <c r="N271" t="s">
        <v>596</v>
      </c>
      <c r="O271">
        <v>5</v>
      </c>
      <c r="P271" t="s">
        <v>602</v>
      </c>
      <c r="Q271" s="10">
        <v>0.01</v>
      </c>
      <c r="R271">
        <v>291.92</v>
      </c>
      <c r="S271">
        <v>1459.6</v>
      </c>
      <c r="T271">
        <v>131.36000000000001</v>
      </c>
      <c r="U271">
        <f t="shared" si="26"/>
        <v>1459.6000000000001</v>
      </c>
      <c r="V271" s="10">
        <f t="shared" si="27"/>
        <v>8.9997259523157028E-2</v>
      </c>
      <c r="W271" s="4">
        <f t="shared" si="28"/>
        <v>291.89080799999999</v>
      </c>
      <c r="X271" t="str">
        <f t="shared" si="29"/>
        <v>Moderate</v>
      </c>
    </row>
    <row r="272" spans="1:24" x14ac:dyDescent="0.35">
      <c r="A272" t="s">
        <v>282</v>
      </c>
      <c r="B272" t="str">
        <f t="shared" si="24"/>
        <v>09-28-2023</v>
      </c>
      <c r="C272" t="str">
        <f t="shared" si="25"/>
        <v>Sep</v>
      </c>
      <c r="D272" s="2">
        <v>45197</v>
      </c>
      <c r="E272" t="s">
        <v>553</v>
      </c>
      <c r="F272" t="str">
        <v>Customer_31</v>
      </c>
      <c r="G272" t="str">
        <v>18-25</v>
      </c>
      <c r="H272" t="str">
        <v>Female</v>
      </c>
      <c r="I272" t="str">
        <v>Delhi</v>
      </c>
      <c r="J272" t="s">
        <v>572</v>
      </c>
      <c r="K272" t="str">
        <f>_xlfn.XLOOKUP(J272, Product_Info!A:A, Product_Info!B:B)</f>
        <v>Product_22</v>
      </c>
      <c r="L272" t="str">
        <f>_xlfn.XLOOKUP(J272, Product_Info!A:A, Product_Info!F:F)</f>
        <v>Supplier_22</v>
      </c>
      <c r="M272" t="s">
        <v>594</v>
      </c>
      <c r="N272" t="s">
        <v>597</v>
      </c>
      <c r="O272">
        <v>3</v>
      </c>
      <c r="P272" t="s">
        <v>602</v>
      </c>
      <c r="Q272" s="10">
        <v>0.21</v>
      </c>
      <c r="R272">
        <v>47.43</v>
      </c>
      <c r="S272">
        <v>142.29</v>
      </c>
      <c r="T272">
        <v>-15.65</v>
      </c>
      <c r="U272">
        <f t="shared" si="26"/>
        <v>142.29</v>
      </c>
      <c r="V272" s="10">
        <f t="shared" si="27"/>
        <v>-0.10998664698854453</v>
      </c>
      <c r="W272" s="4">
        <f t="shared" si="28"/>
        <v>47.330396999999998</v>
      </c>
      <c r="X272" t="str">
        <f t="shared" si="29"/>
        <v>Low Profit</v>
      </c>
    </row>
    <row r="273" spans="1:24" x14ac:dyDescent="0.35">
      <c r="A273" t="s">
        <v>283</v>
      </c>
      <c r="B273" t="str">
        <f t="shared" si="24"/>
        <v>09-29-2023</v>
      </c>
      <c r="C273" t="str">
        <f t="shared" si="25"/>
        <v>Sep</v>
      </c>
      <c r="D273" s="2">
        <v>45198</v>
      </c>
      <c r="E273" t="s">
        <v>528</v>
      </c>
      <c r="F273" t="str">
        <v>Customer_30</v>
      </c>
      <c r="G273" t="str">
        <v>50+</v>
      </c>
      <c r="H273" t="str">
        <v>Male</v>
      </c>
      <c r="I273" t="str">
        <v>Delhi</v>
      </c>
      <c r="J273" t="s">
        <v>572</v>
      </c>
      <c r="K273" t="str">
        <f>_xlfn.XLOOKUP(J273, Product_Info!A:A, Product_Info!B:B)</f>
        <v>Product_22</v>
      </c>
      <c r="L273" t="str">
        <f>_xlfn.XLOOKUP(J273, Product_Info!A:A, Product_Info!F:F)</f>
        <v>Supplier_22</v>
      </c>
      <c r="M273" t="s">
        <v>594</v>
      </c>
      <c r="N273" t="s">
        <v>598</v>
      </c>
      <c r="O273">
        <v>9</v>
      </c>
      <c r="P273" t="s">
        <v>601</v>
      </c>
      <c r="Q273" s="10">
        <v>0.01</v>
      </c>
      <c r="R273">
        <v>197.46</v>
      </c>
      <c r="S273">
        <v>1777.14</v>
      </c>
      <c r="T273">
        <v>159.94</v>
      </c>
      <c r="U273">
        <f t="shared" si="26"/>
        <v>1777.14</v>
      </c>
      <c r="V273" s="10">
        <f t="shared" si="27"/>
        <v>8.999853697513982E-2</v>
      </c>
      <c r="W273" s="4">
        <f t="shared" si="28"/>
        <v>197.44025400000001</v>
      </c>
      <c r="X273" t="str">
        <f t="shared" si="29"/>
        <v>Moderate</v>
      </c>
    </row>
    <row r="274" spans="1:24" x14ac:dyDescent="0.35">
      <c r="A274" t="s">
        <v>284</v>
      </c>
      <c r="B274" t="str">
        <f t="shared" si="24"/>
        <v>09-30-2023</v>
      </c>
      <c r="C274" t="str">
        <f t="shared" si="25"/>
        <v>Sep</v>
      </c>
      <c r="D274" s="2">
        <v>45199</v>
      </c>
      <c r="E274" t="s">
        <v>535</v>
      </c>
      <c r="F274" t="str">
        <v>Customer_42</v>
      </c>
      <c r="G274" t="str">
        <v>18-25</v>
      </c>
      <c r="H274" t="str">
        <v>Female</v>
      </c>
      <c r="I274" t="str">
        <v>Delhi</v>
      </c>
      <c r="J274" t="s">
        <v>583</v>
      </c>
      <c r="K274" t="str">
        <f>_xlfn.XLOOKUP(J274, Product_Info!A:A, Product_Info!B:B)</f>
        <v>Product_3</v>
      </c>
      <c r="L274" t="str">
        <f>_xlfn.XLOOKUP(J274, Product_Info!A:A, Product_Info!F:F)</f>
        <v>Supplier_3</v>
      </c>
      <c r="M274" t="s">
        <v>594</v>
      </c>
      <c r="N274" t="s">
        <v>600</v>
      </c>
      <c r="O274">
        <v>1</v>
      </c>
      <c r="P274" t="s">
        <v>604</v>
      </c>
      <c r="Q274" s="10">
        <v>0.48</v>
      </c>
      <c r="R274">
        <v>190.19</v>
      </c>
      <c r="S274">
        <v>190.19</v>
      </c>
      <c r="T274">
        <v>-72.27</v>
      </c>
      <c r="U274">
        <f t="shared" si="26"/>
        <v>190.19</v>
      </c>
      <c r="V274" s="10">
        <f t="shared" si="27"/>
        <v>-0.37998843262001153</v>
      </c>
      <c r="W274" s="4">
        <f t="shared" si="28"/>
        <v>189.27708799999999</v>
      </c>
      <c r="X274" t="str">
        <f t="shared" si="29"/>
        <v>Low Profit</v>
      </c>
    </row>
    <row r="275" spans="1:24" x14ac:dyDescent="0.35">
      <c r="A275" t="s">
        <v>285</v>
      </c>
      <c r="B275" t="str">
        <f t="shared" si="24"/>
        <v>10-01-2023</v>
      </c>
      <c r="C275" t="str">
        <f t="shared" si="25"/>
        <v>Oct</v>
      </c>
      <c r="D275" s="2">
        <v>45200</v>
      </c>
      <c r="E275" t="s">
        <v>548</v>
      </c>
      <c r="F275" t="str">
        <v>Customer_35</v>
      </c>
      <c r="G275" t="str">
        <v>26-35</v>
      </c>
      <c r="H275" t="str">
        <v>Female</v>
      </c>
      <c r="I275" t="str">
        <v>Delhi</v>
      </c>
      <c r="J275" t="s">
        <v>562</v>
      </c>
      <c r="K275" t="str">
        <f>_xlfn.XLOOKUP(J275, Product_Info!A:A, Product_Info!B:B)</f>
        <v>Product_16</v>
      </c>
      <c r="L275" t="str">
        <f>_xlfn.XLOOKUP(J275, Product_Info!A:A, Product_Info!F:F)</f>
        <v>Supplier_16</v>
      </c>
      <c r="M275" t="s">
        <v>592</v>
      </c>
      <c r="N275" t="s">
        <v>599</v>
      </c>
      <c r="O275">
        <v>1</v>
      </c>
      <c r="P275" t="s">
        <v>601</v>
      </c>
      <c r="Q275" s="10">
        <v>0.06</v>
      </c>
      <c r="R275">
        <v>99.05</v>
      </c>
      <c r="S275">
        <v>99.05</v>
      </c>
      <c r="T275">
        <v>3.96</v>
      </c>
      <c r="U275">
        <f t="shared" si="26"/>
        <v>99.05</v>
      </c>
      <c r="V275" s="10">
        <f t="shared" si="27"/>
        <v>3.9979808177688037E-2</v>
      </c>
      <c r="W275" s="4">
        <f t="shared" si="28"/>
        <v>98.990569999999991</v>
      </c>
      <c r="X275" t="str">
        <f t="shared" si="29"/>
        <v>Moderate</v>
      </c>
    </row>
    <row r="276" spans="1:24" x14ac:dyDescent="0.35">
      <c r="A276" t="s">
        <v>286</v>
      </c>
      <c r="B276" t="str">
        <f t="shared" si="24"/>
        <v>10-02-2023</v>
      </c>
      <c r="C276" t="str">
        <f t="shared" si="25"/>
        <v>Oct</v>
      </c>
      <c r="D276" s="2">
        <v>45201</v>
      </c>
      <c r="E276" t="s">
        <v>540</v>
      </c>
      <c r="F276" t="str">
        <v>Customer_7</v>
      </c>
      <c r="G276" t="str">
        <v>26-35</v>
      </c>
      <c r="H276" t="str">
        <v>Female</v>
      </c>
      <c r="I276" t="str">
        <v>Delhi</v>
      </c>
      <c r="J276" t="s">
        <v>569</v>
      </c>
      <c r="K276" t="str">
        <f>_xlfn.XLOOKUP(J276, Product_Info!A:A, Product_Info!B:B)</f>
        <v>Product_23</v>
      </c>
      <c r="L276" t="str">
        <f>_xlfn.XLOOKUP(J276, Product_Info!A:A, Product_Info!F:F)</f>
        <v>Supplier_23</v>
      </c>
      <c r="M276" t="s">
        <v>594</v>
      </c>
      <c r="N276" t="s">
        <v>596</v>
      </c>
      <c r="O276">
        <v>1</v>
      </c>
      <c r="P276" t="s">
        <v>604</v>
      </c>
      <c r="Q276" s="10">
        <v>0.35</v>
      </c>
      <c r="R276">
        <v>223.4</v>
      </c>
      <c r="S276">
        <v>223.4</v>
      </c>
      <c r="T276">
        <v>-55.85</v>
      </c>
      <c r="U276">
        <f t="shared" si="26"/>
        <v>223.4</v>
      </c>
      <c r="V276" s="10">
        <f t="shared" si="27"/>
        <v>-0.25</v>
      </c>
      <c r="W276" s="4">
        <f t="shared" si="28"/>
        <v>222.61810000000003</v>
      </c>
      <c r="X276" t="str">
        <f t="shared" si="29"/>
        <v>Low Profit</v>
      </c>
    </row>
    <row r="277" spans="1:24" x14ac:dyDescent="0.35">
      <c r="A277" t="s">
        <v>287</v>
      </c>
      <c r="B277" t="str">
        <f t="shared" si="24"/>
        <v>10-03-2023</v>
      </c>
      <c r="C277" t="str">
        <f t="shared" si="25"/>
        <v>Oct</v>
      </c>
      <c r="D277" s="2">
        <v>45202</v>
      </c>
      <c r="E277" t="s">
        <v>537</v>
      </c>
      <c r="F277" t="str">
        <v>Customer_16</v>
      </c>
      <c r="G277" t="str">
        <v>50+</v>
      </c>
      <c r="H277" t="str">
        <v>Male</v>
      </c>
      <c r="I277" t="str">
        <v>Delhi</v>
      </c>
      <c r="J277" t="s">
        <v>589</v>
      </c>
      <c r="K277" t="str">
        <f>_xlfn.XLOOKUP(J277, Product_Info!A:A, Product_Info!B:B)</f>
        <v>Product_25</v>
      </c>
      <c r="L277" t="str">
        <f>_xlfn.XLOOKUP(J277, Product_Info!A:A, Product_Info!F:F)</f>
        <v>Supplier_25</v>
      </c>
      <c r="M277" t="s">
        <v>594</v>
      </c>
      <c r="N277" t="s">
        <v>598</v>
      </c>
      <c r="O277">
        <v>3</v>
      </c>
      <c r="P277" t="s">
        <v>602</v>
      </c>
      <c r="Q277" s="10">
        <v>0.49</v>
      </c>
      <c r="R277">
        <v>172.73</v>
      </c>
      <c r="S277">
        <v>518.19000000000005</v>
      </c>
      <c r="T277">
        <v>-202.09</v>
      </c>
      <c r="U277">
        <f t="shared" si="26"/>
        <v>518.18999999999994</v>
      </c>
      <c r="V277" s="10">
        <f t="shared" si="27"/>
        <v>-0.38999208784422706</v>
      </c>
      <c r="W277" s="4">
        <f t="shared" si="28"/>
        <v>171.883623</v>
      </c>
      <c r="X277" t="str">
        <f t="shared" si="29"/>
        <v>Low Profit</v>
      </c>
    </row>
    <row r="278" spans="1:24" x14ac:dyDescent="0.35">
      <c r="A278" t="s">
        <v>288</v>
      </c>
      <c r="B278" t="str">
        <f t="shared" si="24"/>
        <v>10-04-2023</v>
      </c>
      <c r="C278" t="str">
        <f t="shared" si="25"/>
        <v>Oct</v>
      </c>
      <c r="D278" s="2">
        <v>45203</v>
      </c>
      <c r="E278" t="s">
        <v>546</v>
      </c>
      <c r="F278" t="str">
        <v>Customer_26</v>
      </c>
      <c r="G278" t="str">
        <v>18-25</v>
      </c>
      <c r="H278" t="str">
        <v>Female</v>
      </c>
      <c r="I278" t="str">
        <v>Delhi</v>
      </c>
      <c r="J278" t="s">
        <v>585</v>
      </c>
      <c r="K278" t="str">
        <f>_xlfn.XLOOKUP(J278, Product_Info!A:A, Product_Info!B:B)</f>
        <v>Product_11</v>
      </c>
      <c r="L278" t="str">
        <f>_xlfn.XLOOKUP(J278, Product_Info!A:A, Product_Info!F:F)</f>
        <v>Supplier_11</v>
      </c>
      <c r="M278" t="s">
        <v>593</v>
      </c>
      <c r="N278" t="s">
        <v>596</v>
      </c>
      <c r="O278">
        <v>6</v>
      </c>
      <c r="P278" t="s">
        <v>603</v>
      </c>
      <c r="Q278" s="10">
        <v>0.41</v>
      </c>
      <c r="R278">
        <v>177.48</v>
      </c>
      <c r="S278">
        <v>1064.8800000000001</v>
      </c>
      <c r="T278">
        <v>-330.11</v>
      </c>
      <c r="U278">
        <f t="shared" si="26"/>
        <v>1064.8799999999999</v>
      </c>
      <c r="V278" s="10">
        <f t="shared" si="27"/>
        <v>-0.30999737059574795</v>
      </c>
      <c r="W278" s="4">
        <f t="shared" si="28"/>
        <v>176.752332</v>
      </c>
      <c r="X278" t="str">
        <f t="shared" si="29"/>
        <v>Low Profit</v>
      </c>
    </row>
    <row r="279" spans="1:24" x14ac:dyDescent="0.35">
      <c r="A279" t="s">
        <v>289</v>
      </c>
      <c r="B279" t="str">
        <f t="shared" si="24"/>
        <v>10-05-2023</v>
      </c>
      <c r="C279" t="str">
        <f t="shared" si="25"/>
        <v>Oct</v>
      </c>
      <c r="D279" s="2">
        <v>45204</v>
      </c>
      <c r="E279" t="s">
        <v>554</v>
      </c>
      <c r="F279" t="str">
        <v>Customer_48</v>
      </c>
      <c r="G279" t="str">
        <v>26-35</v>
      </c>
      <c r="H279" t="str">
        <v>Female</v>
      </c>
      <c r="I279" t="str">
        <v>Delhi</v>
      </c>
      <c r="J279" t="s">
        <v>581</v>
      </c>
      <c r="K279" t="str">
        <f>_xlfn.XLOOKUP(J279, Product_Info!A:A, Product_Info!B:B)</f>
        <v>Product_12</v>
      </c>
      <c r="L279" t="str">
        <f>_xlfn.XLOOKUP(J279, Product_Info!A:A, Product_Info!F:F)</f>
        <v>Supplier_12</v>
      </c>
      <c r="M279" t="s">
        <v>594</v>
      </c>
      <c r="N279" t="s">
        <v>598</v>
      </c>
      <c r="O279">
        <v>3</v>
      </c>
      <c r="P279" t="s">
        <v>601</v>
      </c>
      <c r="Q279" s="10">
        <v>0.35</v>
      </c>
      <c r="R279">
        <v>372.12</v>
      </c>
      <c r="S279">
        <v>1116.3599999999999</v>
      </c>
      <c r="T279">
        <v>-279.08999999999997</v>
      </c>
      <c r="U279">
        <f t="shared" si="26"/>
        <v>1116.3600000000001</v>
      </c>
      <c r="V279" s="10">
        <f t="shared" si="27"/>
        <v>-0.24999999999999994</v>
      </c>
      <c r="W279" s="4">
        <f t="shared" si="28"/>
        <v>370.81758000000002</v>
      </c>
      <c r="X279" t="str">
        <f t="shared" si="29"/>
        <v>Low Profit</v>
      </c>
    </row>
    <row r="280" spans="1:24" x14ac:dyDescent="0.35">
      <c r="A280" t="s">
        <v>290</v>
      </c>
      <c r="B280" t="str">
        <f t="shared" si="24"/>
        <v>10-06-2023</v>
      </c>
      <c r="C280" t="str">
        <f t="shared" si="25"/>
        <v>Oct</v>
      </c>
      <c r="D280" s="2">
        <v>45205</v>
      </c>
      <c r="E280" t="s">
        <v>533</v>
      </c>
      <c r="F280" t="str">
        <v>Customer_49</v>
      </c>
      <c r="G280" t="str">
        <v>18-25</v>
      </c>
      <c r="H280" t="str">
        <v>Female</v>
      </c>
      <c r="I280" t="str">
        <v>Delhi</v>
      </c>
      <c r="J280" t="s">
        <v>571</v>
      </c>
      <c r="K280" t="str">
        <f>_xlfn.XLOOKUP(J280, Product_Info!A:A, Product_Info!B:B)</f>
        <v>Product_10</v>
      </c>
      <c r="L280" t="str">
        <f>_xlfn.XLOOKUP(J280, Product_Info!A:A, Product_Info!F:F)</f>
        <v>Supplier_10</v>
      </c>
      <c r="M280" t="s">
        <v>592</v>
      </c>
      <c r="N280" t="s">
        <v>598</v>
      </c>
      <c r="O280">
        <v>8</v>
      </c>
      <c r="P280" t="s">
        <v>603</v>
      </c>
      <c r="Q280" s="10">
        <v>0.42</v>
      </c>
      <c r="R280">
        <v>119.4</v>
      </c>
      <c r="S280">
        <v>955.2</v>
      </c>
      <c r="T280">
        <v>-305.66000000000003</v>
      </c>
      <c r="U280">
        <f t="shared" si="26"/>
        <v>955.2</v>
      </c>
      <c r="V280" s="10">
        <f t="shared" si="27"/>
        <v>-0.31999581239530989</v>
      </c>
      <c r="W280" s="4">
        <f t="shared" si="28"/>
        <v>118.89852</v>
      </c>
      <c r="X280" t="str">
        <f t="shared" si="29"/>
        <v>Low Profit</v>
      </c>
    </row>
    <row r="281" spans="1:24" x14ac:dyDescent="0.35">
      <c r="A281" t="s">
        <v>291</v>
      </c>
      <c r="B281" t="str">
        <f t="shared" si="24"/>
        <v>10-07-2023</v>
      </c>
      <c r="C281" t="str">
        <f t="shared" si="25"/>
        <v>Oct</v>
      </c>
      <c r="D281" s="2">
        <v>45206</v>
      </c>
      <c r="E281" t="s">
        <v>526</v>
      </c>
      <c r="F281" t="str">
        <v>Customer_2</v>
      </c>
      <c r="G281" t="str">
        <v>26-35</v>
      </c>
      <c r="H281" t="str">
        <v>Female</v>
      </c>
      <c r="I281" t="str">
        <v>Delhi</v>
      </c>
      <c r="J281" t="s">
        <v>562</v>
      </c>
      <c r="K281" t="str">
        <f>_xlfn.XLOOKUP(J281, Product_Info!A:A, Product_Info!B:B)</f>
        <v>Product_16</v>
      </c>
      <c r="L281" t="str">
        <f>_xlfn.XLOOKUP(J281, Product_Info!A:A, Product_Info!F:F)</f>
        <v>Supplier_16</v>
      </c>
      <c r="M281" t="s">
        <v>592</v>
      </c>
      <c r="N281" t="s">
        <v>595</v>
      </c>
      <c r="O281">
        <v>2</v>
      </c>
      <c r="P281" t="s">
        <v>601</v>
      </c>
      <c r="Q281" s="10">
        <v>0.49</v>
      </c>
      <c r="R281">
        <v>324.51</v>
      </c>
      <c r="S281">
        <v>649.02</v>
      </c>
      <c r="T281">
        <v>-253.12</v>
      </c>
      <c r="U281">
        <f t="shared" si="26"/>
        <v>649.02</v>
      </c>
      <c r="V281" s="10">
        <f t="shared" si="27"/>
        <v>-0.39000338972604853</v>
      </c>
      <c r="W281" s="4">
        <f t="shared" si="28"/>
        <v>322.91990099999998</v>
      </c>
      <c r="X281" t="str">
        <f t="shared" si="29"/>
        <v>Low Profit</v>
      </c>
    </row>
    <row r="282" spans="1:24" x14ac:dyDescent="0.35">
      <c r="A282" t="s">
        <v>292</v>
      </c>
      <c r="B282" t="str">
        <f t="shared" si="24"/>
        <v>10-08-2023</v>
      </c>
      <c r="C282" t="str">
        <f t="shared" si="25"/>
        <v>Oct</v>
      </c>
      <c r="D282" s="2">
        <v>45207</v>
      </c>
      <c r="E282" t="s">
        <v>557</v>
      </c>
      <c r="F282" t="str">
        <v>Customer_1</v>
      </c>
      <c r="G282" t="str">
        <v>26-35</v>
      </c>
      <c r="H282" t="str">
        <v>Female</v>
      </c>
      <c r="I282" t="str">
        <v>Delhi</v>
      </c>
      <c r="J282" t="s">
        <v>586</v>
      </c>
      <c r="K282" t="str">
        <f>_xlfn.XLOOKUP(J282, Product_Info!A:A, Product_Info!B:B)</f>
        <v>Product_8</v>
      </c>
      <c r="L282" t="str">
        <f>_xlfn.XLOOKUP(J282, Product_Info!A:A, Product_Info!F:F)</f>
        <v>Supplier_8</v>
      </c>
      <c r="M282" t="s">
        <v>592</v>
      </c>
      <c r="N282" t="s">
        <v>600</v>
      </c>
      <c r="O282">
        <v>9</v>
      </c>
      <c r="P282" t="s">
        <v>602</v>
      </c>
      <c r="Q282" s="10">
        <v>0.31</v>
      </c>
      <c r="R282">
        <v>289.62</v>
      </c>
      <c r="S282">
        <v>2606.58</v>
      </c>
      <c r="T282">
        <v>-547.38</v>
      </c>
      <c r="U282">
        <f t="shared" si="26"/>
        <v>2606.58</v>
      </c>
      <c r="V282" s="10">
        <f t="shared" si="27"/>
        <v>-0.20999930943995582</v>
      </c>
      <c r="W282" s="4">
        <f t="shared" si="28"/>
        <v>288.72217799999999</v>
      </c>
      <c r="X282" t="str">
        <f t="shared" si="29"/>
        <v>Low Profit</v>
      </c>
    </row>
    <row r="283" spans="1:24" x14ac:dyDescent="0.35">
      <c r="A283" t="s">
        <v>293</v>
      </c>
      <c r="B283" t="str">
        <f t="shared" si="24"/>
        <v>10-09-2023</v>
      </c>
      <c r="C283" t="str">
        <f t="shared" si="25"/>
        <v>Oct</v>
      </c>
      <c r="D283" s="2">
        <v>45208</v>
      </c>
      <c r="E283" t="s">
        <v>554</v>
      </c>
      <c r="F283" t="str">
        <v>Customer_48</v>
      </c>
      <c r="G283" t="str">
        <v>26-35</v>
      </c>
      <c r="H283" t="str">
        <v>Female</v>
      </c>
      <c r="I283" t="str">
        <v>Delhi</v>
      </c>
      <c r="J283" t="s">
        <v>591</v>
      </c>
      <c r="K283" t="str">
        <f>_xlfn.XLOOKUP(J283, Product_Info!A:A, Product_Info!B:B)</f>
        <v>Product_6</v>
      </c>
      <c r="L283" t="str">
        <f>_xlfn.XLOOKUP(J283, Product_Info!A:A, Product_Info!F:F)</f>
        <v>Supplier_6</v>
      </c>
      <c r="M283" t="s">
        <v>592</v>
      </c>
      <c r="N283" t="s">
        <v>596</v>
      </c>
      <c r="O283">
        <v>3</v>
      </c>
      <c r="P283" t="s">
        <v>602</v>
      </c>
      <c r="Q283" s="10">
        <v>0.28000000000000003</v>
      </c>
      <c r="R283">
        <v>288.37</v>
      </c>
      <c r="S283">
        <v>865.11</v>
      </c>
      <c r="T283">
        <v>-155.72</v>
      </c>
      <c r="U283">
        <f t="shared" si="26"/>
        <v>865.11</v>
      </c>
      <c r="V283" s="10">
        <f t="shared" si="27"/>
        <v>-0.18000023118447364</v>
      </c>
      <c r="W283" s="4">
        <f t="shared" si="28"/>
        <v>287.56256400000001</v>
      </c>
      <c r="X283" t="str">
        <f t="shared" si="29"/>
        <v>Low Profit</v>
      </c>
    </row>
    <row r="284" spans="1:24" x14ac:dyDescent="0.35">
      <c r="A284" t="s">
        <v>294</v>
      </c>
      <c r="B284" t="str">
        <f t="shared" si="24"/>
        <v>10-10-2023</v>
      </c>
      <c r="C284" t="str">
        <f t="shared" si="25"/>
        <v>Oct</v>
      </c>
      <c r="D284" s="2">
        <v>45209</v>
      </c>
      <c r="E284" t="s">
        <v>531</v>
      </c>
      <c r="F284" t="str">
        <v>Customer_12</v>
      </c>
      <c r="G284" t="str">
        <v>26-35</v>
      </c>
      <c r="H284" t="str">
        <v>Female</v>
      </c>
      <c r="I284" t="str">
        <v>Delhi</v>
      </c>
      <c r="J284" t="s">
        <v>581</v>
      </c>
      <c r="K284" t="str">
        <f>_xlfn.XLOOKUP(J284, Product_Info!A:A, Product_Info!B:B)</f>
        <v>Product_12</v>
      </c>
      <c r="L284" t="str">
        <f>_xlfn.XLOOKUP(J284, Product_Info!A:A, Product_Info!F:F)</f>
        <v>Supplier_12</v>
      </c>
      <c r="M284" t="s">
        <v>594</v>
      </c>
      <c r="N284" t="s">
        <v>596</v>
      </c>
      <c r="O284">
        <v>5</v>
      </c>
      <c r="P284" t="s">
        <v>602</v>
      </c>
      <c r="Q284" s="10">
        <v>0.31</v>
      </c>
      <c r="R284">
        <v>334.87</v>
      </c>
      <c r="S284">
        <v>1674.35</v>
      </c>
      <c r="T284">
        <v>-351.61</v>
      </c>
      <c r="U284">
        <f t="shared" si="26"/>
        <v>1674.35</v>
      </c>
      <c r="V284" s="10">
        <f t="shared" si="27"/>
        <v>-0.20999790963657541</v>
      </c>
      <c r="W284" s="4">
        <f t="shared" si="28"/>
        <v>333.83190300000001</v>
      </c>
      <c r="X284" t="str">
        <f t="shared" si="29"/>
        <v>Low Profit</v>
      </c>
    </row>
    <row r="285" spans="1:24" x14ac:dyDescent="0.35">
      <c r="A285" t="s">
        <v>295</v>
      </c>
      <c r="B285" t="str">
        <f t="shared" si="24"/>
        <v>10-11-2023</v>
      </c>
      <c r="C285" t="str">
        <f t="shared" si="25"/>
        <v>Oct</v>
      </c>
      <c r="D285" s="2">
        <v>45210</v>
      </c>
      <c r="E285" t="s">
        <v>558</v>
      </c>
      <c r="F285" t="str">
        <v>Customer_5</v>
      </c>
      <c r="G285" t="str">
        <v>26-35</v>
      </c>
      <c r="H285" t="str">
        <v>Female</v>
      </c>
      <c r="I285" t="str">
        <v>Delhi</v>
      </c>
      <c r="J285" t="s">
        <v>576</v>
      </c>
      <c r="K285" t="str">
        <f>_xlfn.XLOOKUP(J285, Product_Info!A:A, Product_Info!B:B)</f>
        <v>Product_24</v>
      </c>
      <c r="L285" t="str">
        <f>_xlfn.XLOOKUP(J285, Product_Info!A:A, Product_Info!F:F)</f>
        <v>Supplier_24</v>
      </c>
      <c r="M285" t="s">
        <v>594</v>
      </c>
      <c r="N285" t="s">
        <v>595</v>
      </c>
      <c r="O285">
        <v>8</v>
      </c>
      <c r="P285" t="s">
        <v>601</v>
      </c>
      <c r="Q285" s="10">
        <v>0.27</v>
      </c>
      <c r="R285">
        <v>278.70999999999998</v>
      </c>
      <c r="S285">
        <v>2229.6799999999998</v>
      </c>
      <c r="T285">
        <v>-379.05</v>
      </c>
      <c r="U285">
        <f t="shared" si="26"/>
        <v>2229.6799999999998</v>
      </c>
      <c r="V285" s="10">
        <f t="shared" si="27"/>
        <v>-0.17000197337734566</v>
      </c>
      <c r="W285" s="4">
        <f t="shared" si="28"/>
        <v>277.95748299999997</v>
      </c>
      <c r="X285" t="str">
        <f t="shared" si="29"/>
        <v>Low Profit</v>
      </c>
    </row>
    <row r="286" spans="1:24" x14ac:dyDescent="0.35">
      <c r="A286" t="s">
        <v>296</v>
      </c>
      <c r="B286" t="str">
        <f t="shared" si="24"/>
        <v>10-12-2023</v>
      </c>
      <c r="C286" t="str">
        <f t="shared" si="25"/>
        <v>Oct</v>
      </c>
      <c r="D286" s="2">
        <v>45211</v>
      </c>
      <c r="E286" t="s">
        <v>539</v>
      </c>
      <c r="F286" t="str">
        <v>Customer_37</v>
      </c>
      <c r="G286" t="str">
        <v>36-50</v>
      </c>
      <c r="H286" t="str">
        <v>Male</v>
      </c>
      <c r="I286" t="str">
        <v>Delhi</v>
      </c>
      <c r="J286" t="s">
        <v>579</v>
      </c>
      <c r="K286" t="str">
        <f>_xlfn.XLOOKUP(J286, Product_Info!A:A, Product_Info!B:B)</f>
        <v>Product_28</v>
      </c>
      <c r="L286" t="str">
        <f>_xlfn.XLOOKUP(J286, Product_Info!A:A, Product_Info!F:F)</f>
        <v>Supplier_28</v>
      </c>
      <c r="M286" t="s">
        <v>592</v>
      </c>
      <c r="N286" t="s">
        <v>599</v>
      </c>
      <c r="O286">
        <v>2</v>
      </c>
      <c r="P286" t="s">
        <v>604</v>
      </c>
      <c r="Q286" s="10">
        <v>0.32</v>
      </c>
      <c r="R286">
        <v>440.84</v>
      </c>
      <c r="S286">
        <v>881.68</v>
      </c>
      <c r="T286">
        <v>-193.97</v>
      </c>
      <c r="U286">
        <f t="shared" si="26"/>
        <v>881.68</v>
      </c>
      <c r="V286" s="10">
        <f t="shared" si="27"/>
        <v>-0.22000045367933946</v>
      </c>
      <c r="W286" s="4">
        <f t="shared" si="28"/>
        <v>439.42931199999998</v>
      </c>
      <c r="X286" t="str">
        <f t="shared" si="29"/>
        <v>Low Profit</v>
      </c>
    </row>
    <row r="287" spans="1:24" x14ac:dyDescent="0.35">
      <c r="A287" t="s">
        <v>297</v>
      </c>
      <c r="B287" t="str">
        <f t="shared" si="24"/>
        <v>10-13-2023</v>
      </c>
      <c r="C287" t="str">
        <f t="shared" si="25"/>
        <v>Oct</v>
      </c>
      <c r="D287" s="2">
        <v>45212</v>
      </c>
      <c r="E287" t="s">
        <v>560</v>
      </c>
      <c r="F287" t="str">
        <v>Customer_32</v>
      </c>
      <c r="G287" t="str">
        <v>18-25</v>
      </c>
      <c r="H287" t="str">
        <v>Female</v>
      </c>
      <c r="I287" t="str">
        <v>Delhi</v>
      </c>
      <c r="J287" t="s">
        <v>563</v>
      </c>
      <c r="K287" t="str">
        <f>_xlfn.XLOOKUP(J287, Product_Info!A:A, Product_Info!B:B)</f>
        <v>Product_21</v>
      </c>
      <c r="L287" t="str">
        <f>_xlfn.XLOOKUP(J287, Product_Info!A:A, Product_Info!F:F)</f>
        <v>Supplier_21</v>
      </c>
      <c r="M287" t="s">
        <v>592</v>
      </c>
      <c r="N287" t="s">
        <v>599</v>
      </c>
      <c r="O287">
        <v>6</v>
      </c>
      <c r="P287" t="s">
        <v>601</v>
      </c>
      <c r="Q287" s="10">
        <v>0.22</v>
      </c>
      <c r="R287">
        <v>341.03</v>
      </c>
      <c r="S287">
        <v>2046.18</v>
      </c>
      <c r="T287">
        <v>-245.54</v>
      </c>
      <c r="U287">
        <f t="shared" si="26"/>
        <v>2046.1799999999998</v>
      </c>
      <c r="V287" s="10">
        <f t="shared" si="27"/>
        <v>-0.11999921805510758</v>
      </c>
      <c r="W287" s="4">
        <f t="shared" si="28"/>
        <v>340.27973399999996</v>
      </c>
      <c r="X287" t="str">
        <f t="shared" si="29"/>
        <v>Low Profit</v>
      </c>
    </row>
    <row r="288" spans="1:24" x14ac:dyDescent="0.35">
      <c r="A288" t="s">
        <v>298</v>
      </c>
      <c r="B288" t="str">
        <f t="shared" si="24"/>
        <v>10-14-2023</v>
      </c>
      <c r="C288" t="str">
        <f t="shared" si="25"/>
        <v>Oct</v>
      </c>
      <c r="D288" s="2">
        <v>45213</v>
      </c>
      <c r="E288" t="s">
        <v>541</v>
      </c>
      <c r="F288" t="str">
        <v>Customer_9</v>
      </c>
      <c r="G288" t="str">
        <v>18-25</v>
      </c>
      <c r="H288" t="str">
        <v>Female</v>
      </c>
      <c r="I288" t="str">
        <v>Delhi</v>
      </c>
      <c r="J288" t="s">
        <v>586</v>
      </c>
      <c r="K288" t="str">
        <f>_xlfn.XLOOKUP(J288, Product_Info!A:A, Product_Info!B:B)</f>
        <v>Product_8</v>
      </c>
      <c r="L288" t="str">
        <f>_xlfn.XLOOKUP(J288, Product_Info!A:A, Product_Info!F:F)</f>
        <v>Supplier_8</v>
      </c>
      <c r="M288" t="s">
        <v>594</v>
      </c>
      <c r="N288" t="s">
        <v>600</v>
      </c>
      <c r="O288">
        <v>5</v>
      </c>
      <c r="P288" t="s">
        <v>604</v>
      </c>
      <c r="Q288" s="10">
        <v>0.11</v>
      </c>
      <c r="R288">
        <v>278.01</v>
      </c>
      <c r="S288">
        <v>1390.05</v>
      </c>
      <c r="T288">
        <v>-13.9</v>
      </c>
      <c r="U288">
        <f t="shared" si="26"/>
        <v>1390.05</v>
      </c>
      <c r="V288" s="10">
        <f t="shared" si="27"/>
        <v>-9.9996403007086079E-3</v>
      </c>
      <c r="W288" s="4">
        <f t="shared" si="28"/>
        <v>277.70418899999999</v>
      </c>
      <c r="X288" t="str">
        <f t="shared" si="29"/>
        <v>Low Profit</v>
      </c>
    </row>
    <row r="289" spans="1:24" x14ac:dyDescent="0.35">
      <c r="A289" t="s">
        <v>299</v>
      </c>
      <c r="B289" t="str">
        <f t="shared" si="24"/>
        <v>10-15-2023</v>
      </c>
      <c r="C289" t="str">
        <f t="shared" si="25"/>
        <v>Oct</v>
      </c>
      <c r="D289" s="2">
        <v>45214</v>
      </c>
      <c r="E289" t="s">
        <v>556</v>
      </c>
      <c r="F289" t="str">
        <v>Customer_41</v>
      </c>
      <c r="G289" t="str">
        <v>26-35</v>
      </c>
      <c r="H289" t="str">
        <v>Female</v>
      </c>
      <c r="I289" t="str">
        <v>Delhi</v>
      </c>
      <c r="J289" t="s">
        <v>570</v>
      </c>
      <c r="K289" t="str">
        <f>_xlfn.XLOOKUP(J289, Product_Info!A:A, Product_Info!B:B)</f>
        <v>Product_26</v>
      </c>
      <c r="L289" t="str">
        <f>_xlfn.XLOOKUP(J289, Product_Info!A:A, Product_Info!F:F)</f>
        <v>Supplier_26</v>
      </c>
      <c r="M289" t="s">
        <v>592</v>
      </c>
      <c r="N289" t="s">
        <v>600</v>
      </c>
      <c r="O289">
        <v>9</v>
      </c>
      <c r="P289" t="s">
        <v>601</v>
      </c>
      <c r="Q289" s="10">
        <v>0.06</v>
      </c>
      <c r="R289">
        <v>416.58</v>
      </c>
      <c r="S289">
        <v>3749.22</v>
      </c>
      <c r="T289">
        <v>149.97</v>
      </c>
      <c r="U289">
        <f t="shared" si="26"/>
        <v>3749.22</v>
      </c>
      <c r="V289" s="10">
        <f t="shared" si="27"/>
        <v>4.000032006657385E-2</v>
      </c>
      <c r="W289" s="4">
        <f t="shared" si="28"/>
        <v>416.33005199999997</v>
      </c>
      <c r="X289" t="str">
        <f t="shared" si="29"/>
        <v>Moderate</v>
      </c>
    </row>
    <row r="290" spans="1:24" x14ac:dyDescent="0.35">
      <c r="A290" t="s">
        <v>300</v>
      </c>
      <c r="B290" t="str">
        <f t="shared" si="24"/>
        <v>10-16-2023</v>
      </c>
      <c r="C290" t="str">
        <f t="shared" si="25"/>
        <v>Oct</v>
      </c>
      <c r="D290" s="2">
        <v>45215</v>
      </c>
      <c r="E290" t="s">
        <v>548</v>
      </c>
      <c r="F290" t="str">
        <v>Customer_35</v>
      </c>
      <c r="G290" t="str">
        <v>26-35</v>
      </c>
      <c r="H290" t="str">
        <v>Female</v>
      </c>
      <c r="I290" t="str">
        <v>Delhi</v>
      </c>
      <c r="J290" t="s">
        <v>579</v>
      </c>
      <c r="K290" t="str">
        <f>_xlfn.XLOOKUP(J290, Product_Info!A:A, Product_Info!B:B)</f>
        <v>Product_28</v>
      </c>
      <c r="L290" t="str">
        <f>_xlfn.XLOOKUP(J290, Product_Info!A:A, Product_Info!F:F)</f>
        <v>Supplier_28</v>
      </c>
      <c r="M290" t="s">
        <v>593</v>
      </c>
      <c r="N290" t="s">
        <v>597</v>
      </c>
      <c r="O290">
        <v>5</v>
      </c>
      <c r="P290" t="s">
        <v>601</v>
      </c>
      <c r="Q290" s="10">
        <v>0.03</v>
      </c>
      <c r="R290">
        <v>307.01</v>
      </c>
      <c r="S290">
        <v>1535.05</v>
      </c>
      <c r="T290">
        <v>107.45</v>
      </c>
      <c r="U290">
        <f t="shared" si="26"/>
        <v>1535.05</v>
      </c>
      <c r="V290" s="10">
        <f t="shared" si="27"/>
        <v>6.9997719943975772E-2</v>
      </c>
      <c r="W290" s="4">
        <f t="shared" si="28"/>
        <v>306.91789699999998</v>
      </c>
      <c r="X290" t="str">
        <f t="shared" si="29"/>
        <v>Moderate</v>
      </c>
    </row>
    <row r="291" spans="1:24" x14ac:dyDescent="0.35">
      <c r="A291" t="s">
        <v>301</v>
      </c>
      <c r="B291" t="str">
        <f t="shared" si="24"/>
        <v>10-17-2023</v>
      </c>
      <c r="C291" t="str">
        <f t="shared" si="25"/>
        <v>Oct</v>
      </c>
      <c r="D291" s="2">
        <v>45216</v>
      </c>
      <c r="E291" t="s">
        <v>518</v>
      </c>
      <c r="F291" t="str">
        <v>Customer_19</v>
      </c>
      <c r="G291" t="str">
        <v>36-50</v>
      </c>
      <c r="H291" t="str">
        <v>Male</v>
      </c>
      <c r="I291" t="str">
        <v>Delhi</v>
      </c>
      <c r="J291" t="s">
        <v>565</v>
      </c>
      <c r="K291" t="str">
        <f>_xlfn.XLOOKUP(J291, Product_Info!A:A, Product_Info!B:B)</f>
        <v>Product_4</v>
      </c>
      <c r="L291" t="str">
        <f>_xlfn.XLOOKUP(J291, Product_Info!A:A, Product_Info!F:F)</f>
        <v>Supplier_4</v>
      </c>
      <c r="M291" t="s">
        <v>592</v>
      </c>
      <c r="N291" t="s">
        <v>595</v>
      </c>
      <c r="O291">
        <v>2</v>
      </c>
      <c r="P291" t="s">
        <v>602</v>
      </c>
      <c r="Q291" s="10">
        <v>0.13</v>
      </c>
      <c r="R291">
        <v>152.66</v>
      </c>
      <c r="S291">
        <v>305.32</v>
      </c>
      <c r="T291">
        <v>-9.16</v>
      </c>
      <c r="U291">
        <f t="shared" si="26"/>
        <v>305.32</v>
      </c>
      <c r="V291" s="10">
        <f t="shared" si="27"/>
        <v>-3.0001310100877768E-2</v>
      </c>
      <c r="W291" s="4">
        <f t="shared" si="28"/>
        <v>152.46154200000001</v>
      </c>
      <c r="X291" t="str">
        <f t="shared" si="29"/>
        <v>Low Profit</v>
      </c>
    </row>
    <row r="292" spans="1:24" x14ac:dyDescent="0.35">
      <c r="A292" t="s">
        <v>302</v>
      </c>
      <c r="B292" t="str">
        <f t="shared" si="24"/>
        <v>10-18-2023</v>
      </c>
      <c r="C292" t="str">
        <f t="shared" si="25"/>
        <v>Oct</v>
      </c>
      <c r="D292" s="2">
        <v>45217</v>
      </c>
      <c r="E292" t="s">
        <v>554</v>
      </c>
      <c r="F292" t="str">
        <v>Customer_48</v>
      </c>
      <c r="G292" t="str">
        <v>26-35</v>
      </c>
      <c r="H292" t="str">
        <v>Female</v>
      </c>
      <c r="I292" t="str">
        <v>Delhi</v>
      </c>
      <c r="J292" t="s">
        <v>570</v>
      </c>
      <c r="K292" t="str">
        <f>_xlfn.XLOOKUP(J292, Product_Info!A:A, Product_Info!B:B)</f>
        <v>Product_26</v>
      </c>
      <c r="L292" t="str">
        <f>_xlfn.XLOOKUP(J292, Product_Info!A:A, Product_Info!F:F)</f>
        <v>Supplier_26</v>
      </c>
      <c r="M292" t="s">
        <v>592</v>
      </c>
      <c r="N292" t="s">
        <v>599</v>
      </c>
      <c r="O292">
        <v>5</v>
      </c>
      <c r="P292" t="s">
        <v>603</v>
      </c>
      <c r="Q292" s="10">
        <v>0.02</v>
      </c>
      <c r="R292">
        <v>111.48</v>
      </c>
      <c r="S292">
        <v>557.4</v>
      </c>
      <c r="T292">
        <v>44.59</v>
      </c>
      <c r="U292">
        <f t="shared" si="26"/>
        <v>557.4</v>
      </c>
      <c r="V292" s="10">
        <f t="shared" si="27"/>
        <v>7.9996411912450674E-2</v>
      </c>
      <c r="W292" s="4">
        <f t="shared" si="28"/>
        <v>111.45770400000001</v>
      </c>
      <c r="X292" t="str">
        <f t="shared" si="29"/>
        <v>Moderate</v>
      </c>
    </row>
    <row r="293" spans="1:24" x14ac:dyDescent="0.35">
      <c r="A293" t="s">
        <v>303</v>
      </c>
      <c r="B293" t="str">
        <f t="shared" si="24"/>
        <v>10-19-2023</v>
      </c>
      <c r="C293" t="str">
        <f t="shared" si="25"/>
        <v>Oct</v>
      </c>
      <c r="D293" s="2">
        <v>45218</v>
      </c>
      <c r="E293" t="s">
        <v>537</v>
      </c>
      <c r="F293" t="str">
        <v>Customer_16</v>
      </c>
      <c r="G293" t="str">
        <v>50+</v>
      </c>
      <c r="H293" t="str">
        <v>Male</v>
      </c>
      <c r="I293" t="str">
        <v>Delhi</v>
      </c>
      <c r="J293" t="s">
        <v>586</v>
      </c>
      <c r="K293" t="str">
        <f>_xlfn.XLOOKUP(J293, Product_Info!A:A, Product_Info!B:B)</f>
        <v>Product_8</v>
      </c>
      <c r="L293" t="str">
        <f>_xlfn.XLOOKUP(J293, Product_Info!A:A, Product_Info!F:F)</f>
        <v>Supplier_8</v>
      </c>
      <c r="M293" t="s">
        <v>593</v>
      </c>
      <c r="N293" t="s">
        <v>598</v>
      </c>
      <c r="O293">
        <v>4</v>
      </c>
      <c r="P293" t="s">
        <v>603</v>
      </c>
      <c r="Q293" s="10">
        <v>0.28000000000000003</v>
      </c>
      <c r="R293">
        <v>84.64</v>
      </c>
      <c r="S293">
        <v>338.56</v>
      </c>
      <c r="T293">
        <v>-60.94</v>
      </c>
      <c r="U293">
        <f t="shared" si="26"/>
        <v>338.56</v>
      </c>
      <c r="V293" s="10">
        <f t="shared" si="27"/>
        <v>-0.17999763705103969</v>
      </c>
      <c r="W293" s="4">
        <f t="shared" si="28"/>
        <v>84.403008</v>
      </c>
      <c r="X293" t="str">
        <f t="shared" si="29"/>
        <v>Low Profit</v>
      </c>
    </row>
    <row r="294" spans="1:24" x14ac:dyDescent="0.35">
      <c r="A294" t="s">
        <v>304</v>
      </c>
      <c r="B294" t="str">
        <f t="shared" si="24"/>
        <v>10-20-2023</v>
      </c>
      <c r="C294" t="str">
        <f t="shared" si="25"/>
        <v>Oct</v>
      </c>
      <c r="D294" s="2">
        <v>45219</v>
      </c>
      <c r="E294" t="s">
        <v>524</v>
      </c>
      <c r="F294" t="str">
        <v>Customer_3</v>
      </c>
      <c r="G294" t="str">
        <v>50+</v>
      </c>
      <c r="H294" t="str">
        <v>Male</v>
      </c>
      <c r="I294" t="str">
        <v>Delhi</v>
      </c>
      <c r="J294" t="s">
        <v>570</v>
      </c>
      <c r="K294" t="str">
        <f>_xlfn.XLOOKUP(J294, Product_Info!A:A, Product_Info!B:B)</f>
        <v>Product_26</v>
      </c>
      <c r="L294" t="str">
        <f>_xlfn.XLOOKUP(J294, Product_Info!A:A, Product_Info!F:F)</f>
        <v>Supplier_26</v>
      </c>
      <c r="M294" t="s">
        <v>593</v>
      </c>
      <c r="N294" t="s">
        <v>596</v>
      </c>
      <c r="O294">
        <v>7</v>
      </c>
      <c r="P294" t="s">
        <v>604</v>
      </c>
      <c r="Q294" s="10">
        <v>0.14000000000000001</v>
      </c>
      <c r="R294">
        <v>450.73</v>
      </c>
      <c r="S294">
        <v>3155.11</v>
      </c>
      <c r="T294">
        <v>-126.2</v>
      </c>
      <c r="U294">
        <f t="shared" si="26"/>
        <v>3155.11</v>
      </c>
      <c r="V294" s="10">
        <f t="shared" si="27"/>
        <v>-3.9998605436894437E-2</v>
      </c>
      <c r="W294" s="4">
        <f t="shared" si="28"/>
        <v>450.09897800000005</v>
      </c>
      <c r="X294" t="str">
        <f t="shared" si="29"/>
        <v>Low Profit</v>
      </c>
    </row>
    <row r="295" spans="1:24" x14ac:dyDescent="0.35">
      <c r="A295" t="s">
        <v>305</v>
      </c>
      <c r="B295" t="str">
        <f t="shared" si="24"/>
        <v>10-21-2023</v>
      </c>
      <c r="C295" t="str">
        <f t="shared" si="25"/>
        <v>Oct</v>
      </c>
      <c r="D295" s="2">
        <v>45220</v>
      </c>
      <c r="E295" t="s">
        <v>547</v>
      </c>
      <c r="F295" t="str">
        <v>Customer_20</v>
      </c>
      <c r="G295" t="str">
        <v>18-25</v>
      </c>
      <c r="H295" t="str">
        <v>Female</v>
      </c>
      <c r="I295" t="str">
        <v>Delhi</v>
      </c>
      <c r="J295" t="s">
        <v>579</v>
      </c>
      <c r="K295" t="str">
        <f>_xlfn.XLOOKUP(J295, Product_Info!A:A, Product_Info!B:B)</f>
        <v>Product_28</v>
      </c>
      <c r="L295" t="str">
        <f>_xlfn.XLOOKUP(J295, Product_Info!A:A, Product_Info!F:F)</f>
        <v>Supplier_28</v>
      </c>
      <c r="M295" t="s">
        <v>594</v>
      </c>
      <c r="N295" t="s">
        <v>600</v>
      </c>
      <c r="O295">
        <v>6</v>
      </c>
      <c r="P295" t="s">
        <v>603</v>
      </c>
      <c r="Q295" s="10">
        <v>0.41</v>
      </c>
      <c r="R295">
        <v>357.97</v>
      </c>
      <c r="S295">
        <v>2147.8200000000002</v>
      </c>
      <c r="T295">
        <v>-665.82</v>
      </c>
      <c r="U295">
        <f t="shared" si="26"/>
        <v>2147.8200000000002</v>
      </c>
      <c r="V295" s="10">
        <f t="shared" si="27"/>
        <v>-0.30999804452887114</v>
      </c>
      <c r="W295" s="4">
        <f t="shared" si="28"/>
        <v>356.50232300000005</v>
      </c>
      <c r="X295" t="str">
        <f t="shared" si="29"/>
        <v>Low Profit</v>
      </c>
    </row>
    <row r="296" spans="1:24" x14ac:dyDescent="0.35">
      <c r="A296" t="s">
        <v>306</v>
      </c>
      <c r="B296" t="str">
        <f t="shared" si="24"/>
        <v>10-22-2023</v>
      </c>
      <c r="C296" t="str">
        <f t="shared" si="25"/>
        <v>Oct</v>
      </c>
      <c r="D296" s="2">
        <v>45221</v>
      </c>
      <c r="E296" t="s">
        <v>521</v>
      </c>
      <c r="F296" t="str">
        <v>Customer_24</v>
      </c>
      <c r="G296" t="str">
        <v>26-35</v>
      </c>
      <c r="H296" t="str">
        <v>Female</v>
      </c>
      <c r="I296" t="str">
        <v>Delhi</v>
      </c>
      <c r="J296" t="s">
        <v>582</v>
      </c>
      <c r="K296" t="str">
        <f>_xlfn.XLOOKUP(J296, Product_Info!A:A, Product_Info!B:B)</f>
        <v>Product_18</v>
      </c>
      <c r="L296" t="str">
        <f>_xlfn.XLOOKUP(J296, Product_Info!A:A, Product_Info!F:F)</f>
        <v>Supplier_18</v>
      </c>
      <c r="M296" t="s">
        <v>594</v>
      </c>
      <c r="N296" t="s">
        <v>596</v>
      </c>
      <c r="O296">
        <v>2</v>
      </c>
      <c r="P296" t="s">
        <v>601</v>
      </c>
      <c r="Q296" s="10">
        <v>0.04</v>
      </c>
      <c r="R296">
        <v>469.32</v>
      </c>
      <c r="S296">
        <v>938.64</v>
      </c>
      <c r="T296">
        <v>56.32</v>
      </c>
      <c r="U296">
        <f t="shared" si="26"/>
        <v>938.64</v>
      </c>
      <c r="V296" s="10">
        <f t="shared" si="27"/>
        <v>6.000170459388051E-2</v>
      </c>
      <c r="W296" s="4">
        <f t="shared" si="28"/>
        <v>469.132272</v>
      </c>
      <c r="X296" t="str">
        <f t="shared" si="29"/>
        <v>Moderate</v>
      </c>
    </row>
    <row r="297" spans="1:24" x14ac:dyDescent="0.35">
      <c r="A297" t="s">
        <v>307</v>
      </c>
      <c r="B297" t="str">
        <f t="shared" si="24"/>
        <v>10-23-2023</v>
      </c>
      <c r="C297" t="str">
        <f t="shared" si="25"/>
        <v>Oct</v>
      </c>
      <c r="D297" s="2">
        <v>45222</v>
      </c>
      <c r="E297" t="s">
        <v>530</v>
      </c>
      <c r="F297" t="str">
        <v>Customer_33</v>
      </c>
      <c r="G297" t="str">
        <v>36-50</v>
      </c>
      <c r="H297" t="str">
        <v>Male</v>
      </c>
      <c r="I297" t="str">
        <v>Delhi</v>
      </c>
      <c r="J297" t="s">
        <v>579</v>
      </c>
      <c r="K297" t="str">
        <f>_xlfn.XLOOKUP(J297, Product_Info!A:A, Product_Info!B:B)</f>
        <v>Product_28</v>
      </c>
      <c r="L297" t="str">
        <f>_xlfn.XLOOKUP(J297, Product_Info!A:A, Product_Info!F:F)</f>
        <v>Supplier_28</v>
      </c>
      <c r="M297" t="s">
        <v>593</v>
      </c>
      <c r="N297" t="s">
        <v>596</v>
      </c>
      <c r="O297">
        <v>5</v>
      </c>
      <c r="P297" t="s">
        <v>601</v>
      </c>
      <c r="Q297" s="10">
        <v>0.11</v>
      </c>
      <c r="R297">
        <v>305.61</v>
      </c>
      <c r="S297">
        <v>1528.05</v>
      </c>
      <c r="T297">
        <v>-15.28</v>
      </c>
      <c r="U297">
        <f t="shared" si="26"/>
        <v>1528.0500000000002</v>
      </c>
      <c r="V297" s="10">
        <f t="shared" si="27"/>
        <v>-9.9996727855763863E-3</v>
      </c>
      <c r="W297" s="4">
        <f t="shared" si="28"/>
        <v>305.27382900000003</v>
      </c>
      <c r="X297" t="str">
        <f t="shared" si="29"/>
        <v>Low Profit</v>
      </c>
    </row>
    <row r="298" spans="1:24" x14ac:dyDescent="0.35">
      <c r="A298" t="s">
        <v>308</v>
      </c>
      <c r="B298" t="str">
        <f t="shared" si="24"/>
        <v>10-24-2023</v>
      </c>
      <c r="C298" t="str">
        <f t="shared" si="25"/>
        <v>Oct</v>
      </c>
      <c r="D298" s="2">
        <v>45223</v>
      </c>
      <c r="E298" t="s">
        <v>521</v>
      </c>
      <c r="F298" t="str">
        <v>Customer_24</v>
      </c>
      <c r="G298" t="str">
        <v>26-35</v>
      </c>
      <c r="H298" t="str">
        <v>Female</v>
      </c>
      <c r="I298" t="str">
        <v>Delhi</v>
      </c>
      <c r="J298" t="s">
        <v>579</v>
      </c>
      <c r="K298" t="str">
        <f>_xlfn.XLOOKUP(J298, Product_Info!A:A, Product_Info!B:B)</f>
        <v>Product_28</v>
      </c>
      <c r="L298" t="str">
        <f>_xlfn.XLOOKUP(J298, Product_Info!A:A, Product_Info!F:F)</f>
        <v>Supplier_28</v>
      </c>
      <c r="M298" t="s">
        <v>593</v>
      </c>
      <c r="N298" t="s">
        <v>597</v>
      </c>
      <c r="O298">
        <v>7</v>
      </c>
      <c r="P298" t="s">
        <v>602</v>
      </c>
      <c r="Q298" s="10">
        <v>0.37</v>
      </c>
      <c r="R298">
        <v>241.97</v>
      </c>
      <c r="S298">
        <v>1693.79</v>
      </c>
      <c r="T298">
        <v>-457.32</v>
      </c>
      <c r="U298">
        <f t="shared" si="26"/>
        <v>1693.79</v>
      </c>
      <c r="V298" s="10">
        <f t="shared" si="27"/>
        <v>-0.26999805170652796</v>
      </c>
      <c r="W298" s="4">
        <f t="shared" si="28"/>
        <v>241.07471099999998</v>
      </c>
      <c r="X298" t="str">
        <f t="shared" si="29"/>
        <v>Low Profit</v>
      </c>
    </row>
    <row r="299" spans="1:24" x14ac:dyDescent="0.35">
      <c r="A299" t="s">
        <v>309</v>
      </c>
      <c r="B299" t="str">
        <f t="shared" si="24"/>
        <v>10-25-2023</v>
      </c>
      <c r="C299" t="str">
        <f t="shared" si="25"/>
        <v>Oct</v>
      </c>
      <c r="D299" s="2">
        <v>45224</v>
      </c>
      <c r="E299" t="s">
        <v>520</v>
      </c>
      <c r="F299" t="str">
        <v>Customer_11</v>
      </c>
      <c r="G299" t="str">
        <v>50+</v>
      </c>
      <c r="H299" t="str">
        <v>Male</v>
      </c>
      <c r="I299" t="str">
        <v>Delhi</v>
      </c>
      <c r="J299" t="s">
        <v>568</v>
      </c>
      <c r="K299" t="str">
        <f>_xlfn.XLOOKUP(J299, Product_Info!A:A, Product_Info!B:B)</f>
        <v>Product_5</v>
      </c>
      <c r="L299" t="str">
        <f>_xlfn.XLOOKUP(J299, Product_Info!A:A, Product_Info!F:F)</f>
        <v>Supplier_5</v>
      </c>
      <c r="M299" t="s">
        <v>594</v>
      </c>
      <c r="N299" t="s">
        <v>599</v>
      </c>
      <c r="O299">
        <v>7</v>
      </c>
      <c r="P299" t="s">
        <v>602</v>
      </c>
      <c r="Q299" s="10">
        <v>0.3</v>
      </c>
      <c r="R299">
        <v>39.26</v>
      </c>
      <c r="S299">
        <v>274.82</v>
      </c>
      <c r="T299">
        <v>-54.96</v>
      </c>
      <c r="U299">
        <f t="shared" si="26"/>
        <v>274.82</v>
      </c>
      <c r="V299" s="10">
        <f t="shared" si="27"/>
        <v>-0.19998544501855761</v>
      </c>
      <c r="W299" s="4">
        <f t="shared" si="28"/>
        <v>39.142219999999995</v>
      </c>
      <c r="X299" t="str">
        <f t="shared" si="29"/>
        <v>Low Profit</v>
      </c>
    </row>
    <row r="300" spans="1:24" x14ac:dyDescent="0.35">
      <c r="A300" t="s">
        <v>310</v>
      </c>
      <c r="B300" t="str">
        <f t="shared" si="24"/>
        <v>10-26-2023</v>
      </c>
      <c r="C300" t="str">
        <f t="shared" si="25"/>
        <v>Oct</v>
      </c>
      <c r="D300" s="2">
        <v>45225</v>
      </c>
      <c r="E300" t="s">
        <v>533</v>
      </c>
      <c r="F300" t="str">
        <v>Customer_49</v>
      </c>
      <c r="G300" t="str">
        <v>18-25</v>
      </c>
      <c r="H300" t="str">
        <v>Female</v>
      </c>
      <c r="I300" t="str">
        <v>Delhi</v>
      </c>
      <c r="J300" t="s">
        <v>588</v>
      </c>
      <c r="K300" t="str">
        <f>_xlfn.XLOOKUP(J300, Product_Info!A:A, Product_Info!B:B)</f>
        <v>Product_9</v>
      </c>
      <c r="L300" t="str">
        <f>_xlfn.XLOOKUP(J300, Product_Info!A:A, Product_Info!F:F)</f>
        <v>Supplier_9</v>
      </c>
      <c r="M300" t="s">
        <v>592</v>
      </c>
      <c r="N300" t="s">
        <v>600</v>
      </c>
      <c r="O300">
        <v>5</v>
      </c>
      <c r="P300" t="s">
        <v>603</v>
      </c>
      <c r="Q300" s="10">
        <v>0.03</v>
      </c>
      <c r="R300">
        <v>339.1</v>
      </c>
      <c r="S300">
        <v>1695.5</v>
      </c>
      <c r="T300">
        <v>118.69</v>
      </c>
      <c r="U300">
        <f t="shared" si="26"/>
        <v>1695.5</v>
      </c>
      <c r="V300" s="10">
        <f t="shared" si="27"/>
        <v>7.0002948982600996E-2</v>
      </c>
      <c r="W300" s="4">
        <f t="shared" si="28"/>
        <v>338.99827000000005</v>
      </c>
      <c r="X300" t="str">
        <f t="shared" si="29"/>
        <v>Moderate</v>
      </c>
    </row>
    <row r="301" spans="1:24" x14ac:dyDescent="0.35">
      <c r="A301" t="s">
        <v>311</v>
      </c>
      <c r="B301" t="str">
        <f t="shared" si="24"/>
        <v>10-27-2023</v>
      </c>
      <c r="C301" t="str">
        <f t="shared" si="25"/>
        <v>Oct</v>
      </c>
      <c r="D301" s="2">
        <v>45226</v>
      </c>
      <c r="E301" t="s">
        <v>516</v>
      </c>
      <c r="F301" t="str">
        <v>Customer_8</v>
      </c>
      <c r="G301" t="str">
        <v>18-25</v>
      </c>
      <c r="H301" t="str">
        <v>Female</v>
      </c>
      <c r="I301" t="str">
        <v>Delhi</v>
      </c>
      <c r="J301" t="s">
        <v>565</v>
      </c>
      <c r="K301" t="str">
        <f>_xlfn.XLOOKUP(J301, Product_Info!A:A, Product_Info!B:B)</f>
        <v>Product_4</v>
      </c>
      <c r="L301" t="str">
        <f>_xlfn.XLOOKUP(J301, Product_Info!A:A, Product_Info!F:F)</f>
        <v>Supplier_4</v>
      </c>
      <c r="M301" t="s">
        <v>593</v>
      </c>
      <c r="N301" t="s">
        <v>596</v>
      </c>
      <c r="O301">
        <v>9</v>
      </c>
      <c r="P301" t="s">
        <v>604</v>
      </c>
      <c r="Q301" s="10">
        <v>0.44</v>
      </c>
      <c r="R301">
        <v>295.27999999999997</v>
      </c>
      <c r="S301">
        <v>2657.52</v>
      </c>
      <c r="T301">
        <v>-903.56</v>
      </c>
      <c r="U301">
        <f t="shared" si="26"/>
        <v>2657.5199999999995</v>
      </c>
      <c r="V301" s="10">
        <f t="shared" si="27"/>
        <v>-0.34000120413016649</v>
      </c>
      <c r="W301" s="4">
        <f t="shared" si="28"/>
        <v>293.98076800000001</v>
      </c>
      <c r="X301" t="str">
        <f t="shared" si="29"/>
        <v>Low Profit</v>
      </c>
    </row>
    <row r="302" spans="1:24" x14ac:dyDescent="0.35">
      <c r="A302" t="s">
        <v>312</v>
      </c>
      <c r="B302" t="str">
        <f t="shared" si="24"/>
        <v>10-28-2023</v>
      </c>
      <c r="C302" t="str">
        <f t="shared" si="25"/>
        <v>Oct</v>
      </c>
      <c r="D302" s="2">
        <v>45227</v>
      </c>
      <c r="E302" t="s">
        <v>522</v>
      </c>
      <c r="F302" t="str">
        <v>Customer_36</v>
      </c>
      <c r="G302" t="str">
        <v>50+</v>
      </c>
      <c r="H302" t="str">
        <v>Male</v>
      </c>
      <c r="I302" t="str">
        <v>Delhi</v>
      </c>
      <c r="J302" t="s">
        <v>580</v>
      </c>
      <c r="K302" t="str">
        <f>_xlfn.XLOOKUP(J302, Product_Info!A:A, Product_Info!B:B)</f>
        <v>Product_27</v>
      </c>
      <c r="L302" t="str">
        <f>_xlfn.XLOOKUP(J302, Product_Info!A:A, Product_Info!F:F)</f>
        <v>Supplier_27</v>
      </c>
      <c r="M302" t="s">
        <v>594</v>
      </c>
      <c r="N302" t="s">
        <v>600</v>
      </c>
      <c r="O302">
        <v>4</v>
      </c>
      <c r="P302" t="s">
        <v>603</v>
      </c>
      <c r="Q302" s="10">
        <v>0.44</v>
      </c>
      <c r="R302">
        <v>495.2</v>
      </c>
      <c r="S302">
        <v>1980.8</v>
      </c>
      <c r="T302">
        <v>-673.47</v>
      </c>
      <c r="U302">
        <f t="shared" si="26"/>
        <v>1980.8</v>
      </c>
      <c r="V302" s="10">
        <f t="shared" si="27"/>
        <v>-0.33999899030694669</v>
      </c>
      <c r="W302" s="4">
        <f t="shared" si="28"/>
        <v>493.02112</v>
      </c>
      <c r="X302" t="str">
        <f t="shared" si="29"/>
        <v>Low Profit</v>
      </c>
    </row>
    <row r="303" spans="1:24" x14ac:dyDescent="0.35">
      <c r="A303" t="s">
        <v>313</v>
      </c>
      <c r="B303" t="str">
        <f t="shared" si="24"/>
        <v>10-29-2023</v>
      </c>
      <c r="C303" t="str">
        <f t="shared" si="25"/>
        <v>Oct</v>
      </c>
      <c r="D303" s="2">
        <v>45228</v>
      </c>
      <c r="E303" t="s">
        <v>529</v>
      </c>
      <c r="F303" t="str">
        <v>Customer_38</v>
      </c>
      <c r="G303" t="str">
        <v>50+</v>
      </c>
      <c r="H303" t="str">
        <v>Male</v>
      </c>
      <c r="I303" t="str">
        <v>Delhi</v>
      </c>
      <c r="J303" t="s">
        <v>572</v>
      </c>
      <c r="K303" t="str">
        <f>_xlfn.XLOOKUP(J303, Product_Info!A:A, Product_Info!B:B)</f>
        <v>Product_22</v>
      </c>
      <c r="L303" t="str">
        <f>_xlfn.XLOOKUP(J303, Product_Info!A:A, Product_Info!F:F)</f>
        <v>Supplier_22</v>
      </c>
      <c r="M303" t="s">
        <v>592</v>
      </c>
      <c r="N303" t="s">
        <v>598</v>
      </c>
      <c r="O303">
        <v>3</v>
      </c>
      <c r="P303" t="s">
        <v>603</v>
      </c>
      <c r="Q303" s="10">
        <v>0.17</v>
      </c>
      <c r="R303">
        <v>127.19</v>
      </c>
      <c r="S303">
        <v>381.57</v>
      </c>
      <c r="T303">
        <v>-26.71</v>
      </c>
      <c r="U303">
        <f t="shared" si="26"/>
        <v>381.57</v>
      </c>
      <c r="V303" s="10">
        <f t="shared" si="27"/>
        <v>-7.0000262075110731E-2</v>
      </c>
      <c r="W303" s="4">
        <f t="shared" si="28"/>
        <v>126.973777</v>
      </c>
      <c r="X303" t="str">
        <f t="shared" si="29"/>
        <v>Low Profit</v>
      </c>
    </row>
    <row r="304" spans="1:24" x14ac:dyDescent="0.35">
      <c r="A304" t="s">
        <v>314</v>
      </c>
      <c r="B304" t="str">
        <f t="shared" si="24"/>
        <v>10-30-2023</v>
      </c>
      <c r="C304" t="str">
        <f t="shared" si="25"/>
        <v>Oct</v>
      </c>
      <c r="D304" s="2">
        <v>45229</v>
      </c>
      <c r="E304" t="s">
        <v>523</v>
      </c>
      <c r="F304" t="str">
        <v>Customer_40</v>
      </c>
      <c r="G304" t="str">
        <v>36-50</v>
      </c>
      <c r="H304" t="str">
        <v>Male</v>
      </c>
      <c r="I304" t="str">
        <v>Delhi</v>
      </c>
      <c r="J304" t="s">
        <v>578</v>
      </c>
      <c r="K304" t="str">
        <f>_xlfn.XLOOKUP(J304, Product_Info!A:A, Product_Info!B:B)</f>
        <v>Product_17</v>
      </c>
      <c r="L304" t="str">
        <f>_xlfn.XLOOKUP(J304, Product_Info!A:A, Product_Info!F:F)</f>
        <v>Supplier_17</v>
      </c>
      <c r="M304" t="s">
        <v>593</v>
      </c>
      <c r="N304" t="s">
        <v>597</v>
      </c>
      <c r="O304">
        <v>4</v>
      </c>
      <c r="P304" t="s">
        <v>603</v>
      </c>
      <c r="Q304" s="10">
        <v>0.17</v>
      </c>
      <c r="R304">
        <v>270.06</v>
      </c>
      <c r="S304">
        <v>1080.24</v>
      </c>
      <c r="T304">
        <v>-75.62</v>
      </c>
      <c r="U304">
        <f t="shared" si="26"/>
        <v>1080.24</v>
      </c>
      <c r="V304" s="10">
        <f t="shared" si="27"/>
        <v>-7.0002962304673039E-2</v>
      </c>
      <c r="W304" s="4">
        <f t="shared" si="28"/>
        <v>269.60089799999997</v>
      </c>
      <c r="X304" t="str">
        <f t="shared" si="29"/>
        <v>Low Profit</v>
      </c>
    </row>
    <row r="305" spans="1:24" x14ac:dyDescent="0.35">
      <c r="A305" t="s">
        <v>315</v>
      </c>
      <c r="B305" t="str">
        <f t="shared" si="24"/>
        <v>10-31-2023</v>
      </c>
      <c r="C305" t="str">
        <f t="shared" si="25"/>
        <v>Oct</v>
      </c>
      <c r="D305" s="2">
        <v>45230</v>
      </c>
      <c r="E305" t="s">
        <v>547</v>
      </c>
      <c r="F305" t="str">
        <v>Customer_20</v>
      </c>
      <c r="G305" t="str">
        <v>18-25</v>
      </c>
      <c r="H305" t="str">
        <v>Female</v>
      </c>
      <c r="I305" t="str">
        <v>Delhi</v>
      </c>
      <c r="J305" t="s">
        <v>588</v>
      </c>
      <c r="K305" t="str">
        <f>_xlfn.XLOOKUP(J305, Product_Info!A:A, Product_Info!B:B)</f>
        <v>Product_9</v>
      </c>
      <c r="L305" t="str">
        <f>_xlfn.XLOOKUP(J305, Product_Info!A:A, Product_Info!F:F)</f>
        <v>Supplier_9</v>
      </c>
      <c r="M305" t="s">
        <v>592</v>
      </c>
      <c r="N305" t="s">
        <v>598</v>
      </c>
      <c r="O305">
        <v>5</v>
      </c>
      <c r="P305" t="s">
        <v>603</v>
      </c>
      <c r="Q305" s="10">
        <v>0.49</v>
      </c>
      <c r="R305">
        <v>328.97</v>
      </c>
      <c r="S305">
        <v>1644.85</v>
      </c>
      <c r="T305">
        <v>-641.49</v>
      </c>
      <c r="U305">
        <f t="shared" si="26"/>
        <v>1644.8500000000001</v>
      </c>
      <c r="V305" s="10">
        <f t="shared" si="27"/>
        <v>-0.38999908806274125</v>
      </c>
      <c r="W305" s="4">
        <f t="shared" si="28"/>
        <v>327.358047</v>
      </c>
      <c r="X305" t="str">
        <f t="shared" si="29"/>
        <v>Low Profit</v>
      </c>
    </row>
    <row r="306" spans="1:24" x14ac:dyDescent="0.35">
      <c r="A306" t="s">
        <v>316</v>
      </c>
      <c r="B306" t="str">
        <f t="shared" si="24"/>
        <v>11-01-2023</v>
      </c>
      <c r="C306" t="str">
        <f t="shared" si="25"/>
        <v>Nov</v>
      </c>
      <c r="D306" s="2">
        <v>45231</v>
      </c>
      <c r="E306" t="s">
        <v>548</v>
      </c>
      <c r="F306" t="str">
        <v>Customer_35</v>
      </c>
      <c r="G306" t="str">
        <v>26-35</v>
      </c>
      <c r="H306" t="str">
        <v>Female</v>
      </c>
      <c r="I306" t="str">
        <v>Delhi</v>
      </c>
      <c r="J306" t="s">
        <v>566</v>
      </c>
      <c r="K306" t="str">
        <f>_xlfn.XLOOKUP(J306, Product_Info!A:A, Product_Info!B:B)</f>
        <v>Product_1</v>
      </c>
      <c r="L306" t="str">
        <f>_xlfn.XLOOKUP(J306, Product_Info!A:A, Product_Info!F:F)</f>
        <v>Supplier_1</v>
      </c>
      <c r="M306" t="s">
        <v>594</v>
      </c>
      <c r="N306" t="s">
        <v>600</v>
      </c>
      <c r="O306">
        <v>6</v>
      </c>
      <c r="P306" t="s">
        <v>601</v>
      </c>
      <c r="Q306" s="10">
        <v>0.31</v>
      </c>
      <c r="R306">
        <v>325.85000000000002</v>
      </c>
      <c r="S306">
        <v>1955.1</v>
      </c>
      <c r="T306">
        <v>-410.57</v>
      </c>
      <c r="U306">
        <f t="shared" si="26"/>
        <v>1955.1000000000001</v>
      </c>
      <c r="V306" s="10">
        <f t="shared" si="27"/>
        <v>-0.20999948851721137</v>
      </c>
      <c r="W306" s="4">
        <f t="shared" si="28"/>
        <v>324.83986500000003</v>
      </c>
      <c r="X306" t="str">
        <f t="shared" si="29"/>
        <v>Low Profit</v>
      </c>
    </row>
    <row r="307" spans="1:24" x14ac:dyDescent="0.35">
      <c r="A307" t="s">
        <v>317</v>
      </c>
      <c r="B307" t="str">
        <f t="shared" si="24"/>
        <v>11-02-2023</v>
      </c>
      <c r="C307" t="str">
        <f t="shared" si="25"/>
        <v>Nov</v>
      </c>
      <c r="D307" s="2">
        <v>45232</v>
      </c>
      <c r="E307" t="s">
        <v>554</v>
      </c>
      <c r="F307" t="str">
        <v>Customer_48</v>
      </c>
      <c r="G307" t="str">
        <v>26-35</v>
      </c>
      <c r="H307" t="str">
        <v>Female</v>
      </c>
      <c r="I307" t="str">
        <v>Delhi</v>
      </c>
      <c r="J307" t="s">
        <v>563</v>
      </c>
      <c r="K307" t="str">
        <f>_xlfn.XLOOKUP(J307, Product_Info!A:A, Product_Info!B:B)</f>
        <v>Product_21</v>
      </c>
      <c r="L307" t="str">
        <f>_xlfn.XLOOKUP(J307, Product_Info!A:A, Product_Info!F:F)</f>
        <v>Supplier_21</v>
      </c>
      <c r="M307" t="s">
        <v>593</v>
      </c>
      <c r="N307" t="s">
        <v>600</v>
      </c>
      <c r="O307">
        <v>3</v>
      </c>
      <c r="P307" t="s">
        <v>604</v>
      </c>
      <c r="Q307" s="10">
        <v>0.27</v>
      </c>
      <c r="R307">
        <v>285.02999999999997</v>
      </c>
      <c r="S307">
        <v>855.09</v>
      </c>
      <c r="T307">
        <v>-145.37</v>
      </c>
      <c r="U307">
        <f t="shared" si="26"/>
        <v>855.08999999999992</v>
      </c>
      <c r="V307" s="10">
        <f t="shared" si="27"/>
        <v>-0.17000549649744473</v>
      </c>
      <c r="W307" s="4">
        <f t="shared" si="28"/>
        <v>284.26041899999996</v>
      </c>
      <c r="X307" t="str">
        <f t="shared" si="29"/>
        <v>Low Profit</v>
      </c>
    </row>
    <row r="308" spans="1:24" x14ac:dyDescent="0.35">
      <c r="A308" t="s">
        <v>318</v>
      </c>
      <c r="B308" t="str">
        <f t="shared" si="24"/>
        <v>11-03-2023</v>
      </c>
      <c r="C308" t="str">
        <f t="shared" si="25"/>
        <v>Nov</v>
      </c>
      <c r="D308" s="2">
        <v>45233</v>
      </c>
      <c r="E308" t="s">
        <v>532</v>
      </c>
      <c r="F308" t="str">
        <v>Customer_25</v>
      </c>
      <c r="G308" t="str">
        <v>18-25</v>
      </c>
      <c r="H308" t="str">
        <v>Female</v>
      </c>
      <c r="I308" t="str">
        <v>Delhi</v>
      </c>
      <c r="J308" t="s">
        <v>574</v>
      </c>
      <c r="K308" t="str">
        <f>_xlfn.XLOOKUP(J308, Product_Info!A:A, Product_Info!B:B)</f>
        <v>Product_20</v>
      </c>
      <c r="L308" t="str">
        <f>_xlfn.XLOOKUP(J308, Product_Info!A:A, Product_Info!F:F)</f>
        <v>Supplier_20</v>
      </c>
      <c r="M308" t="s">
        <v>592</v>
      </c>
      <c r="N308" t="s">
        <v>599</v>
      </c>
      <c r="O308">
        <v>2</v>
      </c>
      <c r="P308" t="s">
        <v>601</v>
      </c>
      <c r="Q308" s="10">
        <v>0.42</v>
      </c>
      <c r="R308">
        <v>390.69</v>
      </c>
      <c r="S308">
        <v>781.38</v>
      </c>
      <c r="T308">
        <v>-250.04</v>
      </c>
      <c r="U308">
        <f t="shared" si="26"/>
        <v>781.38</v>
      </c>
      <c r="V308" s="10">
        <f t="shared" si="27"/>
        <v>-0.31999795234073047</v>
      </c>
      <c r="W308" s="4">
        <f t="shared" si="28"/>
        <v>389.049102</v>
      </c>
      <c r="X308" t="str">
        <f t="shared" si="29"/>
        <v>Low Profit</v>
      </c>
    </row>
    <row r="309" spans="1:24" x14ac:dyDescent="0.35">
      <c r="A309" t="s">
        <v>319</v>
      </c>
      <c r="B309" t="str">
        <f t="shared" si="24"/>
        <v>11-04-2023</v>
      </c>
      <c r="C309" t="str">
        <f t="shared" si="25"/>
        <v>Nov</v>
      </c>
      <c r="D309" s="2">
        <v>45234</v>
      </c>
      <c r="E309" t="s">
        <v>548</v>
      </c>
      <c r="F309" t="str">
        <v>Customer_35</v>
      </c>
      <c r="G309" t="str">
        <v>26-35</v>
      </c>
      <c r="H309" t="str">
        <v>Female</v>
      </c>
      <c r="I309" t="str">
        <v>Delhi</v>
      </c>
      <c r="J309" t="s">
        <v>577</v>
      </c>
      <c r="K309" t="str">
        <f>_xlfn.XLOOKUP(J309, Product_Info!A:A, Product_Info!B:B)</f>
        <v>Product_13</v>
      </c>
      <c r="L309" t="str">
        <f>_xlfn.XLOOKUP(J309, Product_Info!A:A, Product_Info!F:F)</f>
        <v>Supplier_13</v>
      </c>
      <c r="M309" t="s">
        <v>593</v>
      </c>
      <c r="N309" t="s">
        <v>596</v>
      </c>
      <c r="O309">
        <v>4</v>
      </c>
      <c r="P309" t="s">
        <v>604</v>
      </c>
      <c r="Q309" s="10">
        <v>0.14000000000000001</v>
      </c>
      <c r="R309">
        <v>110.44</v>
      </c>
      <c r="S309">
        <v>441.76</v>
      </c>
      <c r="T309">
        <v>-17.670000000000002</v>
      </c>
      <c r="U309">
        <f t="shared" si="26"/>
        <v>441.76</v>
      </c>
      <c r="V309" s="10">
        <f t="shared" si="27"/>
        <v>-3.9999094530967047E-2</v>
      </c>
      <c r="W309" s="4">
        <f t="shared" si="28"/>
        <v>110.28538400000001</v>
      </c>
      <c r="X309" t="str">
        <f t="shared" si="29"/>
        <v>Low Profit</v>
      </c>
    </row>
    <row r="310" spans="1:24" x14ac:dyDescent="0.35">
      <c r="A310" t="s">
        <v>320</v>
      </c>
      <c r="B310" t="str">
        <f t="shared" si="24"/>
        <v>11-05-2023</v>
      </c>
      <c r="C310" t="str">
        <f t="shared" si="25"/>
        <v>Nov</v>
      </c>
      <c r="D310" s="2">
        <v>45235</v>
      </c>
      <c r="E310" t="s">
        <v>532</v>
      </c>
      <c r="F310" t="str">
        <v>Customer_25</v>
      </c>
      <c r="G310" t="str">
        <v>18-25</v>
      </c>
      <c r="H310" t="str">
        <v>Female</v>
      </c>
      <c r="I310" t="str">
        <v>Delhi</v>
      </c>
      <c r="J310" t="s">
        <v>579</v>
      </c>
      <c r="K310" t="str">
        <f>_xlfn.XLOOKUP(J310, Product_Info!A:A, Product_Info!B:B)</f>
        <v>Product_28</v>
      </c>
      <c r="L310" t="str">
        <f>_xlfn.XLOOKUP(J310, Product_Info!A:A, Product_Info!F:F)</f>
        <v>Supplier_28</v>
      </c>
      <c r="M310" t="s">
        <v>592</v>
      </c>
      <c r="N310" t="s">
        <v>596</v>
      </c>
      <c r="O310">
        <v>5</v>
      </c>
      <c r="P310" t="s">
        <v>602</v>
      </c>
      <c r="Q310" s="10">
        <v>0.21</v>
      </c>
      <c r="R310">
        <v>365.56</v>
      </c>
      <c r="S310">
        <v>1827.8</v>
      </c>
      <c r="T310">
        <v>-201.06</v>
      </c>
      <c r="U310">
        <f t="shared" si="26"/>
        <v>1827.8</v>
      </c>
      <c r="V310" s="10">
        <f t="shared" si="27"/>
        <v>-0.11000109421162053</v>
      </c>
      <c r="W310" s="4">
        <f t="shared" si="28"/>
        <v>364.79232400000001</v>
      </c>
      <c r="X310" t="str">
        <f t="shared" si="29"/>
        <v>Low Profit</v>
      </c>
    </row>
    <row r="311" spans="1:24" x14ac:dyDescent="0.35">
      <c r="A311" t="s">
        <v>321</v>
      </c>
      <c r="B311" t="str">
        <f t="shared" si="24"/>
        <v>11-06-2023</v>
      </c>
      <c r="C311" t="str">
        <f t="shared" si="25"/>
        <v>Nov</v>
      </c>
      <c r="D311" s="2">
        <v>45236</v>
      </c>
      <c r="E311" t="s">
        <v>513</v>
      </c>
      <c r="F311" t="str">
        <v>Customer_29</v>
      </c>
      <c r="G311" t="str">
        <v>36-50</v>
      </c>
      <c r="H311" t="str">
        <v>Male</v>
      </c>
      <c r="I311" t="str">
        <v>Delhi</v>
      </c>
      <c r="J311" t="s">
        <v>562</v>
      </c>
      <c r="K311" t="str">
        <f>_xlfn.XLOOKUP(J311, Product_Info!A:A, Product_Info!B:B)</f>
        <v>Product_16</v>
      </c>
      <c r="L311" t="str">
        <f>_xlfn.XLOOKUP(J311, Product_Info!A:A, Product_Info!F:F)</f>
        <v>Supplier_16</v>
      </c>
      <c r="M311" t="s">
        <v>594</v>
      </c>
      <c r="N311" t="s">
        <v>598</v>
      </c>
      <c r="O311">
        <v>4</v>
      </c>
      <c r="P311" t="s">
        <v>603</v>
      </c>
      <c r="Q311" s="10">
        <v>0.13</v>
      </c>
      <c r="R311">
        <v>313.67</v>
      </c>
      <c r="S311">
        <v>1254.68</v>
      </c>
      <c r="T311">
        <v>-37.64</v>
      </c>
      <c r="U311">
        <f t="shared" si="26"/>
        <v>1254.68</v>
      </c>
      <c r="V311" s="10">
        <f t="shared" si="27"/>
        <v>-2.999968119361112E-2</v>
      </c>
      <c r="W311" s="4">
        <f t="shared" si="28"/>
        <v>313.26222900000005</v>
      </c>
      <c r="X311" t="str">
        <f t="shared" si="29"/>
        <v>Low Profit</v>
      </c>
    </row>
    <row r="312" spans="1:24" x14ac:dyDescent="0.35">
      <c r="A312" t="s">
        <v>322</v>
      </c>
      <c r="B312" t="str">
        <f t="shared" si="24"/>
        <v>11-07-2023</v>
      </c>
      <c r="C312" t="str">
        <f t="shared" si="25"/>
        <v>Nov</v>
      </c>
      <c r="D312" s="2">
        <v>45237</v>
      </c>
      <c r="E312" t="s">
        <v>542</v>
      </c>
      <c r="F312" t="str">
        <v>Customer_18</v>
      </c>
      <c r="G312" t="str">
        <v>50+</v>
      </c>
      <c r="H312" t="str">
        <v>Male</v>
      </c>
      <c r="I312" t="str">
        <v>Delhi</v>
      </c>
      <c r="J312" t="s">
        <v>584</v>
      </c>
      <c r="K312" t="str">
        <f>_xlfn.XLOOKUP(J312, Product_Info!A:A, Product_Info!B:B)</f>
        <v>Product_29</v>
      </c>
      <c r="L312" t="str">
        <f>_xlfn.XLOOKUP(J312, Product_Info!A:A, Product_Info!F:F)</f>
        <v>Supplier_29</v>
      </c>
      <c r="M312" t="s">
        <v>594</v>
      </c>
      <c r="N312" t="s">
        <v>597</v>
      </c>
      <c r="O312">
        <v>3</v>
      </c>
      <c r="P312" t="s">
        <v>601</v>
      </c>
      <c r="Q312" s="10">
        <v>0.39</v>
      </c>
      <c r="R312">
        <v>449.08</v>
      </c>
      <c r="S312">
        <v>1347.24</v>
      </c>
      <c r="T312">
        <v>-390.7</v>
      </c>
      <c r="U312">
        <f t="shared" si="26"/>
        <v>1347.24</v>
      </c>
      <c r="V312" s="10">
        <f t="shared" si="27"/>
        <v>-0.29000029690329859</v>
      </c>
      <c r="W312" s="4">
        <f t="shared" si="28"/>
        <v>447.32858799999997</v>
      </c>
      <c r="X312" t="str">
        <f t="shared" si="29"/>
        <v>Low Profit</v>
      </c>
    </row>
    <row r="313" spans="1:24" x14ac:dyDescent="0.35">
      <c r="A313" t="s">
        <v>323</v>
      </c>
      <c r="B313" t="str">
        <f t="shared" si="24"/>
        <v>11-08-2023</v>
      </c>
      <c r="C313" t="str">
        <f t="shared" si="25"/>
        <v>Nov</v>
      </c>
      <c r="D313" s="2">
        <v>45238</v>
      </c>
      <c r="E313" t="s">
        <v>561</v>
      </c>
      <c r="F313" t="str">
        <v>Customer_46</v>
      </c>
      <c r="G313" t="str">
        <v>36-50</v>
      </c>
      <c r="H313" t="str">
        <v>Male</v>
      </c>
      <c r="I313" t="str">
        <v>Delhi</v>
      </c>
      <c r="J313" t="s">
        <v>577</v>
      </c>
      <c r="K313" t="str">
        <f>_xlfn.XLOOKUP(J313, Product_Info!A:A, Product_Info!B:B)</f>
        <v>Product_13</v>
      </c>
      <c r="L313" t="str">
        <f>_xlfn.XLOOKUP(J313, Product_Info!A:A, Product_Info!F:F)</f>
        <v>Supplier_13</v>
      </c>
      <c r="M313" t="s">
        <v>593</v>
      </c>
      <c r="N313" t="s">
        <v>595</v>
      </c>
      <c r="O313">
        <v>8</v>
      </c>
      <c r="P313" t="s">
        <v>604</v>
      </c>
      <c r="Q313" s="10">
        <v>0.28999999999999998</v>
      </c>
      <c r="R313">
        <v>425.13</v>
      </c>
      <c r="S313">
        <v>3401.04</v>
      </c>
      <c r="T313">
        <v>-646.20000000000005</v>
      </c>
      <c r="U313">
        <f t="shared" si="26"/>
        <v>3401.04</v>
      </c>
      <c r="V313" s="10">
        <f t="shared" si="27"/>
        <v>-0.19000070566650204</v>
      </c>
      <c r="W313" s="4">
        <f t="shared" si="28"/>
        <v>423.89712299999997</v>
      </c>
      <c r="X313" t="str">
        <f t="shared" si="29"/>
        <v>Low Profit</v>
      </c>
    </row>
    <row r="314" spans="1:24" x14ac:dyDescent="0.35">
      <c r="A314" t="s">
        <v>324</v>
      </c>
      <c r="B314" t="str">
        <f t="shared" si="24"/>
        <v>11-09-2023</v>
      </c>
      <c r="C314" t="str">
        <f t="shared" si="25"/>
        <v>Nov</v>
      </c>
      <c r="D314" s="2">
        <v>45239</v>
      </c>
      <c r="E314" t="s">
        <v>542</v>
      </c>
      <c r="F314" t="str">
        <v>Customer_18</v>
      </c>
      <c r="G314" t="str">
        <v>50+</v>
      </c>
      <c r="H314" t="str">
        <v>Male</v>
      </c>
      <c r="I314" t="str">
        <v>Delhi</v>
      </c>
      <c r="J314" t="s">
        <v>587</v>
      </c>
      <c r="K314" t="str">
        <f>_xlfn.XLOOKUP(J314, Product_Info!A:A, Product_Info!B:B)</f>
        <v>Product_14</v>
      </c>
      <c r="L314" t="str">
        <f>_xlfn.XLOOKUP(J314, Product_Info!A:A, Product_Info!F:F)</f>
        <v>Supplier_14</v>
      </c>
      <c r="M314" t="s">
        <v>592</v>
      </c>
      <c r="N314" t="s">
        <v>596</v>
      </c>
      <c r="O314">
        <v>4</v>
      </c>
      <c r="P314" t="s">
        <v>602</v>
      </c>
      <c r="Q314" s="10">
        <v>0.33</v>
      </c>
      <c r="R314">
        <v>164.42</v>
      </c>
      <c r="S314">
        <v>657.68</v>
      </c>
      <c r="T314">
        <v>-151.27000000000001</v>
      </c>
      <c r="U314">
        <f t="shared" si="26"/>
        <v>657.68</v>
      </c>
      <c r="V314" s="10">
        <f t="shared" si="27"/>
        <v>-0.23000547378664399</v>
      </c>
      <c r="W314" s="4">
        <f t="shared" si="28"/>
        <v>163.87741399999999</v>
      </c>
      <c r="X314" t="str">
        <f t="shared" si="29"/>
        <v>Low Profit</v>
      </c>
    </row>
    <row r="315" spans="1:24" x14ac:dyDescent="0.35">
      <c r="A315" t="s">
        <v>325</v>
      </c>
      <c r="B315" t="str">
        <f t="shared" si="24"/>
        <v>11-10-2023</v>
      </c>
      <c r="C315" t="str">
        <f t="shared" si="25"/>
        <v>Nov</v>
      </c>
      <c r="D315" s="2">
        <v>45240</v>
      </c>
      <c r="E315" t="s">
        <v>526</v>
      </c>
      <c r="F315" t="str">
        <v>Customer_2</v>
      </c>
      <c r="G315" t="str">
        <v>26-35</v>
      </c>
      <c r="H315" t="str">
        <v>Female</v>
      </c>
      <c r="I315" t="str">
        <v>Delhi</v>
      </c>
      <c r="J315" t="s">
        <v>583</v>
      </c>
      <c r="K315" t="str">
        <f>_xlfn.XLOOKUP(J315, Product_Info!A:A, Product_Info!B:B)</f>
        <v>Product_3</v>
      </c>
      <c r="L315" t="str">
        <f>_xlfn.XLOOKUP(J315, Product_Info!A:A, Product_Info!F:F)</f>
        <v>Supplier_3</v>
      </c>
      <c r="M315" t="s">
        <v>593</v>
      </c>
      <c r="N315" t="s">
        <v>599</v>
      </c>
      <c r="O315">
        <v>2</v>
      </c>
      <c r="P315" t="s">
        <v>602</v>
      </c>
      <c r="Q315" s="10">
        <v>0.13</v>
      </c>
      <c r="R315">
        <v>145.36000000000001</v>
      </c>
      <c r="S315">
        <v>290.72000000000003</v>
      </c>
      <c r="T315">
        <v>-8.7200000000000006</v>
      </c>
      <c r="U315">
        <f t="shared" si="26"/>
        <v>290.72000000000003</v>
      </c>
      <c r="V315" s="10">
        <f t="shared" si="27"/>
        <v>-2.9994496422674738E-2</v>
      </c>
      <c r="W315" s="4">
        <f t="shared" si="28"/>
        <v>145.17103200000003</v>
      </c>
      <c r="X315" t="str">
        <f t="shared" si="29"/>
        <v>Low Profit</v>
      </c>
    </row>
    <row r="316" spans="1:24" x14ac:dyDescent="0.35">
      <c r="A316" t="s">
        <v>326</v>
      </c>
      <c r="B316" t="str">
        <f t="shared" si="24"/>
        <v>11-11-2023</v>
      </c>
      <c r="C316" t="str">
        <f t="shared" si="25"/>
        <v>Nov</v>
      </c>
      <c r="D316" s="2">
        <v>45241</v>
      </c>
      <c r="E316" t="s">
        <v>548</v>
      </c>
      <c r="F316" t="str">
        <v>Customer_35</v>
      </c>
      <c r="G316" t="str">
        <v>26-35</v>
      </c>
      <c r="H316" t="str">
        <v>Female</v>
      </c>
      <c r="I316" t="str">
        <v>Delhi</v>
      </c>
      <c r="J316" t="s">
        <v>584</v>
      </c>
      <c r="K316" t="str">
        <f>_xlfn.XLOOKUP(J316, Product_Info!A:A, Product_Info!B:B)</f>
        <v>Product_29</v>
      </c>
      <c r="L316" t="str">
        <f>_xlfn.XLOOKUP(J316, Product_Info!A:A, Product_Info!F:F)</f>
        <v>Supplier_29</v>
      </c>
      <c r="M316" t="s">
        <v>593</v>
      </c>
      <c r="N316" t="s">
        <v>598</v>
      </c>
      <c r="O316">
        <v>2</v>
      </c>
      <c r="P316" t="s">
        <v>603</v>
      </c>
      <c r="Q316" s="10">
        <v>0.11</v>
      </c>
      <c r="R316">
        <v>491.01</v>
      </c>
      <c r="S316">
        <v>982.02</v>
      </c>
      <c r="T316">
        <v>-9.82</v>
      </c>
      <c r="U316">
        <f t="shared" si="26"/>
        <v>982.02</v>
      </c>
      <c r="V316" s="10">
        <f t="shared" si="27"/>
        <v>-9.9997963381601197E-3</v>
      </c>
      <c r="W316" s="4">
        <f t="shared" si="28"/>
        <v>490.46988900000002</v>
      </c>
      <c r="X316" t="str">
        <f t="shared" si="29"/>
        <v>Low Profit</v>
      </c>
    </row>
    <row r="317" spans="1:24" x14ac:dyDescent="0.35">
      <c r="A317" t="s">
        <v>327</v>
      </c>
      <c r="B317" t="str">
        <f t="shared" si="24"/>
        <v>11-12-2023</v>
      </c>
      <c r="C317" t="str">
        <f t="shared" si="25"/>
        <v>Nov</v>
      </c>
      <c r="D317" s="2">
        <v>45242</v>
      </c>
      <c r="E317" t="s">
        <v>537</v>
      </c>
      <c r="F317" t="str">
        <v>Customer_16</v>
      </c>
      <c r="G317" t="str">
        <v>50+</v>
      </c>
      <c r="H317" t="str">
        <v>Male</v>
      </c>
      <c r="I317" t="str">
        <v>Delhi</v>
      </c>
      <c r="J317" t="s">
        <v>591</v>
      </c>
      <c r="K317" t="str">
        <f>_xlfn.XLOOKUP(J317, Product_Info!A:A, Product_Info!B:B)</f>
        <v>Product_6</v>
      </c>
      <c r="L317" t="str">
        <f>_xlfn.XLOOKUP(J317, Product_Info!A:A, Product_Info!F:F)</f>
        <v>Supplier_6</v>
      </c>
      <c r="M317" t="s">
        <v>592</v>
      </c>
      <c r="N317" t="s">
        <v>598</v>
      </c>
      <c r="O317">
        <v>1</v>
      </c>
      <c r="P317" t="s">
        <v>604</v>
      </c>
      <c r="Q317" s="10">
        <v>0.24</v>
      </c>
      <c r="R317">
        <v>268.36</v>
      </c>
      <c r="S317">
        <v>268.36</v>
      </c>
      <c r="T317">
        <v>-37.57</v>
      </c>
      <c r="U317">
        <f t="shared" si="26"/>
        <v>268.36</v>
      </c>
      <c r="V317" s="10">
        <f t="shared" si="27"/>
        <v>-0.13999850946489789</v>
      </c>
      <c r="W317" s="4">
        <f t="shared" si="28"/>
        <v>267.715936</v>
      </c>
      <c r="X317" t="str">
        <f t="shared" si="29"/>
        <v>Low Profit</v>
      </c>
    </row>
    <row r="318" spans="1:24" x14ac:dyDescent="0.35">
      <c r="A318" t="s">
        <v>328</v>
      </c>
      <c r="B318" t="str">
        <f t="shared" si="24"/>
        <v>11-13-2023</v>
      </c>
      <c r="C318" t="str">
        <f t="shared" si="25"/>
        <v>Nov</v>
      </c>
      <c r="D318" s="2">
        <v>45243</v>
      </c>
      <c r="E318" t="s">
        <v>556</v>
      </c>
      <c r="F318" t="str">
        <v>Customer_41</v>
      </c>
      <c r="G318" t="str">
        <v>26-35</v>
      </c>
      <c r="H318" t="str">
        <v>Female</v>
      </c>
      <c r="I318" t="str">
        <v>Delhi</v>
      </c>
      <c r="J318" t="s">
        <v>582</v>
      </c>
      <c r="K318" t="str">
        <f>_xlfn.XLOOKUP(J318, Product_Info!A:A, Product_Info!B:B)</f>
        <v>Product_18</v>
      </c>
      <c r="L318" t="str">
        <f>_xlfn.XLOOKUP(J318, Product_Info!A:A, Product_Info!F:F)</f>
        <v>Supplier_18</v>
      </c>
      <c r="M318" t="s">
        <v>592</v>
      </c>
      <c r="N318" t="s">
        <v>595</v>
      </c>
      <c r="O318">
        <v>4</v>
      </c>
      <c r="P318" t="s">
        <v>601</v>
      </c>
      <c r="Q318" s="10">
        <v>0.37</v>
      </c>
      <c r="R318">
        <v>454.15</v>
      </c>
      <c r="S318">
        <v>1816.6</v>
      </c>
      <c r="T318">
        <v>-490.48</v>
      </c>
      <c r="U318">
        <f t="shared" si="26"/>
        <v>1816.6</v>
      </c>
      <c r="V318" s="10">
        <f t="shared" si="27"/>
        <v>-0.26999889904216673</v>
      </c>
      <c r="W318" s="4">
        <f t="shared" si="28"/>
        <v>452.46964499999996</v>
      </c>
      <c r="X318" t="str">
        <f t="shared" si="29"/>
        <v>Low Profit</v>
      </c>
    </row>
    <row r="319" spans="1:24" x14ac:dyDescent="0.35">
      <c r="A319" t="s">
        <v>329</v>
      </c>
      <c r="B319" t="str">
        <f t="shared" si="24"/>
        <v>11-14-2023</v>
      </c>
      <c r="C319" t="str">
        <f t="shared" si="25"/>
        <v>Nov</v>
      </c>
      <c r="D319" s="2">
        <v>45244</v>
      </c>
      <c r="E319" t="s">
        <v>522</v>
      </c>
      <c r="F319" t="str">
        <v>Customer_36</v>
      </c>
      <c r="G319" t="str">
        <v>50+</v>
      </c>
      <c r="H319" t="str">
        <v>Male</v>
      </c>
      <c r="I319" t="str">
        <v>Delhi</v>
      </c>
      <c r="J319" t="s">
        <v>575</v>
      </c>
      <c r="K319" t="str">
        <f>_xlfn.XLOOKUP(J319, Product_Info!A:A, Product_Info!B:B)</f>
        <v>Product_19</v>
      </c>
      <c r="L319" t="str">
        <f>_xlfn.XLOOKUP(J319, Product_Info!A:A, Product_Info!F:F)</f>
        <v>Supplier_19</v>
      </c>
      <c r="M319" t="s">
        <v>592</v>
      </c>
      <c r="N319" t="s">
        <v>599</v>
      </c>
      <c r="O319">
        <v>9</v>
      </c>
      <c r="P319" t="s">
        <v>603</v>
      </c>
      <c r="Q319" s="10">
        <v>0.26</v>
      </c>
      <c r="R319">
        <v>90.3</v>
      </c>
      <c r="S319">
        <v>812.7</v>
      </c>
      <c r="T319">
        <v>-130.03</v>
      </c>
      <c r="U319">
        <f t="shared" si="26"/>
        <v>812.69999999999993</v>
      </c>
      <c r="V319" s="10">
        <f t="shared" si="27"/>
        <v>-0.15999753906730652</v>
      </c>
      <c r="W319" s="4">
        <f t="shared" si="28"/>
        <v>90.065219999999997</v>
      </c>
      <c r="X319" t="str">
        <f t="shared" si="29"/>
        <v>Low Profit</v>
      </c>
    </row>
    <row r="320" spans="1:24" x14ac:dyDescent="0.35">
      <c r="A320" t="s">
        <v>330</v>
      </c>
      <c r="B320" t="str">
        <f t="shared" si="24"/>
        <v>11-15-2023</v>
      </c>
      <c r="C320" t="str">
        <f t="shared" si="25"/>
        <v>Nov</v>
      </c>
      <c r="D320" s="2">
        <v>45245</v>
      </c>
      <c r="E320" t="s">
        <v>530</v>
      </c>
      <c r="F320" t="str">
        <v>Customer_33</v>
      </c>
      <c r="G320" t="str">
        <v>36-50</v>
      </c>
      <c r="H320" t="str">
        <v>Male</v>
      </c>
      <c r="I320" t="str">
        <v>Delhi</v>
      </c>
      <c r="J320" t="s">
        <v>568</v>
      </c>
      <c r="K320" t="str">
        <f>_xlfn.XLOOKUP(J320, Product_Info!A:A, Product_Info!B:B)</f>
        <v>Product_5</v>
      </c>
      <c r="L320" t="str">
        <f>_xlfn.XLOOKUP(J320, Product_Info!A:A, Product_Info!F:F)</f>
        <v>Supplier_5</v>
      </c>
      <c r="M320" t="s">
        <v>594</v>
      </c>
      <c r="N320" t="s">
        <v>597</v>
      </c>
      <c r="O320">
        <v>7</v>
      </c>
      <c r="P320" t="s">
        <v>601</v>
      </c>
      <c r="Q320" s="10">
        <v>0.02</v>
      </c>
      <c r="R320">
        <v>324.98</v>
      </c>
      <c r="S320">
        <v>2274.86</v>
      </c>
      <c r="T320">
        <v>181.99</v>
      </c>
      <c r="U320">
        <f t="shared" si="26"/>
        <v>2274.86</v>
      </c>
      <c r="V320" s="10">
        <f t="shared" si="27"/>
        <v>8.0000527504989316E-2</v>
      </c>
      <c r="W320" s="4">
        <f t="shared" si="28"/>
        <v>324.91500400000001</v>
      </c>
      <c r="X320" t="str">
        <f t="shared" si="29"/>
        <v>Moderate</v>
      </c>
    </row>
    <row r="321" spans="1:24" x14ac:dyDescent="0.35">
      <c r="A321" t="s">
        <v>331</v>
      </c>
      <c r="B321" t="str">
        <f t="shared" si="24"/>
        <v>11-16-2023</v>
      </c>
      <c r="C321" t="str">
        <f t="shared" si="25"/>
        <v>Nov</v>
      </c>
      <c r="D321" s="2">
        <v>45246</v>
      </c>
      <c r="E321" t="s">
        <v>543</v>
      </c>
      <c r="F321" t="str">
        <v>Customer_4</v>
      </c>
      <c r="G321" t="str">
        <v>36-50</v>
      </c>
      <c r="H321" t="str">
        <v>Male</v>
      </c>
      <c r="I321" t="str">
        <v>Delhi</v>
      </c>
      <c r="J321" t="s">
        <v>590</v>
      </c>
      <c r="K321" t="str">
        <f>_xlfn.XLOOKUP(J321, Product_Info!A:A, Product_Info!B:B)</f>
        <v>Product_15</v>
      </c>
      <c r="L321" t="str">
        <f>_xlfn.XLOOKUP(J321, Product_Info!A:A, Product_Info!F:F)</f>
        <v>Supplier_15</v>
      </c>
      <c r="M321" t="s">
        <v>593</v>
      </c>
      <c r="N321" t="s">
        <v>599</v>
      </c>
      <c r="O321">
        <v>7</v>
      </c>
      <c r="P321" t="s">
        <v>602</v>
      </c>
      <c r="Q321" s="10">
        <v>0.43</v>
      </c>
      <c r="R321">
        <v>406.83</v>
      </c>
      <c r="S321">
        <v>2847.81</v>
      </c>
      <c r="T321">
        <v>-939.78</v>
      </c>
      <c r="U321">
        <f t="shared" si="26"/>
        <v>2847.81</v>
      </c>
      <c r="V321" s="10">
        <f t="shared" si="27"/>
        <v>-0.33000094809695873</v>
      </c>
      <c r="W321" s="4">
        <f t="shared" si="28"/>
        <v>405.08063099999998</v>
      </c>
      <c r="X321" t="str">
        <f t="shared" si="29"/>
        <v>Low Profit</v>
      </c>
    </row>
    <row r="322" spans="1:24" x14ac:dyDescent="0.35">
      <c r="A322" t="s">
        <v>332</v>
      </c>
      <c r="B322" t="str">
        <f t="shared" si="24"/>
        <v>11-17-2023</v>
      </c>
      <c r="C322" t="str">
        <f t="shared" si="25"/>
        <v>Nov</v>
      </c>
      <c r="D322" s="2">
        <v>45247</v>
      </c>
      <c r="E322" t="s">
        <v>530</v>
      </c>
      <c r="F322" t="str">
        <v>Customer_33</v>
      </c>
      <c r="G322" t="str">
        <v>36-50</v>
      </c>
      <c r="H322" t="str">
        <v>Male</v>
      </c>
      <c r="I322" t="str">
        <v>Delhi</v>
      </c>
      <c r="J322" t="s">
        <v>589</v>
      </c>
      <c r="K322" t="str">
        <f>_xlfn.XLOOKUP(J322, Product_Info!A:A, Product_Info!B:B)</f>
        <v>Product_25</v>
      </c>
      <c r="L322" t="str">
        <f>_xlfn.XLOOKUP(J322, Product_Info!A:A, Product_Info!F:F)</f>
        <v>Supplier_25</v>
      </c>
      <c r="M322" t="s">
        <v>593</v>
      </c>
      <c r="N322" t="s">
        <v>597</v>
      </c>
      <c r="O322">
        <v>7</v>
      </c>
      <c r="P322" t="s">
        <v>601</v>
      </c>
      <c r="Q322" s="10">
        <v>0.03</v>
      </c>
      <c r="R322">
        <v>474.22</v>
      </c>
      <c r="S322">
        <v>3319.54</v>
      </c>
      <c r="T322">
        <v>232.37</v>
      </c>
      <c r="U322">
        <f t="shared" si="26"/>
        <v>3319.54</v>
      </c>
      <c r="V322" s="10">
        <f t="shared" si="27"/>
        <v>7.0000662742428166E-2</v>
      </c>
      <c r="W322" s="4">
        <f t="shared" si="28"/>
        <v>474.07773400000002</v>
      </c>
      <c r="X322" t="str">
        <f t="shared" si="29"/>
        <v>Moderate</v>
      </c>
    </row>
    <row r="323" spans="1:24" x14ac:dyDescent="0.35">
      <c r="A323" t="s">
        <v>333</v>
      </c>
      <c r="B323" t="str">
        <f t="shared" ref="B323:B386" si="30">TEXT(D323, "MM-DD-YYYY")</f>
        <v>11-18-2023</v>
      </c>
      <c r="C323" t="str">
        <f t="shared" ref="C323:C386" si="31">TEXT(B323, "mmm")</f>
        <v>Nov</v>
      </c>
      <c r="D323" s="2">
        <v>45248</v>
      </c>
      <c r="E323" t="s">
        <v>544</v>
      </c>
      <c r="F323" t="str">
        <v>Customer_14</v>
      </c>
      <c r="G323" t="str">
        <v>18-25</v>
      </c>
      <c r="H323" t="str">
        <v>Female</v>
      </c>
      <c r="I323" t="str">
        <v>Delhi</v>
      </c>
      <c r="J323" t="s">
        <v>573</v>
      </c>
      <c r="K323" t="str">
        <f>_xlfn.XLOOKUP(J323, Product_Info!A:A, Product_Info!B:B)</f>
        <v>Product_2</v>
      </c>
      <c r="L323" t="str">
        <f>_xlfn.XLOOKUP(J323, Product_Info!A:A, Product_Info!F:F)</f>
        <v>Supplier_2</v>
      </c>
      <c r="M323" t="s">
        <v>594</v>
      </c>
      <c r="N323" t="s">
        <v>599</v>
      </c>
      <c r="O323">
        <v>8</v>
      </c>
      <c r="P323" t="s">
        <v>601</v>
      </c>
      <c r="Q323" s="10">
        <v>0.48</v>
      </c>
      <c r="R323">
        <v>175.3</v>
      </c>
      <c r="S323">
        <v>1402.4</v>
      </c>
      <c r="T323">
        <v>-532.91</v>
      </c>
      <c r="U323">
        <f t="shared" ref="U323:U386" si="32">O323*R323</f>
        <v>1402.4</v>
      </c>
      <c r="V323" s="10">
        <f t="shared" ref="V323:V386" si="33">T323/U323</f>
        <v>-0.37999857387335989</v>
      </c>
      <c r="W323" s="4">
        <f t="shared" ref="W323:W386" si="34">R323*(1-Q323%)</f>
        <v>174.45856000000001</v>
      </c>
      <c r="X323" t="str">
        <f t="shared" ref="X323:X386" si="35">IF(T323&gt;500, "High Profit", IF(T323&lt;0, "Low Profit", "Moderate"))</f>
        <v>Low Profit</v>
      </c>
    </row>
    <row r="324" spans="1:24" x14ac:dyDescent="0.35">
      <c r="A324" t="s">
        <v>334</v>
      </c>
      <c r="B324" t="str">
        <f t="shared" si="30"/>
        <v>11-19-2023</v>
      </c>
      <c r="C324" t="str">
        <f t="shared" si="31"/>
        <v>Nov</v>
      </c>
      <c r="D324" s="2">
        <v>45249</v>
      </c>
      <c r="E324" t="s">
        <v>517</v>
      </c>
      <c r="F324" t="str">
        <v>Customer_21</v>
      </c>
      <c r="G324" t="str">
        <v>36-50</v>
      </c>
      <c r="H324" t="str">
        <v>Male</v>
      </c>
      <c r="I324" t="str">
        <v>Delhi</v>
      </c>
      <c r="J324" t="s">
        <v>571</v>
      </c>
      <c r="K324" t="str">
        <f>_xlfn.XLOOKUP(J324, Product_Info!A:A, Product_Info!B:B)</f>
        <v>Product_10</v>
      </c>
      <c r="L324" t="str">
        <f>_xlfn.XLOOKUP(J324, Product_Info!A:A, Product_Info!F:F)</f>
        <v>Supplier_10</v>
      </c>
      <c r="M324" t="s">
        <v>592</v>
      </c>
      <c r="N324" t="s">
        <v>599</v>
      </c>
      <c r="O324">
        <v>1</v>
      </c>
      <c r="P324" t="s">
        <v>603</v>
      </c>
      <c r="Q324" s="10">
        <v>0.01</v>
      </c>
      <c r="R324">
        <v>365.24</v>
      </c>
      <c r="S324">
        <v>365.24</v>
      </c>
      <c r="T324">
        <v>32.869999999999997</v>
      </c>
      <c r="U324">
        <f t="shared" si="32"/>
        <v>365.24</v>
      </c>
      <c r="V324" s="10">
        <f t="shared" si="33"/>
        <v>8.9995619318804065E-2</v>
      </c>
      <c r="W324" s="4">
        <f t="shared" si="34"/>
        <v>365.20347600000002</v>
      </c>
      <c r="X324" t="str">
        <f t="shared" si="35"/>
        <v>Moderate</v>
      </c>
    </row>
    <row r="325" spans="1:24" x14ac:dyDescent="0.35">
      <c r="A325" t="s">
        <v>335</v>
      </c>
      <c r="B325" t="str">
        <f t="shared" si="30"/>
        <v>11-20-2023</v>
      </c>
      <c r="C325" t="str">
        <f t="shared" si="31"/>
        <v>Nov</v>
      </c>
      <c r="D325" s="2">
        <v>45250</v>
      </c>
      <c r="E325" t="s">
        <v>554</v>
      </c>
      <c r="F325" t="str">
        <v>Customer_48</v>
      </c>
      <c r="G325" t="str">
        <v>26-35</v>
      </c>
      <c r="H325" t="str">
        <v>Female</v>
      </c>
      <c r="I325" t="str">
        <v>Delhi</v>
      </c>
      <c r="J325" t="s">
        <v>576</v>
      </c>
      <c r="K325" t="str">
        <f>_xlfn.XLOOKUP(J325, Product_Info!A:A, Product_Info!B:B)</f>
        <v>Product_24</v>
      </c>
      <c r="L325" t="str">
        <f>_xlfn.XLOOKUP(J325, Product_Info!A:A, Product_Info!F:F)</f>
        <v>Supplier_24</v>
      </c>
      <c r="M325" t="s">
        <v>594</v>
      </c>
      <c r="N325" t="s">
        <v>600</v>
      </c>
      <c r="O325">
        <v>8</v>
      </c>
      <c r="P325" t="s">
        <v>601</v>
      </c>
      <c r="Q325" s="10">
        <v>0.35</v>
      </c>
      <c r="R325">
        <v>274.02</v>
      </c>
      <c r="S325">
        <v>2192.16</v>
      </c>
      <c r="T325">
        <v>-548.04</v>
      </c>
      <c r="U325">
        <f t="shared" si="32"/>
        <v>2192.16</v>
      </c>
      <c r="V325" s="10">
        <f t="shared" si="33"/>
        <v>-0.25</v>
      </c>
      <c r="W325" s="4">
        <f t="shared" si="34"/>
        <v>273.06092999999998</v>
      </c>
      <c r="X325" t="str">
        <f t="shared" si="35"/>
        <v>Low Profit</v>
      </c>
    </row>
    <row r="326" spans="1:24" x14ac:dyDescent="0.35">
      <c r="A326" t="s">
        <v>336</v>
      </c>
      <c r="B326" t="str">
        <f t="shared" si="30"/>
        <v>11-21-2023</v>
      </c>
      <c r="C326" t="str">
        <f t="shared" si="31"/>
        <v>Nov</v>
      </c>
      <c r="D326" s="2">
        <v>45251</v>
      </c>
      <c r="E326" t="s">
        <v>547</v>
      </c>
      <c r="F326" t="str">
        <v>Customer_20</v>
      </c>
      <c r="G326" t="str">
        <v>18-25</v>
      </c>
      <c r="H326" t="str">
        <v>Female</v>
      </c>
      <c r="I326" t="str">
        <v>Delhi</v>
      </c>
      <c r="J326" t="s">
        <v>567</v>
      </c>
      <c r="K326" t="str">
        <f>_xlfn.XLOOKUP(J326, Product_Info!A:A, Product_Info!B:B)</f>
        <v>Product_30</v>
      </c>
      <c r="L326" t="str">
        <f>_xlfn.XLOOKUP(J326, Product_Info!A:A, Product_Info!F:F)</f>
        <v>Supplier_30</v>
      </c>
      <c r="M326" t="s">
        <v>594</v>
      </c>
      <c r="N326" t="s">
        <v>598</v>
      </c>
      <c r="O326">
        <v>4</v>
      </c>
      <c r="P326" t="s">
        <v>603</v>
      </c>
      <c r="Q326" s="10">
        <v>0.04</v>
      </c>
      <c r="R326">
        <v>39.71</v>
      </c>
      <c r="S326">
        <v>158.84</v>
      </c>
      <c r="T326">
        <v>9.5299999999999994</v>
      </c>
      <c r="U326">
        <f t="shared" si="32"/>
        <v>158.84</v>
      </c>
      <c r="V326" s="10">
        <f t="shared" si="33"/>
        <v>5.9997481742634091E-2</v>
      </c>
      <c r="W326" s="4">
        <f t="shared" si="34"/>
        <v>39.694116000000001</v>
      </c>
      <c r="X326" t="str">
        <f t="shared" si="35"/>
        <v>Moderate</v>
      </c>
    </row>
    <row r="327" spans="1:24" x14ac:dyDescent="0.35">
      <c r="A327" t="s">
        <v>337</v>
      </c>
      <c r="B327" t="str">
        <f t="shared" si="30"/>
        <v>11-22-2023</v>
      </c>
      <c r="C327" t="str">
        <f t="shared" si="31"/>
        <v>Nov</v>
      </c>
      <c r="D327" s="2">
        <v>45252</v>
      </c>
      <c r="E327" t="s">
        <v>516</v>
      </c>
      <c r="F327" t="str">
        <v>Customer_8</v>
      </c>
      <c r="G327" t="str">
        <v>18-25</v>
      </c>
      <c r="H327" t="str">
        <v>Female</v>
      </c>
      <c r="I327" t="str">
        <v>Delhi</v>
      </c>
      <c r="J327" t="s">
        <v>582</v>
      </c>
      <c r="K327" t="str">
        <f>_xlfn.XLOOKUP(J327, Product_Info!A:A, Product_Info!B:B)</f>
        <v>Product_18</v>
      </c>
      <c r="L327" t="str">
        <f>_xlfn.XLOOKUP(J327, Product_Info!A:A, Product_Info!F:F)</f>
        <v>Supplier_18</v>
      </c>
      <c r="M327" t="s">
        <v>594</v>
      </c>
      <c r="N327" t="s">
        <v>599</v>
      </c>
      <c r="O327">
        <v>4</v>
      </c>
      <c r="P327" t="s">
        <v>602</v>
      </c>
      <c r="Q327" s="10">
        <v>0.46</v>
      </c>
      <c r="R327">
        <v>348.1</v>
      </c>
      <c r="S327">
        <v>1392.4</v>
      </c>
      <c r="T327">
        <v>-501.26</v>
      </c>
      <c r="U327">
        <f t="shared" si="32"/>
        <v>1392.4</v>
      </c>
      <c r="V327" s="10">
        <f t="shared" si="33"/>
        <v>-0.35999712726228095</v>
      </c>
      <c r="W327" s="4">
        <f t="shared" si="34"/>
        <v>346.49874</v>
      </c>
      <c r="X327" t="str">
        <f t="shared" si="35"/>
        <v>Low Profit</v>
      </c>
    </row>
    <row r="328" spans="1:24" x14ac:dyDescent="0.35">
      <c r="A328" t="s">
        <v>338</v>
      </c>
      <c r="B328" t="str">
        <f t="shared" si="30"/>
        <v>11-23-2023</v>
      </c>
      <c r="C328" t="str">
        <f t="shared" si="31"/>
        <v>Nov</v>
      </c>
      <c r="D328" s="2">
        <v>45253</v>
      </c>
      <c r="E328" t="s">
        <v>540</v>
      </c>
      <c r="F328" t="str">
        <v>Customer_7</v>
      </c>
      <c r="G328" t="str">
        <v>26-35</v>
      </c>
      <c r="H328" t="str">
        <v>Female</v>
      </c>
      <c r="I328" t="str">
        <v>Delhi</v>
      </c>
      <c r="J328" t="s">
        <v>580</v>
      </c>
      <c r="K328" t="str">
        <f>_xlfn.XLOOKUP(J328, Product_Info!A:A, Product_Info!B:B)</f>
        <v>Product_27</v>
      </c>
      <c r="L328" t="str">
        <f>_xlfn.XLOOKUP(J328, Product_Info!A:A, Product_Info!F:F)</f>
        <v>Supplier_27</v>
      </c>
      <c r="M328" t="s">
        <v>593</v>
      </c>
      <c r="N328" t="s">
        <v>595</v>
      </c>
      <c r="O328">
        <v>4</v>
      </c>
      <c r="P328" t="s">
        <v>603</v>
      </c>
      <c r="Q328" s="10">
        <v>0.23</v>
      </c>
      <c r="R328">
        <v>348.15</v>
      </c>
      <c r="S328">
        <v>1392.6</v>
      </c>
      <c r="T328">
        <v>-181.04</v>
      </c>
      <c r="U328">
        <f t="shared" si="32"/>
        <v>1392.6</v>
      </c>
      <c r="V328" s="10">
        <f t="shared" si="33"/>
        <v>-0.13000143616257362</v>
      </c>
      <c r="W328" s="4">
        <f t="shared" si="34"/>
        <v>347.34925499999997</v>
      </c>
      <c r="X328" t="str">
        <f t="shared" si="35"/>
        <v>Low Profit</v>
      </c>
    </row>
    <row r="329" spans="1:24" x14ac:dyDescent="0.35">
      <c r="A329" t="s">
        <v>339</v>
      </c>
      <c r="B329" t="str">
        <f t="shared" si="30"/>
        <v>11-24-2023</v>
      </c>
      <c r="C329" t="str">
        <f t="shared" si="31"/>
        <v>Nov</v>
      </c>
      <c r="D329" s="2">
        <v>45254</v>
      </c>
      <c r="E329" t="s">
        <v>524</v>
      </c>
      <c r="F329" t="str">
        <v>Customer_3</v>
      </c>
      <c r="G329" t="str">
        <v>50+</v>
      </c>
      <c r="H329" t="str">
        <v>Male</v>
      </c>
      <c r="I329" t="str">
        <v>Delhi</v>
      </c>
      <c r="J329" t="s">
        <v>577</v>
      </c>
      <c r="K329" t="str">
        <f>_xlfn.XLOOKUP(J329, Product_Info!A:A, Product_Info!B:B)</f>
        <v>Product_13</v>
      </c>
      <c r="L329" t="str">
        <f>_xlfn.XLOOKUP(J329, Product_Info!A:A, Product_Info!F:F)</f>
        <v>Supplier_13</v>
      </c>
      <c r="M329" t="s">
        <v>594</v>
      </c>
      <c r="N329" t="s">
        <v>599</v>
      </c>
      <c r="O329">
        <v>6</v>
      </c>
      <c r="P329" t="s">
        <v>603</v>
      </c>
      <c r="Q329" s="10">
        <v>7.0000000000000007E-2</v>
      </c>
      <c r="R329">
        <v>466</v>
      </c>
      <c r="S329">
        <v>2796</v>
      </c>
      <c r="T329">
        <v>83.88</v>
      </c>
      <c r="U329">
        <f t="shared" si="32"/>
        <v>2796</v>
      </c>
      <c r="V329" s="10">
        <f t="shared" si="33"/>
        <v>0.03</v>
      </c>
      <c r="W329" s="4">
        <f t="shared" si="34"/>
        <v>465.67379999999997</v>
      </c>
      <c r="X329" t="str">
        <f t="shared" si="35"/>
        <v>Moderate</v>
      </c>
    </row>
    <row r="330" spans="1:24" x14ac:dyDescent="0.35">
      <c r="A330" t="s">
        <v>340</v>
      </c>
      <c r="B330" t="str">
        <f t="shared" si="30"/>
        <v>11-25-2023</v>
      </c>
      <c r="C330" t="str">
        <f t="shared" si="31"/>
        <v>Nov</v>
      </c>
      <c r="D330" s="2">
        <v>45255</v>
      </c>
      <c r="E330" t="s">
        <v>549</v>
      </c>
      <c r="F330" t="str">
        <v>Customer_17</v>
      </c>
      <c r="G330" t="str">
        <v>50+</v>
      </c>
      <c r="H330" t="str">
        <v>Male</v>
      </c>
      <c r="I330" t="str">
        <v>Delhi</v>
      </c>
      <c r="J330" t="s">
        <v>568</v>
      </c>
      <c r="K330" t="str">
        <f>_xlfn.XLOOKUP(J330, Product_Info!A:A, Product_Info!B:B)</f>
        <v>Product_5</v>
      </c>
      <c r="L330" t="str">
        <f>_xlfn.XLOOKUP(J330, Product_Info!A:A, Product_Info!F:F)</f>
        <v>Supplier_5</v>
      </c>
      <c r="M330" t="s">
        <v>593</v>
      </c>
      <c r="N330" t="s">
        <v>596</v>
      </c>
      <c r="O330">
        <v>7</v>
      </c>
      <c r="P330" t="s">
        <v>604</v>
      </c>
      <c r="Q330" s="10">
        <v>0.17</v>
      </c>
      <c r="R330">
        <v>253.68</v>
      </c>
      <c r="S330">
        <v>1775.76</v>
      </c>
      <c r="T330">
        <v>-124.3</v>
      </c>
      <c r="U330">
        <f t="shared" si="32"/>
        <v>1775.76</v>
      </c>
      <c r="V330" s="10">
        <f t="shared" si="33"/>
        <v>-6.9998197954678557E-2</v>
      </c>
      <c r="W330" s="4">
        <f t="shared" si="34"/>
        <v>253.24874399999999</v>
      </c>
      <c r="X330" t="str">
        <f t="shared" si="35"/>
        <v>Low Profit</v>
      </c>
    </row>
    <row r="331" spans="1:24" x14ac:dyDescent="0.35">
      <c r="A331" t="s">
        <v>341</v>
      </c>
      <c r="B331" t="str">
        <f t="shared" si="30"/>
        <v>11-26-2023</v>
      </c>
      <c r="C331" t="str">
        <f t="shared" si="31"/>
        <v>Nov</v>
      </c>
      <c r="D331" s="2">
        <v>45256</v>
      </c>
      <c r="E331" t="s">
        <v>530</v>
      </c>
      <c r="F331" t="str">
        <v>Customer_33</v>
      </c>
      <c r="G331" t="str">
        <v>36-50</v>
      </c>
      <c r="H331" t="str">
        <v>Male</v>
      </c>
      <c r="I331" t="str">
        <v>Delhi</v>
      </c>
      <c r="J331" t="s">
        <v>569</v>
      </c>
      <c r="K331" t="str">
        <f>_xlfn.XLOOKUP(J331, Product_Info!A:A, Product_Info!B:B)</f>
        <v>Product_23</v>
      </c>
      <c r="L331" t="str">
        <f>_xlfn.XLOOKUP(J331, Product_Info!A:A, Product_Info!F:F)</f>
        <v>Supplier_23</v>
      </c>
      <c r="M331" t="s">
        <v>593</v>
      </c>
      <c r="N331" t="s">
        <v>598</v>
      </c>
      <c r="O331">
        <v>6</v>
      </c>
      <c r="P331" t="s">
        <v>601</v>
      </c>
      <c r="Q331" s="10">
        <v>0.08</v>
      </c>
      <c r="R331">
        <v>122.82</v>
      </c>
      <c r="S331">
        <v>736.92</v>
      </c>
      <c r="T331">
        <v>14.74</v>
      </c>
      <c r="U331">
        <f t="shared" si="32"/>
        <v>736.92</v>
      </c>
      <c r="V331" s="10">
        <f t="shared" si="33"/>
        <v>2.0002171199044672E-2</v>
      </c>
      <c r="W331" s="4">
        <f t="shared" si="34"/>
        <v>122.72174399999999</v>
      </c>
      <c r="X331" t="str">
        <f t="shared" si="35"/>
        <v>Moderate</v>
      </c>
    </row>
    <row r="332" spans="1:24" x14ac:dyDescent="0.35">
      <c r="A332" t="s">
        <v>342</v>
      </c>
      <c r="B332" t="str">
        <f t="shared" si="30"/>
        <v>11-27-2023</v>
      </c>
      <c r="C332" t="str">
        <f t="shared" si="31"/>
        <v>Nov</v>
      </c>
      <c r="D332" s="2">
        <v>45257</v>
      </c>
      <c r="E332" t="s">
        <v>554</v>
      </c>
      <c r="F332" t="str">
        <v>Customer_48</v>
      </c>
      <c r="G332" t="str">
        <v>26-35</v>
      </c>
      <c r="H332" t="str">
        <v>Female</v>
      </c>
      <c r="I332" t="str">
        <v>Delhi</v>
      </c>
      <c r="J332" t="s">
        <v>576</v>
      </c>
      <c r="K332" t="str">
        <f>_xlfn.XLOOKUP(J332, Product_Info!A:A, Product_Info!B:B)</f>
        <v>Product_24</v>
      </c>
      <c r="L332" t="str">
        <f>_xlfn.XLOOKUP(J332, Product_Info!A:A, Product_Info!F:F)</f>
        <v>Supplier_24</v>
      </c>
      <c r="M332" t="s">
        <v>593</v>
      </c>
      <c r="N332" t="s">
        <v>596</v>
      </c>
      <c r="O332">
        <v>1</v>
      </c>
      <c r="P332" t="s">
        <v>602</v>
      </c>
      <c r="Q332" s="10">
        <v>0.09</v>
      </c>
      <c r="R332">
        <v>31.84</v>
      </c>
      <c r="S332">
        <v>31.84</v>
      </c>
      <c r="T332">
        <v>0.32</v>
      </c>
      <c r="U332">
        <f t="shared" si="32"/>
        <v>31.84</v>
      </c>
      <c r="V332" s="10">
        <f t="shared" si="33"/>
        <v>1.0050251256281407E-2</v>
      </c>
      <c r="W332" s="4">
        <f t="shared" si="34"/>
        <v>31.811343999999998</v>
      </c>
      <c r="X332" t="str">
        <f t="shared" si="35"/>
        <v>Moderate</v>
      </c>
    </row>
    <row r="333" spans="1:24" x14ac:dyDescent="0.35">
      <c r="A333" t="s">
        <v>343</v>
      </c>
      <c r="B333" t="str">
        <f t="shared" si="30"/>
        <v>11-28-2023</v>
      </c>
      <c r="C333" t="str">
        <f t="shared" si="31"/>
        <v>Nov</v>
      </c>
      <c r="D333" s="2">
        <v>45258</v>
      </c>
      <c r="E333" t="s">
        <v>531</v>
      </c>
      <c r="F333" t="str">
        <v>Customer_12</v>
      </c>
      <c r="G333" t="str">
        <v>26-35</v>
      </c>
      <c r="H333" t="str">
        <v>Female</v>
      </c>
      <c r="I333" t="str">
        <v>Delhi</v>
      </c>
      <c r="J333" t="s">
        <v>566</v>
      </c>
      <c r="K333" t="str">
        <f>_xlfn.XLOOKUP(J333, Product_Info!A:A, Product_Info!B:B)</f>
        <v>Product_1</v>
      </c>
      <c r="L333" t="str">
        <f>_xlfn.XLOOKUP(J333, Product_Info!A:A, Product_Info!F:F)</f>
        <v>Supplier_1</v>
      </c>
      <c r="M333" t="s">
        <v>592</v>
      </c>
      <c r="N333" t="s">
        <v>598</v>
      </c>
      <c r="O333">
        <v>8</v>
      </c>
      <c r="P333" t="s">
        <v>603</v>
      </c>
      <c r="Q333" s="10">
        <v>0.47</v>
      </c>
      <c r="R333">
        <v>213.66</v>
      </c>
      <c r="S333">
        <v>1709.28</v>
      </c>
      <c r="T333">
        <v>-632.42999999999995</v>
      </c>
      <c r="U333">
        <f t="shared" si="32"/>
        <v>1709.28</v>
      </c>
      <c r="V333" s="10">
        <f t="shared" si="33"/>
        <v>-0.36999789385004211</v>
      </c>
      <c r="W333" s="4">
        <f t="shared" si="34"/>
        <v>212.65579799999998</v>
      </c>
      <c r="X333" t="str">
        <f t="shared" si="35"/>
        <v>Low Profit</v>
      </c>
    </row>
    <row r="334" spans="1:24" x14ac:dyDescent="0.35">
      <c r="A334" t="s">
        <v>344</v>
      </c>
      <c r="B334" t="str">
        <f t="shared" si="30"/>
        <v>11-29-2023</v>
      </c>
      <c r="C334" t="str">
        <f t="shared" si="31"/>
        <v>Nov</v>
      </c>
      <c r="D334" s="2">
        <v>45259</v>
      </c>
      <c r="E334" t="s">
        <v>525</v>
      </c>
      <c r="F334" t="str">
        <v>Customer_22</v>
      </c>
      <c r="G334" t="str">
        <v>18-25</v>
      </c>
      <c r="H334" t="str">
        <v>Female</v>
      </c>
      <c r="I334" t="str">
        <v>Delhi</v>
      </c>
      <c r="J334" t="s">
        <v>572</v>
      </c>
      <c r="K334" t="str">
        <f>_xlfn.XLOOKUP(J334, Product_Info!A:A, Product_Info!B:B)</f>
        <v>Product_22</v>
      </c>
      <c r="L334" t="str">
        <f>_xlfn.XLOOKUP(J334, Product_Info!A:A, Product_Info!F:F)</f>
        <v>Supplier_22</v>
      </c>
      <c r="M334" t="s">
        <v>593</v>
      </c>
      <c r="N334" t="s">
        <v>596</v>
      </c>
      <c r="O334">
        <v>7</v>
      </c>
      <c r="P334" t="s">
        <v>602</v>
      </c>
      <c r="Q334" s="10">
        <v>0.22</v>
      </c>
      <c r="R334">
        <v>157.94</v>
      </c>
      <c r="S334">
        <v>1105.58</v>
      </c>
      <c r="T334">
        <v>-132.66999999999999</v>
      </c>
      <c r="U334">
        <f t="shared" si="32"/>
        <v>1105.58</v>
      </c>
      <c r="V334" s="10">
        <f t="shared" si="33"/>
        <v>-0.1200003618010456</v>
      </c>
      <c r="W334" s="4">
        <f t="shared" si="34"/>
        <v>157.59253200000001</v>
      </c>
      <c r="X334" t="str">
        <f t="shared" si="35"/>
        <v>Low Profit</v>
      </c>
    </row>
    <row r="335" spans="1:24" x14ac:dyDescent="0.35">
      <c r="A335" t="s">
        <v>345</v>
      </c>
      <c r="B335" t="str">
        <f t="shared" si="30"/>
        <v>11-30-2023</v>
      </c>
      <c r="C335" t="str">
        <f t="shared" si="31"/>
        <v>Nov</v>
      </c>
      <c r="D335" s="2">
        <v>45260</v>
      </c>
      <c r="E335" t="s">
        <v>525</v>
      </c>
      <c r="F335" t="str">
        <v>Customer_22</v>
      </c>
      <c r="G335" t="str">
        <v>18-25</v>
      </c>
      <c r="H335" t="str">
        <v>Female</v>
      </c>
      <c r="I335" t="str">
        <v>Delhi</v>
      </c>
      <c r="J335" t="s">
        <v>566</v>
      </c>
      <c r="K335" t="str">
        <f>_xlfn.XLOOKUP(J335, Product_Info!A:A, Product_Info!B:B)</f>
        <v>Product_1</v>
      </c>
      <c r="L335" t="str">
        <f>_xlfn.XLOOKUP(J335, Product_Info!A:A, Product_Info!F:F)</f>
        <v>Supplier_1</v>
      </c>
      <c r="M335" t="s">
        <v>593</v>
      </c>
      <c r="N335" t="s">
        <v>599</v>
      </c>
      <c r="O335">
        <v>6</v>
      </c>
      <c r="P335" t="s">
        <v>604</v>
      </c>
      <c r="Q335" s="10">
        <v>0.39</v>
      </c>
      <c r="R335">
        <v>382.93</v>
      </c>
      <c r="S335">
        <v>2297.58</v>
      </c>
      <c r="T335">
        <v>-666.3</v>
      </c>
      <c r="U335">
        <f t="shared" si="32"/>
        <v>2297.58</v>
      </c>
      <c r="V335" s="10">
        <f t="shared" si="33"/>
        <v>-0.2900007834330034</v>
      </c>
      <c r="W335" s="4">
        <f t="shared" si="34"/>
        <v>381.43657300000001</v>
      </c>
      <c r="X335" t="str">
        <f t="shared" si="35"/>
        <v>Low Profit</v>
      </c>
    </row>
    <row r="336" spans="1:24" x14ac:dyDescent="0.35">
      <c r="A336" t="s">
        <v>346</v>
      </c>
      <c r="B336" t="str">
        <f t="shared" si="30"/>
        <v>12-01-2023</v>
      </c>
      <c r="C336" t="str">
        <f t="shared" si="31"/>
        <v>Dec</v>
      </c>
      <c r="D336" s="2">
        <v>45261</v>
      </c>
      <c r="E336" t="s">
        <v>561</v>
      </c>
      <c r="F336" t="str">
        <v>Customer_46</v>
      </c>
      <c r="G336" t="str">
        <v>36-50</v>
      </c>
      <c r="H336" t="str">
        <v>Male</v>
      </c>
      <c r="I336" t="str">
        <v>Delhi</v>
      </c>
      <c r="J336" t="s">
        <v>582</v>
      </c>
      <c r="K336" t="str">
        <f>_xlfn.XLOOKUP(J336, Product_Info!A:A, Product_Info!B:B)</f>
        <v>Product_18</v>
      </c>
      <c r="L336" t="str">
        <f>_xlfn.XLOOKUP(J336, Product_Info!A:A, Product_Info!F:F)</f>
        <v>Supplier_18</v>
      </c>
      <c r="M336" t="s">
        <v>592</v>
      </c>
      <c r="N336" t="s">
        <v>599</v>
      </c>
      <c r="O336">
        <v>6</v>
      </c>
      <c r="P336" t="s">
        <v>601</v>
      </c>
      <c r="Q336" s="10">
        <v>0.32</v>
      </c>
      <c r="R336">
        <v>183.59</v>
      </c>
      <c r="S336">
        <v>1101.54</v>
      </c>
      <c r="T336">
        <v>-242.34</v>
      </c>
      <c r="U336">
        <f t="shared" si="32"/>
        <v>1101.54</v>
      </c>
      <c r="V336" s="10">
        <f t="shared" si="33"/>
        <v>-0.22000108938395338</v>
      </c>
      <c r="W336" s="4">
        <f t="shared" si="34"/>
        <v>183.002512</v>
      </c>
      <c r="X336" t="str">
        <f t="shared" si="35"/>
        <v>Low Profit</v>
      </c>
    </row>
    <row r="337" spans="1:24" x14ac:dyDescent="0.35">
      <c r="A337" t="s">
        <v>347</v>
      </c>
      <c r="B337" t="str">
        <f t="shared" si="30"/>
        <v>12-02-2023</v>
      </c>
      <c r="C337" t="str">
        <f t="shared" si="31"/>
        <v>Dec</v>
      </c>
      <c r="D337" s="2">
        <v>45262</v>
      </c>
      <c r="E337" t="s">
        <v>528</v>
      </c>
      <c r="F337" t="str">
        <v>Customer_30</v>
      </c>
      <c r="G337" t="str">
        <v>50+</v>
      </c>
      <c r="H337" t="str">
        <v>Male</v>
      </c>
      <c r="I337" t="str">
        <v>Delhi</v>
      </c>
      <c r="J337" t="s">
        <v>590</v>
      </c>
      <c r="K337" t="str">
        <f>_xlfn.XLOOKUP(J337, Product_Info!A:A, Product_Info!B:B)</f>
        <v>Product_15</v>
      </c>
      <c r="L337" t="str">
        <f>_xlfn.XLOOKUP(J337, Product_Info!A:A, Product_Info!F:F)</f>
        <v>Supplier_15</v>
      </c>
      <c r="M337" t="s">
        <v>593</v>
      </c>
      <c r="N337" t="s">
        <v>600</v>
      </c>
      <c r="O337">
        <v>5</v>
      </c>
      <c r="P337" t="s">
        <v>603</v>
      </c>
      <c r="Q337" s="10">
        <v>0.34</v>
      </c>
      <c r="R337">
        <v>475.04</v>
      </c>
      <c r="S337">
        <v>2375.1999999999998</v>
      </c>
      <c r="T337">
        <v>-570.04999999999995</v>
      </c>
      <c r="U337">
        <f t="shared" si="32"/>
        <v>2375.2000000000003</v>
      </c>
      <c r="V337" s="10">
        <f t="shared" si="33"/>
        <v>-0.24000084203435496</v>
      </c>
      <c r="W337" s="4">
        <f t="shared" si="34"/>
        <v>473.42486400000001</v>
      </c>
      <c r="X337" t="str">
        <f t="shared" si="35"/>
        <v>Low Profit</v>
      </c>
    </row>
    <row r="338" spans="1:24" x14ac:dyDescent="0.35">
      <c r="A338" t="s">
        <v>348</v>
      </c>
      <c r="B338" t="str">
        <f t="shared" si="30"/>
        <v>12-03-2023</v>
      </c>
      <c r="C338" t="str">
        <f t="shared" si="31"/>
        <v>Dec</v>
      </c>
      <c r="D338" s="2">
        <v>45263</v>
      </c>
      <c r="E338" t="s">
        <v>529</v>
      </c>
      <c r="F338" t="str">
        <v>Customer_38</v>
      </c>
      <c r="G338" t="str">
        <v>50+</v>
      </c>
      <c r="H338" t="str">
        <v>Male</v>
      </c>
      <c r="I338" t="str">
        <v>Delhi</v>
      </c>
      <c r="J338" t="s">
        <v>578</v>
      </c>
      <c r="K338" t="str">
        <f>_xlfn.XLOOKUP(J338, Product_Info!A:A, Product_Info!B:B)</f>
        <v>Product_17</v>
      </c>
      <c r="L338" t="str">
        <f>_xlfn.XLOOKUP(J338, Product_Info!A:A, Product_Info!F:F)</f>
        <v>Supplier_17</v>
      </c>
      <c r="M338" t="s">
        <v>594</v>
      </c>
      <c r="N338" t="s">
        <v>595</v>
      </c>
      <c r="O338">
        <v>6</v>
      </c>
      <c r="P338" t="s">
        <v>601</v>
      </c>
      <c r="Q338" s="10">
        <v>7.0000000000000007E-2</v>
      </c>
      <c r="R338">
        <v>481.53</v>
      </c>
      <c r="S338">
        <v>2889.18</v>
      </c>
      <c r="T338">
        <v>86.68</v>
      </c>
      <c r="U338">
        <f t="shared" si="32"/>
        <v>2889.18</v>
      </c>
      <c r="V338" s="10">
        <f t="shared" si="33"/>
        <v>3.0001592147252856E-2</v>
      </c>
      <c r="W338" s="4">
        <f t="shared" si="34"/>
        <v>481.19292899999994</v>
      </c>
      <c r="X338" t="str">
        <f t="shared" si="35"/>
        <v>Moderate</v>
      </c>
    </row>
    <row r="339" spans="1:24" x14ac:dyDescent="0.35">
      <c r="A339" t="s">
        <v>349</v>
      </c>
      <c r="B339" t="str">
        <f t="shared" si="30"/>
        <v>12-04-2023</v>
      </c>
      <c r="C339" t="str">
        <f t="shared" si="31"/>
        <v>Dec</v>
      </c>
      <c r="D339" s="2">
        <v>45264</v>
      </c>
      <c r="E339" t="s">
        <v>529</v>
      </c>
      <c r="F339" t="str">
        <v>Customer_38</v>
      </c>
      <c r="G339" t="str">
        <v>50+</v>
      </c>
      <c r="H339" t="str">
        <v>Male</v>
      </c>
      <c r="I339" t="str">
        <v>Delhi</v>
      </c>
      <c r="J339" t="s">
        <v>585</v>
      </c>
      <c r="K339" t="str">
        <f>_xlfn.XLOOKUP(J339, Product_Info!A:A, Product_Info!B:B)</f>
        <v>Product_11</v>
      </c>
      <c r="L339" t="str">
        <f>_xlfn.XLOOKUP(J339, Product_Info!A:A, Product_Info!F:F)</f>
        <v>Supplier_11</v>
      </c>
      <c r="M339" t="s">
        <v>594</v>
      </c>
      <c r="N339" t="s">
        <v>596</v>
      </c>
      <c r="O339">
        <v>9</v>
      </c>
      <c r="P339" t="s">
        <v>604</v>
      </c>
      <c r="Q339" s="10">
        <v>0.12</v>
      </c>
      <c r="R339">
        <v>314.25</v>
      </c>
      <c r="S339">
        <v>2828.25</v>
      </c>
      <c r="T339">
        <v>-56.56</v>
      </c>
      <c r="U339">
        <f t="shared" si="32"/>
        <v>2828.25</v>
      </c>
      <c r="V339" s="10">
        <f t="shared" si="33"/>
        <v>-1.9998232122337135E-2</v>
      </c>
      <c r="W339" s="4">
        <f t="shared" si="34"/>
        <v>313.87290000000002</v>
      </c>
      <c r="X339" t="str">
        <f t="shared" si="35"/>
        <v>Low Profit</v>
      </c>
    </row>
    <row r="340" spans="1:24" x14ac:dyDescent="0.35">
      <c r="A340" t="s">
        <v>350</v>
      </c>
      <c r="B340" t="str">
        <f t="shared" si="30"/>
        <v>12-05-2023</v>
      </c>
      <c r="C340" t="str">
        <f t="shared" si="31"/>
        <v>Dec</v>
      </c>
      <c r="D340" s="2">
        <v>45265</v>
      </c>
      <c r="E340" t="s">
        <v>555</v>
      </c>
      <c r="F340" t="str">
        <v>Customer_45</v>
      </c>
      <c r="G340" t="str">
        <v>26-35</v>
      </c>
      <c r="H340" t="str">
        <v>Female</v>
      </c>
      <c r="I340" t="str">
        <v>Delhi</v>
      </c>
      <c r="J340" t="s">
        <v>563</v>
      </c>
      <c r="K340" t="str">
        <f>_xlfn.XLOOKUP(J340, Product_Info!A:A, Product_Info!B:B)</f>
        <v>Product_21</v>
      </c>
      <c r="L340" t="str">
        <f>_xlfn.XLOOKUP(J340, Product_Info!A:A, Product_Info!F:F)</f>
        <v>Supplier_21</v>
      </c>
      <c r="M340" t="s">
        <v>593</v>
      </c>
      <c r="N340" t="s">
        <v>597</v>
      </c>
      <c r="O340">
        <v>9</v>
      </c>
      <c r="P340" t="s">
        <v>604</v>
      </c>
      <c r="Q340" s="10">
        <v>0.39</v>
      </c>
      <c r="R340">
        <v>465.04</v>
      </c>
      <c r="S340">
        <v>4185.3599999999997</v>
      </c>
      <c r="T340">
        <v>-1213.75</v>
      </c>
      <c r="U340">
        <f t="shared" si="32"/>
        <v>4185.3600000000006</v>
      </c>
      <c r="V340" s="10">
        <f t="shared" si="33"/>
        <v>-0.28999894871647836</v>
      </c>
      <c r="W340" s="4">
        <f t="shared" si="34"/>
        <v>463.22634400000004</v>
      </c>
      <c r="X340" t="str">
        <f t="shared" si="35"/>
        <v>Low Profit</v>
      </c>
    </row>
    <row r="341" spans="1:24" x14ac:dyDescent="0.35">
      <c r="A341" t="s">
        <v>351</v>
      </c>
      <c r="B341" t="str">
        <f t="shared" si="30"/>
        <v>12-06-2023</v>
      </c>
      <c r="C341" t="str">
        <f t="shared" si="31"/>
        <v>Dec</v>
      </c>
      <c r="D341" s="2">
        <v>45266</v>
      </c>
      <c r="E341" t="s">
        <v>516</v>
      </c>
      <c r="F341" t="str">
        <v>Customer_8</v>
      </c>
      <c r="G341" t="str">
        <v>18-25</v>
      </c>
      <c r="H341" t="str">
        <v>Female</v>
      </c>
      <c r="I341" t="str">
        <v>Delhi</v>
      </c>
      <c r="J341" t="s">
        <v>570</v>
      </c>
      <c r="K341" t="str">
        <f>_xlfn.XLOOKUP(J341, Product_Info!A:A, Product_Info!B:B)</f>
        <v>Product_26</v>
      </c>
      <c r="L341" t="str">
        <f>_xlfn.XLOOKUP(J341, Product_Info!A:A, Product_Info!F:F)</f>
        <v>Supplier_26</v>
      </c>
      <c r="M341" t="s">
        <v>592</v>
      </c>
      <c r="N341" t="s">
        <v>600</v>
      </c>
      <c r="O341">
        <v>8</v>
      </c>
      <c r="P341" t="s">
        <v>602</v>
      </c>
      <c r="Q341" s="10">
        <v>0.49</v>
      </c>
      <c r="R341">
        <v>382.82</v>
      </c>
      <c r="S341">
        <v>3062.56</v>
      </c>
      <c r="T341">
        <v>-1194.4000000000001</v>
      </c>
      <c r="U341">
        <f t="shared" si="32"/>
        <v>3062.56</v>
      </c>
      <c r="V341" s="10">
        <f t="shared" si="33"/>
        <v>-0.39000052243874411</v>
      </c>
      <c r="W341" s="4">
        <f t="shared" si="34"/>
        <v>380.94418200000001</v>
      </c>
      <c r="X341" t="str">
        <f t="shared" si="35"/>
        <v>Low Profit</v>
      </c>
    </row>
    <row r="342" spans="1:24" x14ac:dyDescent="0.35">
      <c r="A342" t="s">
        <v>352</v>
      </c>
      <c r="B342" t="str">
        <f t="shared" si="30"/>
        <v>12-07-2023</v>
      </c>
      <c r="C342" t="str">
        <f t="shared" si="31"/>
        <v>Dec</v>
      </c>
      <c r="D342" s="2">
        <v>45267</v>
      </c>
      <c r="E342" t="s">
        <v>534</v>
      </c>
      <c r="F342" t="str">
        <v>Customer_27</v>
      </c>
      <c r="G342" t="str">
        <v>36-50</v>
      </c>
      <c r="H342" t="str">
        <v>Male</v>
      </c>
      <c r="I342" t="str">
        <v>Delhi</v>
      </c>
      <c r="J342" t="s">
        <v>589</v>
      </c>
      <c r="K342" t="str">
        <f>_xlfn.XLOOKUP(J342, Product_Info!A:A, Product_Info!B:B)</f>
        <v>Product_25</v>
      </c>
      <c r="L342" t="str">
        <f>_xlfn.XLOOKUP(J342, Product_Info!A:A, Product_Info!F:F)</f>
        <v>Supplier_25</v>
      </c>
      <c r="M342" t="s">
        <v>594</v>
      </c>
      <c r="N342" t="s">
        <v>596</v>
      </c>
      <c r="O342">
        <v>9</v>
      </c>
      <c r="P342" t="s">
        <v>603</v>
      </c>
      <c r="Q342" s="10">
        <v>0.13</v>
      </c>
      <c r="R342">
        <v>277.95999999999998</v>
      </c>
      <c r="S342">
        <v>2501.64</v>
      </c>
      <c r="T342">
        <v>-75.05</v>
      </c>
      <c r="U342">
        <f t="shared" si="32"/>
        <v>2501.64</v>
      </c>
      <c r="V342" s="10">
        <f t="shared" si="33"/>
        <v>-3.0000319790217618E-2</v>
      </c>
      <c r="W342" s="4">
        <f t="shared" si="34"/>
        <v>277.59865200000002</v>
      </c>
      <c r="X342" t="str">
        <f t="shared" si="35"/>
        <v>Low Profit</v>
      </c>
    </row>
    <row r="343" spans="1:24" x14ac:dyDescent="0.35">
      <c r="A343" t="s">
        <v>353</v>
      </c>
      <c r="B343" t="str">
        <f t="shared" si="30"/>
        <v>12-08-2023</v>
      </c>
      <c r="C343" t="str">
        <f t="shared" si="31"/>
        <v>Dec</v>
      </c>
      <c r="D343" s="2">
        <v>45268</v>
      </c>
      <c r="E343" t="s">
        <v>534</v>
      </c>
      <c r="F343" t="str">
        <v>Customer_27</v>
      </c>
      <c r="G343" t="str">
        <v>36-50</v>
      </c>
      <c r="H343" t="str">
        <v>Male</v>
      </c>
      <c r="I343" t="str">
        <v>Delhi</v>
      </c>
      <c r="J343" t="s">
        <v>572</v>
      </c>
      <c r="K343" t="str">
        <f>_xlfn.XLOOKUP(J343, Product_Info!A:A, Product_Info!B:B)</f>
        <v>Product_22</v>
      </c>
      <c r="L343" t="str">
        <f>_xlfn.XLOOKUP(J343, Product_Info!A:A, Product_Info!F:F)</f>
        <v>Supplier_22</v>
      </c>
      <c r="M343" t="s">
        <v>592</v>
      </c>
      <c r="N343" t="s">
        <v>596</v>
      </c>
      <c r="O343">
        <v>8</v>
      </c>
      <c r="P343" t="s">
        <v>602</v>
      </c>
      <c r="Q343" s="10">
        <v>0.14000000000000001</v>
      </c>
      <c r="R343">
        <v>98.35</v>
      </c>
      <c r="S343">
        <v>786.8</v>
      </c>
      <c r="T343">
        <v>-31.47</v>
      </c>
      <c r="U343">
        <f t="shared" si="32"/>
        <v>786.8</v>
      </c>
      <c r="V343" s="10">
        <f t="shared" si="33"/>
        <v>-3.9997458057956278E-2</v>
      </c>
      <c r="W343" s="4">
        <f t="shared" si="34"/>
        <v>98.212310000000002</v>
      </c>
      <c r="X343" t="str">
        <f t="shared" si="35"/>
        <v>Low Profit</v>
      </c>
    </row>
    <row r="344" spans="1:24" x14ac:dyDescent="0.35">
      <c r="A344" t="s">
        <v>354</v>
      </c>
      <c r="B344" t="str">
        <f t="shared" si="30"/>
        <v>12-09-2023</v>
      </c>
      <c r="C344" t="str">
        <f t="shared" si="31"/>
        <v>Dec</v>
      </c>
      <c r="D344" s="2">
        <v>45269</v>
      </c>
      <c r="E344" t="s">
        <v>551</v>
      </c>
      <c r="F344" t="str">
        <v>Customer_34</v>
      </c>
      <c r="G344" t="str">
        <v>50+</v>
      </c>
      <c r="H344" t="str">
        <v>Male</v>
      </c>
      <c r="I344" t="str">
        <v>Delhi</v>
      </c>
      <c r="J344" t="s">
        <v>580</v>
      </c>
      <c r="K344" t="str">
        <f>_xlfn.XLOOKUP(J344, Product_Info!A:A, Product_Info!B:B)</f>
        <v>Product_27</v>
      </c>
      <c r="L344" t="str">
        <f>_xlfn.XLOOKUP(J344, Product_Info!A:A, Product_Info!F:F)</f>
        <v>Supplier_27</v>
      </c>
      <c r="M344" t="s">
        <v>592</v>
      </c>
      <c r="N344" t="s">
        <v>600</v>
      </c>
      <c r="O344">
        <v>8</v>
      </c>
      <c r="P344" t="s">
        <v>604</v>
      </c>
      <c r="Q344" s="10">
        <v>0.24</v>
      </c>
      <c r="R344">
        <v>234.71</v>
      </c>
      <c r="S344">
        <v>1877.68</v>
      </c>
      <c r="T344">
        <v>-262.88</v>
      </c>
      <c r="U344">
        <f t="shared" si="32"/>
        <v>1877.68</v>
      </c>
      <c r="V344" s="10">
        <f t="shared" si="33"/>
        <v>-0.14000255634612926</v>
      </c>
      <c r="W344" s="4">
        <f t="shared" si="34"/>
        <v>234.14669600000002</v>
      </c>
      <c r="X344" t="str">
        <f t="shared" si="35"/>
        <v>Low Profit</v>
      </c>
    </row>
    <row r="345" spans="1:24" x14ac:dyDescent="0.35">
      <c r="A345" t="s">
        <v>355</v>
      </c>
      <c r="B345" t="str">
        <f t="shared" si="30"/>
        <v>12-10-2023</v>
      </c>
      <c r="C345" t="str">
        <f t="shared" si="31"/>
        <v>Dec</v>
      </c>
      <c r="D345" s="2">
        <v>45270</v>
      </c>
      <c r="E345" t="s">
        <v>517</v>
      </c>
      <c r="F345" t="str">
        <v>Customer_21</v>
      </c>
      <c r="G345" t="str">
        <v>36-50</v>
      </c>
      <c r="H345" t="str">
        <v>Male</v>
      </c>
      <c r="I345" t="str">
        <v>Delhi</v>
      </c>
      <c r="J345" t="s">
        <v>580</v>
      </c>
      <c r="K345" t="str">
        <f>_xlfn.XLOOKUP(J345, Product_Info!A:A, Product_Info!B:B)</f>
        <v>Product_27</v>
      </c>
      <c r="L345" t="str">
        <f>_xlfn.XLOOKUP(J345, Product_Info!A:A, Product_Info!F:F)</f>
        <v>Supplier_27</v>
      </c>
      <c r="M345" t="s">
        <v>594</v>
      </c>
      <c r="N345" t="s">
        <v>599</v>
      </c>
      <c r="O345">
        <v>1</v>
      </c>
      <c r="P345" t="s">
        <v>601</v>
      </c>
      <c r="Q345" s="10">
        <v>0.49</v>
      </c>
      <c r="R345">
        <v>284.83</v>
      </c>
      <c r="S345">
        <v>284.83</v>
      </c>
      <c r="T345">
        <v>-111.08</v>
      </c>
      <c r="U345">
        <f t="shared" si="32"/>
        <v>284.83</v>
      </c>
      <c r="V345" s="10">
        <f t="shared" si="33"/>
        <v>-0.38998700979531653</v>
      </c>
      <c r="W345" s="4">
        <f t="shared" si="34"/>
        <v>283.43433299999998</v>
      </c>
      <c r="X345" t="str">
        <f t="shared" si="35"/>
        <v>Low Profit</v>
      </c>
    </row>
    <row r="346" spans="1:24" x14ac:dyDescent="0.35">
      <c r="A346" t="s">
        <v>356</v>
      </c>
      <c r="B346" t="str">
        <f t="shared" si="30"/>
        <v>12-11-2023</v>
      </c>
      <c r="C346" t="str">
        <f t="shared" si="31"/>
        <v>Dec</v>
      </c>
      <c r="D346" s="2">
        <v>45271</v>
      </c>
      <c r="E346" t="s">
        <v>528</v>
      </c>
      <c r="F346" t="str">
        <v>Customer_30</v>
      </c>
      <c r="G346" t="str">
        <v>50+</v>
      </c>
      <c r="H346" t="str">
        <v>Male</v>
      </c>
      <c r="I346" t="str">
        <v>Delhi</v>
      </c>
      <c r="J346" t="s">
        <v>578</v>
      </c>
      <c r="K346" t="str">
        <f>_xlfn.XLOOKUP(J346, Product_Info!A:A, Product_Info!B:B)</f>
        <v>Product_17</v>
      </c>
      <c r="L346" t="str">
        <f>_xlfn.XLOOKUP(J346, Product_Info!A:A, Product_Info!F:F)</f>
        <v>Supplier_17</v>
      </c>
      <c r="M346" t="s">
        <v>592</v>
      </c>
      <c r="N346" t="s">
        <v>596</v>
      </c>
      <c r="O346">
        <v>5</v>
      </c>
      <c r="P346" t="s">
        <v>602</v>
      </c>
      <c r="Q346" s="10">
        <v>0.13</v>
      </c>
      <c r="R346">
        <v>433.34</v>
      </c>
      <c r="S346">
        <v>2166.6999999999998</v>
      </c>
      <c r="T346">
        <v>-65</v>
      </c>
      <c r="U346">
        <f t="shared" si="32"/>
        <v>2166.6999999999998</v>
      </c>
      <c r="V346" s="10">
        <f t="shared" si="33"/>
        <v>-2.9999538468638946E-2</v>
      </c>
      <c r="W346" s="4">
        <f t="shared" si="34"/>
        <v>432.776658</v>
      </c>
      <c r="X346" t="str">
        <f t="shared" si="35"/>
        <v>Low Profit</v>
      </c>
    </row>
    <row r="347" spans="1:24" x14ac:dyDescent="0.35">
      <c r="A347" t="s">
        <v>357</v>
      </c>
      <c r="B347" t="str">
        <f t="shared" si="30"/>
        <v>12-12-2023</v>
      </c>
      <c r="C347" t="str">
        <f t="shared" si="31"/>
        <v>Dec</v>
      </c>
      <c r="D347" s="2">
        <v>45272</v>
      </c>
      <c r="E347" t="s">
        <v>530</v>
      </c>
      <c r="F347" t="str">
        <v>Customer_33</v>
      </c>
      <c r="G347" t="str">
        <v>36-50</v>
      </c>
      <c r="H347" t="str">
        <v>Male</v>
      </c>
      <c r="I347" t="str">
        <v>Delhi</v>
      </c>
      <c r="J347" t="s">
        <v>577</v>
      </c>
      <c r="K347" t="str">
        <f>_xlfn.XLOOKUP(J347, Product_Info!A:A, Product_Info!B:B)</f>
        <v>Product_13</v>
      </c>
      <c r="L347" t="str">
        <f>_xlfn.XLOOKUP(J347, Product_Info!A:A, Product_Info!F:F)</f>
        <v>Supplier_13</v>
      </c>
      <c r="M347" t="s">
        <v>594</v>
      </c>
      <c r="N347" t="s">
        <v>599</v>
      </c>
      <c r="O347">
        <v>4</v>
      </c>
      <c r="P347" t="s">
        <v>602</v>
      </c>
      <c r="Q347" s="10">
        <v>0.2</v>
      </c>
      <c r="R347">
        <v>245.85</v>
      </c>
      <c r="S347">
        <v>983.4</v>
      </c>
      <c r="T347">
        <v>-98.34</v>
      </c>
      <c r="U347">
        <f t="shared" si="32"/>
        <v>983.4</v>
      </c>
      <c r="V347" s="10">
        <f t="shared" si="33"/>
        <v>-0.1</v>
      </c>
      <c r="W347" s="4">
        <f t="shared" si="34"/>
        <v>245.35829999999999</v>
      </c>
      <c r="X347" t="str">
        <f t="shared" si="35"/>
        <v>Low Profit</v>
      </c>
    </row>
    <row r="348" spans="1:24" x14ac:dyDescent="0.35">
      <c r="A348" t="s">
        <v>358</v>
      </c>
      <c r="B348" t="str">
        <f t="shared" si="30"/>
        <v>12-13-2023</v>
      </c>
      <c r="C348" t="str">
        <f t="shared" si="31"/>
        <v>Dec</v>
      </c>
      <c r="D348" s="2">
        <v>45273</v>
      </c>
      <c r="E348" t="s">
        <v>536</v>
      </c>
      <c r="F348" t="str">
        <v>Customer_28</v>
      </c>
      <c r="G348" t="str">
        <v>18-25</v>
      </c>
      <c r="H348" t="str">
        <v>Female</v>
      </c>
      <c r="I348" t="str">
        <v>Delhi</v>
      </c>
      <c r="J348" t="s">
        <v>566</v>
      </c>
      <c r="K348" t="str">
        <f>_xlfn.XLOOKUP(J348, Product_Info!A:A, Product_Info!B:B)</f>
        <v>Product_1</v>
      </c>
      <c r="L348" t="str">
        <f>_xlfn.XLOOKUP(J348, Product_Info!A:A, Product_Info!F:F)</f>
        <v>Supplier_1</v>
      </c>
      <c r="M348" t="s">
        <v>592</v>
      </c>
      <c r="N348" t="s">
        <v>600</v>
      </c>
      <c r="O348">
        <v>2</v>
      </c>
      <c r="P348" t="s">
        <v>601</v>
      </c>
      <c r="Q348" s="10">
        <v>0.45</v>
      </c>
      <c r="R348">
        <v>449.86</v>
      </c>
      <c r="S348">
        <v>899.72</v>
      </c>
      <c r="T348">
        <v>-314.89999999999998</v>
      </c>
      <c r="U348">
        <f t="shared" si="32"/>
        <v>899.72</v>
      </c>
      <c r="V348" s="10">
        <f t="shared" si="33"/>
        <v>-0.34999777708620455</v>
      </c>
      <c r="W348" s="4">
        <f t="shared" si="34"/>
        <v>447.83563000000004</v>
      </c>
      <c r="X348" t="str">
        <f t="shared" si="35"/>
        <v>Low Profit</v>
      </c>
    </row>
    <row r="349" spans="1:24" x14ac:dyDescent="0.35">
      <c r="A349" t="s">
        <v>359</v>
      </c>
      <c r="B349" t="str">
        <f t="shared" si="30"/>
        <v>12-14-2023</v>
      </c>
      <c r="C349" t="str">
        <f t="shared" si="31"/>
        <v>Dec</v>
      </c>
      <c r="D349" s="2">
        <v>45274</v>
      </c>
      <c r="E349" t="s">
        <v>538</v>
      </c>
      <c r="F349" t="str">
        <v>Customer_47</v>
      </c>
      <c r="G349" t="str">
        <v>18-25</v>
      </c>
      <c r="H349" t="str">
        <v>Female</v>
      </c>
      <c r="I349" t="str">
        <v>Delhi</v>
      </c>
      <c r="J349" t="s">
        <v>573</v>
      </c>
      <c r="K349" t="str">
        <f>_xlfn.XLOOKUP(J349, Product_Info!A:A, Product_Info!B:B)</f>
        <v>Product_2</v>
      </c>
      <c r="L349" t="str">
        <f>_xlfn.XLOOKUP(J349, Product_Info!A:A, Product_Info!F:F)</f>
        <v>Supplier_2</v>
      </c>
      <c r="M349" t="s">
        <v>594</v>
      </c>
      <c r="N349" t="s">
        <v>599</v>
      </c>
      <c r="O349">
        <v>8</v>
      </c>
      <c r="P349" t="s">
        <v>602</v>
      </c>
      <c r="Q349" s="10">
        <v>0</v>
      </c>
      <c r="R349">
        <v>340.43</v>
      </c>
      <c r="S349">
        <v>2723.44</v>
      </c>
      <c r="T349">
        <v>272.33999999999997</v>
      </c>
      <c r="U349">
        <f t="shared" si="32"/>
        <v>2723.44</v>
      </c>
      <c r="V349" s="10">
        <f t="shared" si="33"/>
        <v>9.9998531269277074E-2</v>
      </c>
      <c r="W349" s="4">
        <f t="shared" si="34"/>
        <v>340.43</v>
      </c>
      <c r="X349" t="str">
        <f t="shared" si="35"/>
        <v>Moderate</v>
      </c>
    </row>
    <row r="350" spans="1:24" x14ac:dyDescent="0.35">
      <c r="A350" t="s">
        <v>360</v>
      </c>
      <c r="B350" t="str">
        <f t="shared" si="30"/>
        <v>12-15-2023</v>
      </c>
      <c r="C350" t="str">
        <f t="shared" si="31"/>
        <v>Dec</v>
      </c>
      <c r="D350" s="2">
        <v>45275</v>
      </c>
      <c r="E350" t="s">
        <v>530</v>
      </c>
      <c r="F350" t="str">
        <v>Customer_33</v>
      </c>
      <c r="G350" t="str">
        <v>36-50</v>
      </c>
      <c r="H350" t="str">
        <v>Male</v>
      </c>
      <c r="I350" t="str">
        <v>Delhi</v>
      </c>
      <c r="J350" t="s">
        <v>588</v>
      </c>
      <c r="K350" t="str">
        <f>_xlfn.XLOOKUP(J350, Product_Info!A:A, Product_Info!B:B)</f>
        <v>Product_9</v>
      </c>
      <c r="L350" t="str">
        <f>_xlfn.XLOOKUP(J350, Product_Info!A:A, Product_Info!F:F)</f>
        <v>Supplier_9</v>
      </c>
      <c r="M350" t="s">
        <v>593</v>
      </c>
      <c r="N350" t="s">
        <v>598</v>
      </c>
      <c r="O350">
        <v>3</v>
      </c>
      <c r="P350" t="s">
        <v>601</v>
      </c>
      <c r="Q350" s="10">
        <v>0.02</v>
      </c>
      <c r="R350">
        <v>77.13</v>
      </c>
      <c r="S350">
        <v>231.39</v>
      </c>
      <c r="T350">
        <v>18.510000000000002</v>
      </c>
      <c r="U350">
        <f t="shared" si="32"/>
        <v>231.39</v>
      </c>
      <c r="V350" s="10">
        <f t="shared" si="33"/>
        <v>7.999481395047324E-2</v>
      </c>
      <c r="W350" s="4">
        <f t="shared" si="34"/>
        <v>77.11457399999999</v>
      </c>
      <c r="X350" t="str">
        <f t="shared" si="35"/>
        <v>Moderate</v>
      </c>
    </row>
    <row r="351" spans="1:24" x14ac:dyDescent="0.35">
      <c r="A351" t="s">
        <v>361</v>
      </c>
      <c r="B351" t="str">
        <f t="shared" si="30"/>
        <v>12-16-2023</v>
      </c>
      <c r="C351" t="str">
        <f t="shared" si="31"/>
        <v>Dec</v>
      </c>
      <c r="D351" s="2">
        <v>45276</v>
      </c>
      <c r="E351" t="s">
        <v>558</v>
      </c>
      <c r="F351" t="str">
        <v>Customer_5</v>
      </c>
      <c r="G351" t="str">
        <v>26-35</v>
      </c>
      <c r="H351" t="str">
        <v>Female</v>
      </c>
      <c r="I351" t="str">
        <v>Delhi</v>
      </c>
      <c r="J351" t="s">
        <v>583</v>
      </c>
      <c r="K351" t="str">
        <f>_xlfn.XLOOKUP(J351, Product_Info!A:A, Product_Info!B:B)</f>
        <v>Product_3</v>
      </c>
      <c r="L351" t="str">
        <f>_xlfn.XLOOKUP(J351, Product_Info!A:A, Product_Info!F:F)</f>
        <v>Supplier_3</v>
      </c>
      <c r="M351" t="s">
        <v>594</v>
      </c>
      <c r="N351" t="s">
        <v>597</v>
      </c>
      <c r="O351">
        <v>4</v>
      </c>
      <c r="P351" t="s">
        <v>603</v>
      </c>
      <c r="Q351" s="10">
        <v>0.3</v>
      </c>
      <c r="R351">
        <v>497.54</v>
      </c>
      <c r="S351">
        <v>1990.16</v>
      </c>
      <c r="T351">
        <v>-398.03</v>
      </c>
      <c r="U351">
        <f t="shared" si="32"/>
        <v>1990.16</v>
      </c>
      <c r="V351" s="10">
        <f t="shared" si="33"/>
        <v>-0.19999899505567389</v>
      </c>
      <c r="W351" s="4">
        <f t="shared" si="34"/>
        <v>496.04738000000003</v>
      </c>
      <c r="X351" t="str">
        <f t="shared" si="35"/>
        <v>Low Profit</v>
      </c>
    </row>
    <row r="352" spans="1:24" x14ac:dyDescent="0.35">
      <c r="A352" t="s">
        <v>362</v>
      </c>
      <c r="B352" t="str">
        <f t="shared" si="30"/>
        <v>12-17-2023</v>
      </c>
      <c r="C352" t="str">
        <f t="shared" si="31"/>
        <v>Dec</v>
      </c>
      <c r="D352" s="2">
        <v>45277</v>
      </c>
      <c r="E352" t="s">
        <v>554</v>
      </c>
      <c r="F352" t="str">
        <v>Customer_48</v>
      </c>
      <c r="G352" t="str">
        <v>26-35</v>
      </c>
      <c r="H352" t="str">
        <v>Female</v>
      </c>
      <c r="I352" t="str">
        <v>Delhi</v>
      </c>
      <c r="J352" t="s">
        <v>566</v>
      </c>
      <c r="K352" t="str">
        <f>_xlfn.XLOOKUP(J352, Product_Info!A:A, Product_Info!B:B)</f>
        <v>Product_1</v>
      </c>
      <c r="L352" t="str">
        <f>_xlfn.XLOOKUP(J352, Product_Info!A:A, Product_Info!F:F)</f>
        <v>Supplier_1</v>
      </c>
      <c r="M352" t="s">
        <v>594</v>
      </c>
      <c r="N352" t="s">
        <v>596</v>
      </c>
      <c r="O352">
        <v>7</v>
      </c>
      <c r="P352" t="s">
        <v>601</v>
      </c>
      <c r="Q352" s="10">
        <v>0.45</v>
      </c>
      <c r="R352">
        <v>268.33999999999997</v>
      </c>
      <c r="S352">
        <v>1878.38</v>
      </c>
      <c r="T352">
        <v>-657.43</v>
      </c>
      <c r="U352">
        <f t="shared" si="32"/>
        <v>1878.3799999999999</v>
      </c>
      <c r="V352" s="10">
        <f t="shared" si="33"/>
        <v>-0.34999840287907663</v>
      </c>
      <c r="W352" s="4">
        <f t="shared" si="34"/>
        <v>267.13247000000001</v>
      </c>
      <c r="X352" t="str">
        <f t="shared" si="35"/>
        <v>Low Profit</v>
      </c>
    </row>
    <row r="353" spans="1:24" x14ac:dyDescent="0.35">
      <c r="A353" t="s">
        <v>363</v>
      </c>
      <c r="B353" t="str">
        <f t="shared" si="30"/>
        <v>12-18-2023</v>
      </c>
      <c r="C353" t="str">
        <f t="shared" si="31"/>
        <v>Dec</v>
      </c>
      <c r="D353" s="2">
        <v>45278</v>
      </c>
      <c r="E353" t="s">
        <v>518</v>
      </c>
      <c r="F353" t="str">
        <v>Customer_19</v>
      </c>
      <c r="G353" t="str">
        <v>36-50</v>
      </c>
      <c r="H353" t="str">
        <v>Male</v>
      </c>
      <c r="I353" t="str">
        <v>Delhi</v>
      </c>
      <c r="J353" t="s">
        <v>563</v>
      </c>
      <c r="K353" t="str">
        <f>_xlfn.XLOOKUP(J353, Product_Info!A:A, Product_Info!B:B)</f>
        <v>Product_21</v>
      </c>
      <c r="L353" t="str">
        <f>_xlfn.XLOOKUP(J353, Product_Info!A:A, Product_Info!F:F)</f>
        <v>Supplier_21</v>
      </c>
      <c r="M353" t="s">
        <v>594</v>
      </c>
      <c r="N353" t="s">
        <v>595</v>
      </c>
      <c r="O353">
        <v>9</v>
      </c>
      <c r="P353" t="s">
        <v>603</v>
      </c>
      <c r="Q353" s="10">
        <v>0.12</v>
      </c>
      <c r="R353">
        <v>202.01</v>
      </c>
      <c r="S353">
        <v>1818.09</v>
      </c>
      <c r="T353">
        <v>-36.36</v>
      </c>
      <c r="U353">
        <f t="shared" si="32"/>
        <v>1818.09</v>
      </c>
      <c r="V353" s="10">
        <f t="shared" si="33"/>
        <v>-1.9999009950002474E-2</v>
      </c>
      <c r="W353" s="4">
        <f t="shared" si="34"/>
        <v>201.76758799999999</v>
      </c>
      <c r="X353" t="str">
        <f t="shared" si="35"/>
        <v>Low Profit</v>
      </c>
    </row>
    <row r="354" spans="1:24" x14ac:dyDescent="0.35">
      <c r="A354" t="s">
        <v>364</v>
      </c>
      <c r="B354" t="str">
        <f t="shared" si="30"/>
        <v>12-19-2023</v>
      </c>
      <c r="C354" t="str">
        <f t="shared" si="31"/>
        <v>Dec</v>
      </c>
      <c r="D354" s="2">
        <v>45279</v>
      </c>
      <c r="E354" t="s">
        <v>543</v>
      </c>
      <c r="F354" t="str">
        <v>Customer_4</v>
      </c>
      <c r="G354" t="str">
        <v>36-50</v>
      </c>
      <c r="H354" t="str">
        <v>Male</v>
      </c>
      <c r="I354" t="str">
        <v>Delhi</v>
      </c>
      <c r="J354" t="s">
        <v>562</v>
      </c>
      <c r="K354" t="str">
        <f>_xlfn.XLOOKUP(J354, Product_Info!A:A, Product_Info!B:B)</f>
        <v>Product_16</v>
      </c>
      <c r="L354" t="str">
        <f>_xlfn.XLOOKUP(J354, Product_Info!A:A, Product_Info!F:F)</f>
        <v>Supplier_16</v>
      </c>
      <c r="M354" t="s">
        <v>594</v>
      </c>
      <c r="N354" t="s">
        <v>597</v>
      </c>
      <c r="O354">
        <v>2</v>
      </c>
      <c r="P354" t="s">
        <v>601</v>
      </c>
      <c r="Q354" s="10">
        <v>0.23</v>
      </c>
      <c r="R354">
        <v>332.97</v>
      </c>
      <c r="S354">
        <v>665.94</v>
      </c>
      <c r="T354">
        <v>-86.57</v>
      </c>
      <c r="U354">
        <f t="shared" si="32"/>
        <v>665.94</v>
      </c>
      <c r="V354" s="10">
        <f t="shared" si="33"/>
        <v>-0.12999669639907496</v>
      </c>
      <c r="W354" s="4">
        <f t="shared" si="34"/>
        <v>332.20416900000004</v>
      </c>
      <c r="X354" t="str">
        <f t="shared" si="35"/>
        <v>Low Profit</v>
      </c>
    </row>
    <row r="355" spans="1:24" x14ac:dyDescent="0.35">
      <c r="A355" t="s">
        <v>365</v>
      </c>
      <c r="B355" t="str">
        <f t="shared" si="30"/>
        <v>12-20-2023</v>
      </c>
      <c r="C355" t="str">
        <f t="shared" si="31"/>
        <v>Dec</v>
      </c>
      <c r="D355" s="2">
        <v>45280</v>
      </c>
      <c r="E355" t="s">
        <v>548</v>
      </c>
      <c r="F355" t="str">
        <v>Customer_35</v>
      </c>
      <c r="G355" t="str">
        <v>26-35</v>
      </c>
      <c r="H355" t="str">
        <v>Female</v>
      </c>
      <c r="I355" t="str">
        <v>Delhi</v>
      </c>
      <c r="J355" t="s">
        <v>569</v>
      </c>
      <c r="K355" t="str">
        <f>_xlfn.XLOOKUP(J355, Product_Info!A:A, Product_Info!B:B)</f>
        <v>Product_23</v>
      </c>
      <c r="L355" t="str">
        <f>_xlfn.XLOOKUP(J355, Product_Info!A:A, Product_Info!F:F)</f>
        <v>Supplier_23</v>
      </c>
      <c r="M355" t="s">
        <v>592</v>
      </c>
      <c r="N355" t="s">
        <v>599</v>
      </c>
      <c r="O355">
        <v>3</v>
      </c>
      <c r="P355" t="s">
        <v>604</v>
      </c>
      <c r="Q355" s="10">
        <v>0.23</v>
      </c>
      <c r="R355">
        <v>63.36</v>
      </c>
      <c r="S355">
        <v>190.08</v>
      </c>
      <c r="T355">
        <v>-24.71</v>
      </c>
      <c r="U355">
        <f t="shared" si="32"/>
        <v>190.07999999999998</v>
      </c>
      <c r="V355" s="10">
        <f t="shared" si="33"/>
        <v>-0.12999789562289563</v>
      </c>
      <c r="W355" s="4">
        <f t="shared" si="34"/>
        <v>63.214272000000001</v>
      </c>
      <c r="X355" t="str">
        <f t="shared" si="35"/>
        <v>Low Profit</v>
      </c>
    </row>
    <row r="356" spans="1:24" x14ac:dyDescent="0.35">
      <c r="A356" t="s">
        <v>366</v>
      </c>
      <c r="B356" t="str">
        <f t="shared" si="30"/>
        <v>12-21-2023</v>
      </c>
      <c r="C356" t="str">
        <f t="shared" si="31"/>
        <v>Dec</v>
      </c>
      <c r="D356" s="2">
        <v>45281</v>
      </c>
      <c r="E356" t="s">
        <v>533</v>
      </c>
      <c r="F356" t="str">
        <v>Customer_49</v>
      </c>
      <c r="G356" t="str">
        <v>18-25</v>
      </c>
      <c r="H356" t="str">
        <v>Female</v>
      </c>
      <c r="I356" t="str">
        <v>Delhi</v>
      </c>
      <c r="J356" t="s">
        <v>591</v>
      </c>
      <c r="K356" t="str">
        <f>_xlfn.XLOOKUP(J356, Product_Info!A:A, Product_Info!B:B)</f>
        <v>Product_6</v>
      </c>
      <c r="L356" t="str">
        <f>_xlfn.XLOOKUP(J356, Product_Info!A:A, Product_Info!F:F)</f>
        <v>Supplier_6</v>
      </c>
      <c r="M356" t="s">
        <v>593</v>
      </c>
      <c r="N356" t="s">
        <v>596</v>
      </c>
      <c r="O356">
        <v>4</v>
      </c>
      <c r="P356" t="s">
        <v>604</v>
      </c>
      <c r="Q356" s="10">
        <v>0.24</v>
      </c>
      <c r="R356">
        <v>321.89999999999998</v>
      </c>
      <c r="S356">
        <v>1287.5999999999999</v>
      </c>
      <c r="T356">
        <v>-180.26</v>
      </c>
      <c r="U356">
        <f t="shared" si="32"/>
        <v>1287.5999999999999</v>
      </c>
      <c r="V356" s="10">
        <f t="shared" si="33"/>
        <v>-0.1399968934451693</v>
      </c>
      <c r="W356" s="4">
        <f t="shared" si="34"/>
        <v>321.12743999999998</v>
      </c>
      <c r="X356" t="str">
        <f t="shared" si="35"/>
        <v>Low Profit</v>
      </c>
    </row>
    <row r="357" spans="1:24" x14ac:dyDescent="0.35">
      <c r="A357" t="s">
        <v>367</v>
      </c>
      <c r="B357" t="str">
        <f t="shared" si="30"/>
        <v>12-22-2023</v>
      </c>
      <c r="C357" t="str">
        <f t="shared" si="31"/>
        <v>Dec</v>
      </c>
      <c r="D357" s="2">
        <v>45282</v>
      </c>
      <c r="E357" t="s">
        <v>549</v>
      </c>
      <c r="F357" t="str">
        <v>Customer_17</v>
      </c>
      <c r="G357" t="str">
        <v>50+</v>
      </c>
      <c r="H357" t="str">
        <v>Male</v>
      </c>
      <c r="I357" t="str">
        <v>Delhi</v>
      </c>
      <c r="J357" t="s">
        <v>579</v>
      </c>
      <c r="K357" t="str">
        <f>_xlfn.XLOOKUP(J357, Product_Info!A:A, Product_Info!B:B)</f>
        <v>Product_28</v>
      </c>
      <c r="L357" t="str">
        <f>_xlfn.XLOOKUP(J357, Product_Info!A:A, Product_Info!F:F)</f>
        <v>Supplier_28</v>
      </c>
      <c r="M357" t="s">
        <v>594</v>
      </c>
      <c r="N357" t="s">
        <v>599</v>
      </c>
      <c r="O357">
        <v>1</v>
      </c>
      <c r="P357" t="s">
        <v>603</v>
      </c>
      <c r="Q357" s="10">
        <v>0.31</v>
      </c>
      <c r="R357">
        <v>254.14</v>
      </c>
      <c r="S357">
        <v>254.14</v>
      </c>
      <c r="T357">
        <v>-53.37</v>
      </c>
      <c r="U357">
        <f t="shared" si="32"/>
        <v>254.14</v>
      </c>
      <c r="V357" s="10">
        <f t="shared" si="33"/>
        <v>-0.21000236090343904</v>
      </c>
      <c r="W357" s="4">
        <f t="shared" si="34"/>
        <v>253.35216599999998</v>
      </c>
      <c r="X357" t="str">
        <f t="shared" si="35"/>
        <v>Low Profit</v>
      </c>
    </row>
    <row r="358" spans="1:24" x14ac:dyDescent="0.35">
      <c r="A358" t="s">
        <v>368</v>
      </c>
      <c r="B358" t="str">
        <f t="shared" si="30"/>
        <v>12-23-2023</v>
      </c>
      <c r="C358" t="str">
        <f t="shared" si="31"/>
        <v>Dec</v>
      </c>
      <c r="D358" s="2">
        <v>45283</v>
      </c>
      <c r="E358" t="s">
        <v>527</v>
      </c>
      <c r="F358" t="str">
        <v>Customer_44</v>
      </c>
      <c r="G358" t="str">
        <v>36-50</v>
      </c>
      <c r="H358" t="str">
        <v>Male</v>
      </c>
      <c r="I358" t="str">
        <v>Delhi</v>
      </c>
      <c r="J358" t="s">
        <v>578</v>
      </c>
      <c r="K358" t="str">
        <f>_xlfn.XLOOKUP(J358, Product_Info!A:A, Product_Info!B:B)</f>
        <v>Product_17</v>
      </c>
      <c r="L358" t="str">
        <f>_xlfn.XLOOKUP(J358, Product_Info!A:A, Product_Info!F:F)</f>
        <v>Supplier_17</v>
      </c>
      <c r="M358" t="s">
        <v>592</v>
      </c>
      <c r="N358" t="s">
        <v>598</v>
      </c>
      <c r="O358">
        <v>7</v>
      </c>
      <c r="P358" t="s">
        <v>603</v>
      </c>
      <c r="Q358" s="10">
        <v>0.23</v>
      </c>
      <c r="R358">
        <v>209.27</v>
      </c>
      <c r="S358">
        <v>1464.89</v>
      </c>
      <c r="T358">
        <v>-190.44</v>
      </c>
      <c r="U358">
        <f t="shared" si="32"/>
        <v>1464.89</v>
      </c>
      <c r="V358" s="10">
        <f t="shared" si="33"/>
        <v>-0.13000293537398711</v>
      </c>
      <c r="W358" s="4">
        <f t="shared" si="34"/>
        <v>208.78867900000003</v>
      </c>
      <c r="X358" t="str">
        <f t="shared" si="35"/>
        <v>Low Profit</v>
      </c>
    </row>
    <row r="359" spans="1:24" x14ac:dyDescent="0.35">
      <c r="A359" t="s">
        <v>369</v>
      </c>
      <c r="B359" t="str">
        <f t="shared" si="30"/>
        <v>12-24-2023</v>
      </c>
      <c r="C359" t="str">
        <f t="shared" si="31"/>
        <v>Dec</v>
      </c>
      <c r="D359" s="2">
        <v>45284</v>
      </c>
      <c r="E359" t="s">
        <v>536</v>
      </c>
      <c r="F359" t="str">
        <v>Customer_28</v>
      </c>
      <c r="G359" t="str">
        <v>18-25</v>
      </c>
      <c r="H359" t="str">
        <v>Female</v>
      </c>
      <c r="I359" t="str">
        <v>Delhi</v>
      </c>
      <c r="J359" t="s">
        <v>568</v>
      </c>
      <c r="K359" t="str">
        <f>_xlfn.XLOOKUP(J359, Product_Info!A:A, Product_Info!B:B)</f>
        <v>Product_5</v>
      </c>
      <c r="L359" t="str">
        <f>_xlfn.XLOOKUP(J359, Product_Info!A:A, Product_Info!F:F)</f>
        <v>Supplier_5</v>
      </c>
      <c r="M359" t="s">
        <v>593</v>
      </c>
      <c r="N359" t="s">
        <v>600</v>
      </c>
      <c r="O359">
        <v>2</v>
      </c>
      <c r="P359" t="s">
        <v>604</v>
      </c>
      <c r="Q359" s="10">
        <v>0.22</v>
      </c>
      <c r="R359">
        <v>476.98</v>
      </c>
      <c r="S359">
        <v>953.96</v>
      </c>
      <c r="T359">
        <v>-114.48</v>
      </c>
      <c r="U359">
        <f t="shared" si="32"/>
        <v>953.96</v>
      </c>
      <c r="V359" s="10">
        <f t="shared" si="33"/>
        <v>-0.12000503165751185</v>
      </c>
      <c r="W359" s="4">
        <f t="shared" si="34"/>
        <v>475.93064400000003</v>
      </c>
      <c r="X359" t="str">
        <f t="shared" si="35"/>
        <v>Low Profit</v>
      </c>
    </row>
    <row r="360" spans="1:24" x14ac:dyDescent="0.35">
      <c r="A360" t="s">
        <v>370</v>
      </c>
      <c r="B360" t="str">
        <f t="shared" si="30"/>
        <v>12-25-2023</v>
      </c>
      <c r="C360" t="str">
        <f t="shared" si="31"/>
        <v>Dec</v>
      </c>
      <c r="D360" s="2">
        <v>45285</v>
      </c>
      <c r="E360" t="s">
        <v>528</v>
      </c>
      <c r="F360" t="str">
        <v>Customer_30</v>
      </c>
      <c r="G360" t="str">
        <v>50+</v>
      </c>
      <c r="H360" t="str">
        <v>Male</v>
      </c>
      <c r="I360" t="str">
        <v>Delhi</v>
      </c>
      <c r="J360" t="s">
        <v>568</v>
      </c>
      <c r="K360" t="str">
        <f>_xlfn.XLOOKUP(J360, Product_Info!A:A, Product_Info!B:B)</f>
        <v>Product_5</v>
      </c>
      <c r="L360" t="str">
        <f>_xlfn.XLOOKUP(J360, Product_Info!A:A, Product_Info!F:F)</f>
        <v>Supplier_5</v>
      </c>
      <c r="M360" t="s">
        <v>593</v>
      </c>
      <c r="N360" t="s">
        <v>596</v>
      </c>
      <c r="O360">
        <v>5</v>
      </c>
      <c r="P360" t="s">
        <v>603</v>
      </c>
      <c r="Q360" s="10">
        <v>0.24</v>
      </c>
      <c r="R360">
        <v>266.04000000000002</v>
      </c>
      <c r="S360">
        <v>1330.2</v>
      </c>
      <c r="T360">
        <v>-186.23</v>
      </c>
      <c r="U360">
        <f t="shared" si="32"/>
        <v>1330.2</v>
      </c>
      <c r="V360" s="10">
        <f t="shared" si="33"/>
        <v>-0.14000150353330326</v>
      </c>
      <c r="W360" s="4">
        <f t="shared" si="34"/>
        <v>265.40150400000005</v>
      </c>
      <c r="X360" t="str">
        <f t="shared" si="35"/>
        <v>Low Profit</v>
      </c>
    </row>
    <row r="361" spans="1:24" x14ac:dyDescent="0.35">
      <c r="A361" t="s">
        <v>371</v>
      </c>
      <c r="B361" t="str">
        <f t="shared" si="30"/>
        <v>12-26-2023</v>
      </c>
      <c r="C361" t="str">
        <f t="shared" si="31"/>
        <v>Dec</v>
      </c>
      <c r="D361" s="2">
        <v>45286</v>
      </c>
      <c r="E361" t="s">
        <v>513</v>
      </c>
      <c r="F361" t="str">
        <v>Customer_29</v>
      </c>
      <c r="G361" t="str">
        <v>36-50</v>
      </c>
      <c r="H361" t="str">
        <v>Male</v>
      </c>
      <c r="I361" t="str">
        <v>Delhi</v>
      </c>
      <c r="J361" t="s">
        <v>591</v>
      </c>
      <c r="K361" t="str">
        <f>_xlfn.XLOOKUP(J361, Product_Info!A:A, Product_Info!B:B)</f>
        <v>Product_6</v>
      </c>
      <c r="L361" t="str">
        <f>_xlfn.XLOOKUP(J361, Product_Info!A:A, Product_Info!F:F)</f>
        <v>Supplier_6</v>
      </c>
      <c r="M361" t="s">
        <v>593</v>
      </c>
      <c r="N361" t="s">
        <v>598</v>
      </c>
      <c r="O361">
        <v>1</v>
      </c>
      <c r="P361" t="s">
        <v>601</v>
      </c>
      <c r="Q361" s="10">
        <v>0.3</v>
      </c>
      <c r="R361">
        <v>117.37</v>
      </c>
      <c r="S361">
        <v>117.37</v>
      </c>
      <c r="T361">
        <v>-23.47</v>
      </c>
      <c r="U361">
        <f t="shared" si="32"/>
        <v>117.37</v>
      </c>
      <c r="V361" s="10">
        <f t="shared" si="33"/>
        <v>-0.19996591974099001</v>
      </c>
      <c r="W361" s="4">
        <f t="shared" si="34"/>
        <v>117.01789000000001</v>
      </c>
      <c r="X361" t="str">
        <f t="shared" si="35"/>
        <v>Low Profit</v>
      </c>
    </row>
    <row r="362" spans="1:24" x14ac:dyDescent="0.35">
      <c r="A362" t="s">
        <v>372</v>
      </c>
      <c r="B362" t="str">
        <f t="shared" si="30"/>
        <v>12-27-2023</v>
      </c>
      <c r="C362" t="str">
        <f t="shared" si="31"/>
        <v>Dec</v>
      </c>
      <c r="D362" s="2">
        <v>45287</v>
      </c>
      <c r="E362" t="s">
        <v>561</v>
      </c>
      <c r="F362" t="str">
        <v>Customer_46</v>
      </c>
      <c r="G362" t="str">
        <v>36-50</v>
      </c>
      <c r="H362" t="str">
        <v>Male</v>
      </c>
      <c r="I362" t="str">
        <v>Delhi</v>
      </c>
      <c r="J362" t="s">
        <v>583</v>
      </c>
      <c r="K362" t="str">
        <f>_xlfn.XLOOKUP(J362, Product_Info!A:A, Product_Info!B:B)</f>
        <v>Product_3</v>
      </c>
      <c r="L362" t="str">
        <f>_xlfn.XLOOKUP(J362, Product_Info!A:A, Product_Info!F:F)</f>
        <v>Supplier_3</v>
      </c>
      <c r="M362" t="s">
        <v>593</v>
      </c>
      <c r="N362" t="s">
        <v>598</v>
      </c>
      <c r="O362">
        <v>3</v>
      </c>
      <c r="P362" t="s">
        <v>601</v>
      </c>
      <c r="Q362" s="10">
        <v>0.27</v>
      </c>
      <c r="R362">
        <v>234.89</v>
      </c>
      <c r="S362">
        <v>704.67</v>
      </c>
      <c r="T362">
        <v>-119.79</v>
      </c>
      <c r="U362">
        <f t="shared" si="32"/>
        <v>704.67</v>
      </c>
      <c r="V362" s="10">
        <f t="shared" si="33"/>
        <v>-0.1699944654944868</v>
      </c>
      <c r="W362" s="4">
        <f t="shared" si="34"/>
        <v>234.25579699999997</v>
      </c>
      <c r="X362" t="str">
        <f t="shared" si="35"/>
        <v>Low Profit</v>
      </c>
    </row>
    <row r="363" spans="1:24" x14ac:dyDescent="0.35">
      <c r="A363" t="s">
        <v>373</v>
      </c>
      <c r="B363" t="str">
        <f t="shared" si="30"/>
        <v>12-28-2023</v>
      </c>
      <c r="C363" t="str">
        <f t="shared" si="31"/>
        <v>Dec</v>
      </c>
      <c r="D363" s="2">
        <v>45288</v>
      </c>
      <c r="E363" t="s">
        <v>550</v>
      </c>
      <c r="F363" t="str">
        <v>Customer_6</v>
      </c>
      <c r="G363" t="str">
        <v>36-50</v>
      </c>
      <c r="H363" t="str">
        <v>Male</v>
      </c>
      <c r="I363" t="str">
        <v>Delhi</v>
      </c>
      <c r="J363" t="s">
        <v>563</v>
      </c>
      <c r="K363" t="str">
        <f>_xlfn.XLOOKUP(J363, Product_Info!A:A, Product_Info!B:B)</f>
        <v>Product_21</v>
      </c>
      <c r="L363" t="str">
        <f>_xlfn.XLOOKUP(J363, Product_Info!A:A, Product_Info!F:F)</f>
        <v>Supplier_21</v>
      </c>
      <c r="M363" t="s">
        <v>594</v>
      </c>
      <c r="N363" t="s">
        <v>596</v>
      </c>
      <c r="O363">
        <v>2</v>
      </c>
      <c r="P363" t="s">
        <v>604</v>
      </c>
      <c r="Q363" s="10">
        <v>0.43</v>
      </c>
      <c r="R363">
        <v>460.5</v>
      </c>
      <c r="S363">
        <v>921</v>
      </c>
      <c r="T363">
        <v>-303.93</v>
      </c>
      <c r="U363">
        <f t="shared" si="32"/>
        <v>921</v>
      </c>
      <c r="V363" s="10">
        <f t="shared" si="33"/>
        <v>-0.33</v>
      </c>
      <c r="W363" s="4">
        <f t="shared" si="34"/>
        <v>458.51985000000002</v>
      </c>
      <c r="X363" t="str">
        <f t="shared" si="35"/>
        <v>Low Profit</v>
      </c>
    </row>
    <row r="364" spans="1:24" x14ac:dyDescent="0.35">
      <c r="A364" t="s">
        <v>374</v>
      </c>
      <c r="B364" t="str">
        <f t="shared" si="30"/>
        <v>12-29-2023</v>
      </c>
      <c r="C364" t="str">
        <f t="shared" si="31"/>
        <v>Dec</v>
      </c>
      <c r="D364" s="2">
        <v>45289</v>
      </c>
      <c r="E364" t="s">
        <v>548</v>
      </c>
      <c r="F364" t="str">
        <v>Customer_35</v>
      </c>
      <c r="G364" t="str">
        <v>26-35</v>
      </c>
      <c r="H364" t="str">
        <v>Female</v>
      </c>
      <c r="I364" t="str">
        <v>Delhi</v>
      </c>
      <c r="J364" t="s">
        <v>569</v>
      </c>
      <c r="K364" t="str">
        <f>_xlfn.XLOOKUP(J364, Product_Info!A:A, Product_Info!B:B)</f>
        <v>Product_23</v>
      </c>
      <c r="L364" t="str">
        <f>_xlfn.XLOOKUP(J364, Product_Info!A:A, Product_Info!F:F)</f>
        <v>Supplier_23</v>
      </c>
      <c r="M364" t="s">
        <v>594</v>
      </c>
      <c r="N364" t="s">
        <v>599</v>
      </c>
      <c r="O364">
        <v>1</v>
      </c>
      <c r="P364" t="s">
        <v>602</v>
      </c>
      <c r="Q364" s="10">
        <v>0.02</v>
      </c>
      <c r="R364">
        <v>96.29</v>
      </c>
      <c r="S364">
        <v>96.29</v>
      </c>
      <c r="T364">
        <v>7.7</v>
      </c>
      <c r="U364">
        <f t="shared" si="32"/>
        <v>96.29</v>
      </c>
      <c r="V364" s="10">
        <f t="shared" si="33"/>
        <v>7.9966767057846083E-2</v>
      </c>
      <c r="W364" s="4">
        <f t="shared" si="34"/>
        <v>96.270742000000013</v>
      </c>
      <c r="X364" t="str">
        <f t="shared" si="35"/>
        <v>Moderate</v>
      </c>
    </row>
    <row r="365" spans="1:24" x14ac:dyDescent="0.35">
      <c r="A365" t="s">
        <v>375</v>
      </c>
      <c r="B365" t="str">
        <f t="shared" si="30"/>
        <v>12-30-2023</v>
      </c>
      <c r="C365" t="str">
        <f t="shared" si="31"/>
        <v>Dec</v>
      </c>
      <c r="D365" s="2">
        <v>45290</v>
      </c>
      <c r="E365" t="s">
        <v>556</v>
      </c>
      <c r="F365" t="str">
        <v>Customer_41</v>
      </c>
      <c r="G365" t="str">
        <v>26-35</v>
      </c>
      <c r="H365" t="str">
        <v>Female</v>
      </c>
      <c r="I365" t="str">
        <v>Delhi</v>
      </c>
      <c r="J365" t="s">
        <v>568</v>
      </c>
      <c r="K365" t="str">
        <f>_xlfn.XLOOKUP(J365, Product_Info!A:A, Product_Info!B:B)</f>
        <v>Product_5</v>
      </c>
      <c r="L365" t="str">
        <f>_xlfn.XLOOKUP(J365, Product_Info!A:A, Product_Info!F:F)</f>
        <v>Supplier_5</v>
      </c>
      <c r="M365" t="s">
        <v>592</v>
      </c>
      <c r="N365" t="s">
        <v>595</v>
      </c>
      <c r="O365">
        <v>7</v>
      </c>
      <c r="P365" t="s">
        <v>601</v>
      </c>
      <c r="Q365" s="10">
        <v>0.42</v>
      </c>
      <c r="R365">
        <v>114.84</v>
      </c>
      <c r="S365">
        <v>803.88</v>
      </c>
      <c r="T365">
        <v>-257.24</v>
      </c>
      <c r="U365">
        <f t="shared" si="32"/>
        <v>803.88</v>
      </c>
      <c r="V365" s="10">
        <f t="shared" si="33"/>
        <v>-0.31999800965318209</v>
      </c>
      <c r="W365" s="4">
        <f t="shared" si="34"/>
        <v>114.35767200000001</v>
      </c>
      <c r="X365" t="str">
        <f t="shared" si="35"/>
        <v>Low Profit</v>
      </c>
    </row>
    <row r="366" spans="1:24" x14ac:dyDescent="0.35">
      <c r="A366" t="s">
        <v>376</v>
      </c>
      <c r="B366" t="str">
        <f t="shared" si="30"/>
        <v>12-31-2023</v>
      </c>
      <c r="C366" t="str">
        <f t="shared" si="31"/>
        <v>Dec</v>
      </c>
      <c r="D366" s="2">
        <v>45291</v>
      </c>
      <c r="E366" t="s">
        <v>539</v>
      </c>
      <c r="F366" t="str">
        <v>Customer_37</v>
      </c>
      <c r="G366" t="str">
        <v>36-50</v>
      </c>
      <c r="H366" t="str">
        <v>Male</v>
      </c>
      <c r="I366" t="str">
        <v>Delhi</v>
      </c>
      <c r="J366" t="s">
        <v>563</v>
      </c>
      <c r="K366" t="str">
        <f>_xlfn.XLOOKUP(J366, Product_Info!A:A, Product_Info!B:B)</f>
        <v>Product_21</v>
      </c>
      <c r="L366" t="str">
        <f>_xlfn.XLOOKUP(J366, Product_Info!A:A, Product_Info!F:F)</f>
        <v>Supplier_21</v>
      </c>
      <c r="M366" t="s">
        <v>592</v>
      </c>
      <c r="N366" t="s">
        <v>598</v>
      </c>
      <c r="O366">
        <v>5</v>
      </c>
      <c r="P366" t="s">
        <v>603</v>
      </c>
      <c r="Q366" s="10">
        <v>0.42</v>
      </c>
      <c r="R366">
        <v>16.38</v>
      </c>
      <c r="S366">
        <v>81.900000000000006</v>
      </c>
      <c r="T366">
        <v>-26.21</v>
      </c>
      <c r="U366">
        <f t="shared" si="32"/>
        <v>81.899999999999991</v>
      </c>
      <c r="V366" s="10">
        <f t="shared" si="33"/>
        <v>-0.32002442002442005</v>
      </c>
      <c r="W366" s="4">
        <f t="shared" si="34"/>
        <v>16.311204</v>
      </c>
      <c r="X366" t="str">
        <f t="shared" si="35"/>
        <v>Low Profit</v>
      </c>
    </row>
    <row r="367" spans="1:24" x14ac:dyDescent="0.35">
      <c r="A367" t="s">
        <v>377</v>
      </c>
      <c r="B367" t="str">
        <f t="shared" si="30"/>
        <v>01-01-2024</v>
      </c>
      <c r="C367" t="str">
        <f t="shared" si="31"/>
        <v>Jan</v>
      </c>
      <c r="D367" s="2">
        <v>45292</v>
      </c>
      <c r="E367" t="s">
        <v>521</v>
      </c>
      <c r="F367" t="str">
        <v>Customer_24</v>
      </c>
      <c r="G367" t="str">
        <v>26-35</v>
      </c>
      <c r="H367" t="str">
        <v>Female</v>
      </c>
      <c r="I367" t="str">
        <v>Delhi</v>
      </c>
      <c r="J367" t="s">
        <v>568</v>
      </c>
      <c r="K367" t="str">
        <f>_xlfn.XLOOKUP(J367, Product_Info!A:A, Product_Info!B:B)</f>
        <v>Product_5</v>
      </c>
      <c r="L367" t="str">
        <f>_xlfn.XLOOKUP(J367, Product_Info!A:A, Product_Info!F:F)</f>
        <v>Supplier_5</v>
      </c>
      <c r="M367" t="s">
        <v>592</v>
      </c>
      <c r="N367" t="s">
        <v>597</v>
      </c>
      <c r="O367">
        <v>1</v>
      </c>
      <c r="P367" t="s">
        <v>602</v>
      </c>
      <c r="Q367" s="10">
        <v>0.14000000000000001</v>
      </c>
      <c r="R367">
        <v>16.95</v>
      </c>
      <c r="S367">
        <v>16.95</v>
      </c>
      <c r="T367">
        <v>-0.68</v>
      </c>
      <c r="U367">
        <f t="shared" si="32"/>
        <v>16.95</v>
      </c>
      <c r="V367" s="10">
        <f t="shared" si="33"/>
        <v>-4.0117994100294992E-2</v>
      </c>
      <c r="W367" s="4">
        <f t="shared" si="34"/>
        <v>16.926269999999999</v>
      </c>
      <c r="X367" t="str">
        <f t="shared" si="35"/>
        <v>Low Profit</v>
      </c>
    </row>
    <row r="368" spans="1:24" x14ac:dyDescent="0.35">
      <c r="A368" t="s">
        <v>378</v>
      </c>
      <c r="B368" t="str">
        <f t="shared" si="30"/>
        <v>01-02-2024</v>
      </c>
      <c r="C368" t="str">
        <f t="shared" si="31"/>
        <v>Jan</v>
      </c>
      <c r="D368" s="2">
        <v>45293</v>
      </c>
      <c r="E368" t="s">
        <v>513</v>
      </c>
      <c r="F368" t="str">
        <v>Customer_29</v>
      </c>
      <c r="G368" t="str">
        <v>36-50</v>
      </c>
      <c r="H368" t="str">
        <v>Male</v>
      </c>
      <c r="I368" t="str">
        <v>Delhi</v>
      </c>
      <c r="J368" t="s">
        <v>571</v>
      </c>
      <c r="K368" t="str">
        <f>_xlfn.XLOOKUP(J368, Product_Info!A:A, Product_Info!B:B)</f>
        <v>Product_10</v>
      </c>
      <c r="L368" t="str">
        <f>_xlfn.XLOOKUP(J368, Product_Info!A:A, Product_Info!F:F)</f>
        <v>Supplier_10</v>
      </c>
      <c r="M368" t="s">
        <v>593</v>
      </c>
      <c r="N368" t="s">
        <v>598</v>
      </c>
      <c r="O368">
        <v>6</v>
      </c>
      <c r="P368" t="s">
        <v>602</v>
      </c>
      <c r="Q368" s="10">
        <v>0.23</v>
      </c>
      <c r="R368">
        <v>416.4</v>
      </c>
      <c r="S368">
        <v>2498.4</v>
      </c>
      <c r="T368">
        <v>-324.79000000000002</v>
      </c>
      <c r="U368">
        <f t="shared" si="32"/>
        <v>2498.3999999999996</v>
      </c>
      <c r="V368" s="10">
        <f t="shared" si="33"/>
        <v>-0.12999919948767213</v>
      </c>
      <c r="W368" s="4">
        <f t="shared" si="34"/>
        <v>415.44227999999998</v>
      </c>
      <c r="X368" t="str">
        <f t="shared" si="35"/>
        <v>Low Profit</v>
      </c>
    </row>
    <row r="369" spans="1:24" x14ac:dyDescent="0.35">
      <c r="A369" t="s">
        <v>379</v>
      </c>
      <c r="B369" t="str">
        <f t="shared" si="30"/>
        <v>01-03-2024</v>
      </c>
      <c r="C369" t="str">
        <f t="shared" si="31"/>
        <v>Jan</v>
      </c>
      <c r="D369" s="2">
        <v>45294</v>
      </c>
      <c r="E369" t="s">
        <v>533</v>
      </c>
      <c r="F369" t="str">
        <v>Customer_49</v>
      </c>
      <c r="G369" t="str">
        <v>18-25</v>
      </c>
      <c r="H369" t="str">
        <v>Female</v>
      </c>
      <c r="I369" t="str">
        <v>Delhi</v>
      </c>
      <c r="J369" t="s">
        <v>571</v>
      </c>
      <c r="K369" t="str">
        <f>_xlfn.XLOOKUP(J369, Product_Info!A:A, Product_Info!B:B)</f>
        <v>Product_10</v>
      </c>
      <c r="L369" t="str">
        <f>_xlfn.XLOOKUP(J369, Product_Info!A:A, Product_Info!F:F)</f>
        <v>Supplier_10</v>
      </c>
      <c r="M369" t="s">
        <v>593</v>
      </c>
      <c r="N369" t="s">
        <v>595</v>
      </c>
      <c r="O369">
        <v>5</v>
      </c>
      <c r="P369" t="s">
        <v>601</v>
      </c>
      <c r="Q369" s="10">
        <v>0.22</v>
      </c>
      <c r="R369">
        <v>368.74</v>
      </c>
      <c r="S369">
        <v>1843.7</v>
      </c>
      <c r="T369">
        <v>-221.24</v>
      </c>
      <c r="U369">
        <f t="shared" si="32"/>
        <v>1843.7</v>
      </c>
      <c r="V369" s="10">
        <f t="shared" si="33"/>
        <v>-0.11999783044963931</v>
      </c>
      <c r="W369" s="4">
        <f t="shared" si="34"/>
        <v>367.92877200000004</v>
      </c>
      <c r="X369" t="str">
        <f t="shared" si="35"/>
        <v>Low Profit</v>
      </c>
    </row>
    <row r="370" spans="1:24" x14ac:dyDescent="0.35">
      <c r="A370" t="s">
        <v>380</v>
      </c>
      <c r="B370" t="str">
        <f t="shared" si="30"/>
        <v>01-04-2024</v>
      </c>
      <c r="C370" t="str">
        <f t="shared" si="31"/>
        <v>Jan</v>
      </c>
      <c r="D370" s="2">
        <v>45295</v>
      </c>
      <c r="E370" t="s">
        <v>561</v>
      </c>
      <c r="F370" t="str">
        <v>Customer_46</v>
      </c>
      <c r="G370" t="str">
        <v>36-50</v>
      </c>
      <c r="H370" t="str">
        <v>Male</v>
      </c>
      <c r="I370" t="str">
        <v>Delhi</v>
      </c>
      <c r="J370" t="s">
        <v>575</v>
      </c>
      <c r="K370" t="str">
        <f>_xlfn.XLOOKUP(J370, Product_Info!A:A, Product_Info!B:B)</f>
        <v>Product_19</v>
      </c>
      <c r="L370" t="str">
        <f>_xlfn.XLOOKUP(J370, Product_Info!A:A, Product_Info!F:F)</f>
        <v>Supplier_19</v>
      </c>
      <c r="M370" t="s">
        <v>594</v>
      </c>
      <c r="N370" t="s">
        <v>599</v>
      </c>
      <c r="O370">
        <v>3</v>
      </c>
      <c r="P370" t="s">
        <v>601</v>
      </c>
      <c r="Q370" s="10">
        <v>0.11</v>
      </c>
      <c r="R370">
        <v>183.97</v>
      </c>
      <c r="S370">
        <v>551.91</v>
      </c>
      <c r="T370">
        <v>-5.52</v>
      </c>
      <c r="U370">
        <f t="shared" si="32"/>
        <v>551.91</v>
      </c>
      <c r="V370" s="10">
        <f t="shared" si="33"/>
        <v>-1.0001630700657715E-2</v>
      </c>
      <c r="W370" s="4">
        <f t="shared" si="34"/>
        <v>183.76763299999999</v>
      </c>
      <c r="X370" t="str">
        <f t="shared" si="35"/>
        <v>Low Profit</v>
      </c>
    </row>
    <row r="371" spans="1:24" x14ac:dyDescent="0.35">
      <c r="A371" t="s">
        <v>381</v>
      </c>
      <c r="B371" t="str">
        <f t="shared" si="30"/>
        <v>01-05-2024</v>
      </c>
      <c r="C371" t="str">
        <f t="shared" si="31"/>
        <v>Jan</v>
      </c>
      <c r="D371" s="2">
        <v>45296</v>
      </c>
      <c r="E371" t="s">
        <v>553</v>
      </c>
      <c r="F371" t="str">
        <v>Customer_31</v>
      </c>
      <c r="G371" t="str">
        <v>18-25</v>
      </c>
      <c r="H371" t="str">
        <v>Female</v>
      </c>
      <c r="I371" t="str">
        <v>Delhi</v>
      </c>
      <c r="J371" t="s">
        <v>578</v>
      </c>
      <c r="K371" t="str">
        <f>_xlfn.XLOOKUP(J371, Product_Info!A:A, Product_Info!B:B)</f>
        <v>Product_17</v>
      </c>
      <c r="L371" t="str">
        <f>_xlfn.XLOOKUP(J371, Product_Info!A:A, Product_Info!F:F)</f>
        <v>Supplier_17</v>
      </c>
      <c r="M371" t="s">
        <v>593</v>
      </c>
      <c r="N371" t="s">
        <v>599</v>
      </c>
      <c r="O371">
        <v>7</v>
      </c>
      <c r="P371" t="s">
        <v>602</v>
      </c>
      <c r="Q371" s="10">
        <v>0.2</v>
      </c>
      <c r="R371">
        <v>352.17</v>
      </c>
      <c r="S371">
        <v>2465.19</v>
      </c>
      <c r="T371">
        <v>-246.52</v>
      </c>
      <c r="U371">
        <f t="shared" si="32"/>
        <v>2465.19</v>
      </c>
      <c r="V371" s="10">
        <f t="shared" si="33"/>
        <v>-0.10000040564824618</v>
      </c>
      <c r="W371" s="4">
        <f t="shared" si="34"/>
        <v>351.46566000000001</v>
      </c>
      <c r="X371" t="str">
        <f t="shared" si="35"/>
        <v>Low Profit</v>
      </c>
    </row>
    <row r="372" spans="1:24" x14ac:dyDescent="0.35">
      <c r="A372" t="s">
        <v>382</v>
      </c>
      <c r="B372" t="str">
        <f t="shared" si="30"/>
        <v>01-06-2024</v>
      </c>
      <c r="C372" t="str">
        <f t="shared" si="31"/>
        <v>Jan</v>
      </c>
      <c r="D372" s="2">
        <v>45297</v>
      </c>
      <c r="E372" t="s">
        <v>548</v>
      </c>
      <c r="F372" t="str">
        <v>Customer_35</v>
      </c>
      <c r="G372" t="str">
        <v>26-35</v>
      </c>
      <c r="H372" t="str">
        <v>Female</v>
      </c>
      <c r="I372" t="str">
        <v>Delhi</v>
      </c>
      <c r="J372" t="s">
        <v>563</v>
      </c>
      <c r="K372" t="str">
        <f>_xlfn.XLOOKUP(J372, Product_Info!A:A, Product_Info!B:B)</f>
        <v>Product_21</v>
      </c>
      <c r="L372" t="str">
        <f>_xlfn.XLOOKUP(J372, Product_Info!A:A, Product_Info!F:F)</f>
        <v>Supplier_21</v>
      </c>
      <c r="M372" t="s">
        <v>593</v>
      </c>
      <c r="N372" t="s">
        <v>597</v>
      </c>
      <c r="O372">
        <v>9</v>
      </c>
      <c r="P372" t="s">
        <v>602</v>
      </c>
      <c r="Q372" s="10">
        <v>0.02</v>
      </c>
      <c r="R372">
        <v>203.65</v>
      </c>
      <c r="S372">
        <v>1832.85</v>
      </c>
      <c r="T372">
        <v>146.63</v>
      </c>
      <c r="U372">
        <f t="shared" si="32"/>
        <v>1832.8500000000001</v>
      </c>
      <c r="V372" s="10">
        <f t="shared" si="33"/>
        <v>8.0001091196770055E-2</v>
      </c>
      <c r="W372" s="4">
        <f t="shared" si="34"/>
        <v>203.60927000000001</v>
      </c>
      <c r="X372" t="str">
        <f t="shared" si="35"/>
        <v>Moderate</v>
      </c>
    </row>
    <row r="373" spans="1:24" x14ac:dyDescent="0.35">
      <c r="A373" t="s">
        <v>383</v>
      </c>
      <c r="B373" t="str">
        <f t="shared" si="30"/>
        <v>01-07-2024</v>
      </c>
      <c r="C373" t="str">
        <f t="shared" si="31"/>
        <v>Jan</v>
      </c>
      <c r="D373" s="2">
        <v>45298</v>
      </c>
      <c r="E373" t="s">
        <v>530</v>
      </c>
      <c r="F373" t="str">
        <v>Customer_33</v>
      </c>
      <c r="G373" t="str">
        <v>36-50</v>
      </c>
      <c r="H373" t="str">
        <v>Male</v>
      </c>
      <c r="I373" t="str">
        <v>Delhi</v>
      </c>
      <c r="J373" t="s">
        <v>587</v>
      </c>
      <c r="K373" t="str">
        <f>_xlfn.XLOOKUP(J373, Product_Info!A:A, Product_Info!B:B)</f>
        <v>Product_14</v>
      </c>
      <c r="L373" t="str">
        <f>_xlfn.XLOOKUP(J373, Product_Info!A:A, Product_Info!F:F)</f>
        <v>Supplier_14</v>
      </c>
      <c r="M373" t="s">
        <v>593</v>
      </c>
      <c r="N373" t="s">
        <v>598</v>
      </c>
      <c r="O373">
        <v>9</v>
      </c>
      <c r="P373" t="s">
        <v>604</v>
      </c>
      <c r="Q373" s="10">
        <v>0.14000000000000001</v>
      </c>
      <c r="R373">
        <v>476.92</v>
      </c>
      <c r="S373">
        <v>4292.28</v>
      </c>
      <c r="T373">
        <v>-171.69</v>
      </c>
      <c r="U373">
        <f t="shared" si="32"/>
        <v>4292.28</v>
      </c>
      <c r="V373" s="10">
        <f t="shared" si="33"/>
        <v>-3.9999720428303839E-2</v>
      </c>
      <c r="W373" s="4">
        <f t="shared" si="34"/>
        <v>476.25231200000002</v>
      </c>
      <c r="X373" t="str">
        <f t="shared" si="35"/>
        <v>Low Profit</v>
      </c>
    </row>
    <row r="374" spans="1:24" x14ac:dyDescent="0.35">
      <c r="A374" t="s">
        <v>384</v>
      </c>
      <c r="B374" t="str">
        <f t="shared" si="30"/>
        <v>01-08-2024</v>
      </c>
      <c r="C374" t="str">
        <f t="shared" si="31"/>
        <v>Jan</v>
      </c>
      <c r="D374" s="2">
        <v>45299</v>
      </c>
      <c r="E374" t="s">
        <v>517</v>
      </c>
      <c r="F374" t="str">
        <v>Customer_21</v>
      </c>
      <c r="G374" t="str">
        <v>36-50</v>
      </c>
      <c r="H374" t="str">
        <v>Male</v>
      </c>
      <c r="I374" t="str">
        <v>Delhi</v>
      </c>
      <c r="J374" t="s">
        <v>588</v>
      </c>
      <c r="K374" t="str">
        <f>_xlfn.XLOOKUP(J374, Product_Info!A:A, Product_Info!B:B)</f>
        <v>Product_9</v>
      </c>
      <c r="L374" t="str">
        <f>_xlfn.XLOOKUP(J374, Product_Info!A:A, Product_Info!F:F)</f>
        <v>Supplier_9</v>
      </c>
      <c r="M374" t="s">
        <v>592</v>
      </c>
      <c r="N374" t="s">
        <v>599</v>
      </c>
      <c r="O374">
        <v>9</v>
      </c>
      <c r="P374" t="s">
        <v>603</v>
      </c>
      <c r="Q374" s="10">
        <v>0.41</v>
      </c>
      <c r="R374">
        <v>483.86</v>
      </c>
      <c r="S374">
        <v>4354.74</v>
      </c>
      <c r="T374">
        <v>-1349.97</v>
      </c>
      <c r="U374">
        <f t="shared" si="32"/>
        <v>4354.74</v>
      </c>
      <c r="V374" s="10">
        <f t="shared" si="33"/>
        <v>-0.31000013778090085</v>
      </c>
      <c r="W374" s="4">
        <f t="shared" si="34"/>
        <v>481.87617399999999</v>
      </c>
      <c r="X374" t="str">
        <f t="shared" si="35"/>
        <v>Low Profit</v>
      </c>
    </row>
    <row r="375" spans="1:24" x14ac:dyDescent="0.35">
      <c r="A375" t="s">
        <v>385</v>
      </c>
      <c r="B375" t="str">
        <f t="shared" si="30"/>
        <v>01-09-2024</v>
      </c>
      <c r="C375" t="str">
        <f t="shared" si="31"/>
        <v>Jan</v>
      </c>
      <c r="D375" s="2">
        <v>45300</v>
      </c>
      <c r="E375" t="s">
        <v>560</v>
      </c>
      <c r="F375" t="str">
        <v>Customer_32</v>
      </c>
      <c r="G375" t="str">
        <v>18-25</v>
      </c>
      <c r="H375" t="str">
        <v>Female</v>
      </c>
      <c r="I375" t="str">
        <v>Delhi</v>
      </c>
      <c r="J375" t="s">
        <v>587</v>
      </c>
      <c r="K375" t="str">
        <f>_xlfn.XLOOKUP(J375, Product_Info!A:A, Product_Info!B:B)</f>
        <v>Product_14</v>
      </c>
      <c r="L375" t="str">
        <f>_xlfn.XLOOKUP(J375, Product_Info!A:A, Product_Info!F:F)</f>
        <v>Supplier_14</v>
      </c>
      <c r="M375" t="s">
        <v>592</v>
      </c>
      <c r="N375" t="s">
        <v>595</v>
      </c>
      <c r="O375">
        <v>2</v>
      </c>
      <c r="P375" t="s">
        <v>604</v>
      </c>
      <c r="Q375" s="10">
        <v>0.14000000000000001</v>
      </c>
      <c r="R375">
        <v>202.47</v>
      </c>
      <c r="S375">
        <v>404.94</v>
      </c>
      <c r="T375">
        <v>-16.2</v>
      </c>
      <c r="U375">
        <f t="shared" si="32"/>
        <v>404.94</v>
      </c>
      <c r="V375" s="10">
        <f t="shared" si="33"/>
        <v>-4.0005926803970956E-2</v>
      </c>
      <c r="W375" s="4">
        <f t="shared" si="34"/>
        <v>202.186542</v>
      </c>
      <c r="X375" t="str">
        <f t="shared" si="35"/>
        <v>Low Profit</v>
      </c>
    </row>
    <row r="376" spans="1:24" x14ac:dyDescent="0.35">
      <c r="A376" t="s">
        <v>386</v>
      </c>
      <c r="B376" t="str">
        <f t="shared" si="30"/>
        <v>01-10-2024</v>
      </c>
      <c r="C376" t="str">
        <f t="shared" si="31"/>
        <v>Jan</v>
      </c>
      <c r="D376" s="2">
        <v>45301</v>
      </c>
      <c r="E376" t="s">
        <v>519</v>
      </c>
      <c r="F376" t="str">
        <v>Customer_23</v>
      </c>
      <c r="G376" t="str">
        <v>18-25</v>
      </c>
      <c r="H376" t="str">
        <v>Female</v>
      </c>
      <c r="I376" t="str">
        <v>Delhi</v>
      </c>
      <c r="J376" t="s">
        <v>566</v>
      </c>
      <c r="K376" t="str">
        <f>_xlfn.XLOOKUP(J376, Product_Info!A:A, Product_Info!B:B)</f>
        <v>Product_1</v>
      </c>
      <c r="L376" t="str">
        <f>_xlfn.XLOOKUP(J376, Product_Info!A:A, Product_Info!F:F)</f>
        <v>Supplier_1</v>
      </c>
      <c r="M376" t="s">
        <v>594</v>
      </c>
      <c r="N376" t="s">
        <v>596</v>
      </c>
      <c r="O376">
        <v>3</v>
      </c>
      <c r="P376" t="s">
        <v>601</v>
      </c>
      <c r="Q376" s="10">
        <v>0.41</v>
      </c>
      <c r="R376">
        <v>428.57</v>
      </c>
      <c r="S376">
        <v>1285.71</v>
      </c>
      <c r="T376">
        <v>-398.57</v>
      </c>
      <c r="U376">
        <f t="shared" si="32"/>
        <v>1285.71</v>
      </c>
      <c r="V376" s="10">
        <f t="shared" si="33"/>
        <v>-0.30999992222196293</v>
      </c>
      <c r="W376" s="4">
        <f t="shared" si="34"/>
        <v>426.81286299999999</v>
      </c>
      <c r="X376" t="str">
        <f t="shared" si="35"/>
        <v>Low Profit</v>
      </c>
    </row>
    <row r="377" spans="1:24" x14ac:dyDescent="0.35">
      <c r="A377" t="s">
        <v>387</v>
      </c>
      <c r="B377" t="str">
        <f t="shared" si="30"/>
        <v>01-11-2024</v>
      </c>
      <c r="C377" t="str">
        <f t="shared" si="31"/>
        <v>Jan</v>
      </c>
      <c r="D377" s="2">
        <v>45302</v>
      </c>
      <c r="E377" t="s">
        <v>530</v>
      </c>
      <c r="F377" t="str">
        <v>Customer_33</v>
      </c>
      <c r="G377" t="str">
        <v>36-50</v>
      </c>
      <c r="H377" t="str">
        <v>Male</v>
      </c>
      <c r="I377" t="str">
        <v>Delhi</v>
      </c>
      <c r="J377" t="s">
        <v>575</v>
      </c>
      <c r="K377" t="str">
        <f>_xlfn.XLOOKUP(J377, Product_Info!A:A, Product_Info!B:B)</f>
        <v>Product_19</v>
      </c>
      <c r="L377" t="str">
        <f>_xlfn.XLOOKUP(J377, Product_Info!A:A, Product_Info!F:F)</f>
        <v>Supplier_19</v>
      </c>
      <c r="M377" t="s">
        <v>593</v>
      </c>
      <c r="N377" t="s">
        <v>600</v>
      </c>
      <c r="O377">
        <v>7</v>
      </c>
      <c r="P377" t="s">
        <v>604</v>
      </c>
      <c r="Q377" s="10">
        <v>0.27</v>
      </c>
      <c r="R377">
        <v>388.81</v>
      </c>
      <c r="S377">
        <v>2721.67</v>
      </c>
      <c r="T377">
        <v>-462.68</v>
      </c>
      <c r="U377">
        <f t="shared" si="32"/>
        <v>2721.67</v>
      </c>
      <c r="V377" s="10">
        <f t="shared" si="33"/>
        <v>-0.16999856705625591</v>
      </c>
      <c r="W377" s="4">
        <f t="shared" si="34"/>
        <v>387.76021299999996</v>
      </c>
      <c r="X377" t="str">
        <f t="shared" si="35"/>
        <v>Low Profit</v>
      </c>
    </row>
    <row r="378" spans="1:24" x14ac:dyDescent="0.35">
      <c r="A378" t="s">
        <v>388</v>
      </c>
      <c r="B378" t="str">
        <f t="shared" si="30"/>
        <v>01-12-2024</v>
      </c>
      <c r="C378" t="str">
        <f t="shared" si="31"/>
        <v>Jan</v>
      </c>
      <c r="D378" s="2">
        <v>45303</v>
      </c>
      <c r="E378" t="s">
        <v>524</v>
      </c>
      <c r="F378" t="str">
        <v>Customer_3</v>
      </c>
      <c r="G378" t="str">
        <v>50+</v>
      </c>
      <c r="H378" t="str">
        <v>Male</v>
      </c>
      <c r="I378" t="str">
        <v>Delhi</v>
      </c>
      <c r="J378" t="s">
        <v>577</v>
      </c>
      <c r="K378" t="str">
        <f>_xlfn.XLOOKUP(J378, Product_Info!A:A, Product_Info!B:B)</f>
        <v>Product_13</v>
      </c>
      <c r="L378" t="str">
        <f>_xlfn.XLOOKUP(J378, Product_Info!A:A, Product_Info!F:F)</f>
        <v>Supplier_13</v>
      </c>
      <c r="M378" t="s">
        <v>593</v>
      </c>
      <c r="N378" t="s">
        <v>600</v>
      </c>
      <c r="O378">
        <v>5</v>
      </c>
      <c r="P378" t="s">
        <v>604</v>
      </c>
      <c r="Q378" s="10">
        <v>0.44</v>
      </c>
      <c r="R378">
        <v>161.9</v>
      </c>
      <c r="S378">
        <v>809.5</v>
      </c>
      <c r="T378">
        <v>-275.23</v>
      </c>
      <c r="U378">
        <f t="shared" si="32"/>
        <v>809.5</v>
      </c>
      <c r="V378" s="10">
        <f t="shared" si="33"/>
        <v>-0.34</v>
      </c>
      <c r="W378" s="4">
        <f t="shared" si="34"/>
        <v>161.18764000000002</v>
      </c>
      <c r="X378" t="str">
        <f t="shared" si="35"/>
        <v>Low Profit</v>
      </c>
    </row>
    <row r="379" spans="1:24" x14ac:dyDescent="0.35">
      <c r="A379" t="s">
        <v>389</v>
      </c>
      <c r="B379" t="str">
        <f t="shared" si="30"/>
        <v>01-13-2024</v>
      </c>
      <c r="C379" t="str">
        <f t="shared" si="31"/>
        <v>Jan</v>
      </c>
      <c r="D379" s="2">
        <v>45304</v>
      </c>
      <c r="E379" t="s">
        <v>542</v>
      </c>
      <c r="F379" t="str">
        <v>Customer_18</v>
      </c>
      <c r="G379" t="str">
        <v>50+</v>
      </c>
      <c r="H379" t="str">
        <v>Male</v>
      </c>
      <c r="I379" t="str">
        <v>Delhi</v>
      </c>
      <c r="J379" t="s">
        <v>577</v>
      </c>
      <c r="K379" t="str">
        <f>_xlfn.XLOOKUP(J379, Product_Info!A:A, Product_Info!B:B)</f>
        <v>Product_13</v>
      </c>
      <c r="L379" t="str">
        <f>_xlfn.XLOOKUP(J379, Product_Info!A:A, Product_Info!F:F)</f>
        <v>Supplier_13</v>
      </c>
      <c r="M379" t="s">
        <v>594</v>
      </c>
      <c r="N379" t="s">
        <v>600</v>
      </c>
      <c r="O379">
        <v>2</v>
      </c>
      <c r="P379" t="s">
        <v>604</v>
      </c>
      <c r="Q379" s="10">
        <v>0.28999999999999998</v>
      </c>
      <c r="R379">
        <v>123.7</v>
      </c>
      <c r="S379">
        <v>247.4</v>
      </c>
      <c r="T379">
        <v>-47.01</v>
      </c>
      <c r="U379">
        <f t="shared" si="32"/>
        <v>247.4</v>
      </c>
      <c r="V379" s="10">
        <f t="shared" si="33"/>
        <v>-0.19001616814874694</v>
      </c>
      <c r="W379" s="4">
        <f t="shared" si="34"/>
        <v>123.34126999999999</v>
      </c>
      <c r="X379" t="str">
        <f t="shared" si="35"/>
        <v>Low Profit</v>
      </c>
    </row>
    <row r="380" spans="1:24" x14ac:dyDescent="0.35">
      <c r="A380" t="s">
        <v>390</v>
      </c>
      <c r="B380" t="str">
        <f t="shared" si="30"/>
        <v>01-14-2024</v>
      </c>
      <c r="C380" t="str">
        <f t="shared" si="31"/>
        <v>Jan</v>
      </c>
      <c r="D380" s="2">
        <v>45305</v>
      </c>
      <c r="E380" t="s">
        <v>532</v>
      </c>
      <c r="F380" t="str">
        <v>Customer_25</v>
      </c>
      <c r="G380" t="str">
        <v>18-25</v>
      </c>
      <c r="H380" t="str">
        <v>Female</v>
      </c>
      <c r="I380" t="str">
        <v>Delhi</v>
      </c>
      <c r="J380" t="s">
        <v>565</v>
      </c>
      <c r="K380" t="str">
        <f>_xlfn.XLOOKUP(J380, Product_Info!A:A, Product_Info!B:B)</f>
        <v>Product_4</v>
      </c>
      <c r="L380" t="str">
        <f>_xlfn.XLOOKUP(J380, Product_Info!A:A, Product_Info!F:F)</f>
        <v>Supplier_4</v>
      </c>
      <c r="M380" t="s">
        <v>593</v>
      </c>
      <c r="N380" t="s">
        <v>598</v>
      </c>
      <c r="O380">
        <v>3</v>
      </c>
      <c r="P380" t="s">
        <v>604</v>
      </c>
      <c r="Q380" s="10">
        <v>0.01</v>
      </c>
      <c r="R380">
        <v>234.53</v>
      </c>
      <c r="S380">
        <v>703.59</v>
      </c>
      <c r="T380">
        <v>63.32</v>
      </c>
      <c r="U380">
        <f t="shared" si="32"/>
        <v>703.59</v>
      </c>
      <c r="V380" s="10">
        <f t="shared" si="33"/>
        <v>8.9995594024929293E-2</v>
      </c>
      <c r="W380" s="4">
        <f t="shared" si="34"/>
        <v>234.50654700000001</v>
      </c>
      <c r="X380" t="str">
        <f t="shared" si="35"/>
        <v>Moderate</v>
      </c>
    </row>
    <row r="381" spans="1:24" x14ac:dyDescent="0.35">
      <c r="A381" t="s">
        <v>391</v>
      </c>
      <c r="B381" t="str">
        <f t="shared" si="30"/>
        <v>01-15-2024</v>
      </c>
      <c r="C381" t="str">
        <f t="shared" si="31"/>
        <v>Jan</v>
      </c>
      <c r="D381" s="2">
        <v>45306</v>
      </c>
      <c r="E381" t="s">
        <v>535</v>
      </c>
      <c r="F381" t="str">
        <v>Customer_42</v>
      </c>
      <c r="G381" t="str">
        <v>18-25</v>
      </c>
      <c r="H381" t="str">
        <v>Female</v>
      </c>
      <c r="I381" t="str">
        <v>Delhi</v>
      </c>
      <c r="J381" t="s">
        <v>567</v>
      </c>
      <c r="K381" t="str">
        <f>_xlfn.XLOOKUP(J381, Product_Info!A:A, Product_Info!B:B)</f>
        <v>Product_30</v>
      </c>
      <c r="L381" t="str">
        <f>_xlfn.XLOOKUP(J381, Product_Info!A:A, Product_Info!F:F)</f>
        <v>Supplier_30</v>
      </c>
      <c r="M381" t="s">
        <v>593</v>
      </c>
      <c r="N381" t="s">
        <v>597</v>
      </c>
      <c r="O381">
        <v>6</v>
      </c>
      <c r="P381" t="s">
        <v>603</v>
      </c>
      <c r="Q381" s="10">
        <v>0.34</v>
      </c>
      <c r="R381">
        <v>392.86</v>
      </c>
      <c r="S381">
        <v>2357.16</v>
      </c>
      <c r="T381">
        <v>-565.72</v>
      </c>
      <c r="U381">
        <f t="shared" si="32"/>
        <v>2357.16</v>
      </c>
      <c r="V381" s="10">
        <f t="shared" si="33"/>
        <v>-0.24000067878294221</v>
      </c>
      <c r="W381" s="4">
        <f t="shared" si="34"/>
        <v>391.52427600000004</v>
      </c>
      <c r="X381" t="str">
        <f t="shared" si="35"/>
        <v>Low Profit</v>
      </c>
    </row>
    <row r="382" spans="1:24" x14ac:dyDescent="0.35">
      <c r="A382" t="s">
        <v>392</v>
      </c>
      <c r="B382" t="str">
        <f t="shared" si="30"/>
        <v>01-16-2024</v>
      </c>
      <c r="C382" t="str">
        <f t="shared" si="31"/>
        <v>Jan</v>
      </c>
      <c r="D382" s="2">
        <v>45307</v>
      </c>
      <c r="E382" t="s">
        <v>553</v>
      </c>
      <c r="F382" t="str">
        <v>Customer_31</v>
      </c>
      <c r="G382" t="str">
        <v>18-25</v>
      </c>
      <c r="H382" t="str">
        <v>Female</v>
      </c>
      <c r="I382" t="str">
        <v>Delhi</v>
      </c>
      <c r="J382" t="s">
        <v>566</v>
      </c>
      <c r="K382" t="str">
        <f>_xlfn.XLOOKUP(J382, Product_Info!A:A, Product_Info!B:B)</f>
        <v>Product_1</v>
      </c>
      <c r="L382" t="str">
        <f>_xlfn.XLOOKUP(J382, Product_Info!A:A, Product_Info!F:F)</f>
        <v>Supplier_1</v>
      </c>
      <c r="M382" t="s">
        <v>592</v>
      </c>
      <c r="N382" t="s">
        <v>599</v>
      </c>
      <c r="O382">
        <v>7</v>
      </c>
      <c r="P382" t="s">
        <v>603</v>
      </c>
      <c r="Q382" s="10">
        <v>0.02</v>
      </c>
      <c r="R382">
        <v>480.48</v>
      </c>
      <c r="S382">
        <v>3363.36</v>
      </c>
      <c r="T382">
        <v>269.07</v>
      </c>
      <c r="U382">
        <f t="shared" si="32"/>
        <v>3363.36</v>
      </c>
      <c r="V382" s="10">
        <f t="shared" si="33"/>
        <v>8.0000356786071064E-2</v>
      </c>
      <c r="W382" s="4">
        <f t="shared" si="34"/>
        <v>480.38390400000003</v>
      </c>
      <c r="X382" t="str">
        <f t="shared" si="35"/>
        <v>Moderate</v>
      </c>
    </row>
    <row r="383" spans="1:24" x14ac:dyDescent="0.35">
      <c r="A383" t="s">
        <v>393</v>
      </c>
      <c r="B383" t="str">
        <f t="shared" si="30"/>
        <v>01-17-2024</v>
      </c>
      <c r="C383" t="str">
        <f t="shared" si="31"/>
        <v>Jan</v>
      </c>
      <c r="D383" s="2">
        <v>45308</v>
      </c>
      <c r="E383" t="s">
        <v>524</v>
      </c>
      <c r="F383" t="str">
        <v>Customer_3</v>
      </c>
      <c r="G383" t="str">
        <v>50+</v>
      </c>
      <c r="H383" t="str">
        <v>Male</v>
      </c>
      <c r="I383" t="str">
        <v>Delhi</v>
      </c>
      <c r="J383" t="s">
        <v>578</v>
      </c>
      <c r="K383" t="str">
        <f>_xlfn.XLOOKUP(J383, Product_Info!A:A, Product_Info!B:B)</f>
        <v>Product_17</v>
      </c>
      <c r="L383" t="str">
        <f>_xlfn.XLOOKUP(J383, Product_Info!A:A, Product_Info!F:F)</f>
        <v>Supplier_17</v>
      </c>
      <c r="M383" t="s">
        <v>594</v>
      </c>
      <c r="N383" t="s">
        <v>596</v>
      </c>
      <c r="O383">
        <v>9</v>
      </c>
      <c r="P383" t="s">
        <v>602</v>
      </c>
      <c r="Q383" s="10">
        <v>0.23</v>
      </c>
      <c r="R383">
        <v>384.15</v>
      </c>
      <c r="S383">
        <v>3457.35</v>
      </c>
      <c r="T383">
        <v>-449.46</v>
      </c>
      <c r="U383">
        <f t="shared" si="32"/>
        <v>3457.35</v>
      </c>
      <c r="V383" s="10">
        <f t="shared" si="33"/>
        <v>-0.13000130157490564</v>
      </c>
      <c r="W383" s="4">
        <f t="shared" si="34"/>
        <v>383.26645500000001</v>
      </c>
      <c r="X383" t="str">
        <f t="shared" si="35"/>
        <v>Low Profit</v>
      </c>
    </row>
    <row r="384" spans="1:24" x14ac:dyDescent="0.35">
      <c r="A384" t="s">
        <v>394</v>
      </c>
      <c r="B384" t="str">
        <f t="shared" si="30"/>
        <v>01-18-2024</v>
      </c>
      <c r="C384" t="str">
        <f t="shared" si="31"/>
        <v>Jan</v>
      </c>
      <c r="D384" s="2">
        <v>45309</v>
      </c>
      <c r="E384" t="s">
        <v>523</v>
      </c>
      <c r="F384" t="str">
        <v>Customer_40</v>
      </c>
      <c r="G384" t="str">
        <v>36-50</v>
      </c>
      <c r="H384" t="str">
        <v>Male</v>
      </c>
      <c r="I384" t="str">
        <v>Delhi</v>
      </c>
      <c r="J384" t="s">
        <v>586</v>
      </c>
      <c r="K384" t="str">
        <f>_xlfn.XLOOKUP(J384, Product_Info!A:A, Product_Info!B:B)</f>
        <v>Product_8</v>
      </c>
      <c r="L384" t="str">
        <f>_xlfn.XLOOKUP(J384, Product_Info!A:A, Product_Info!F:F)</f>
        <v>Supplier_8</v>
      </c>
      <c r="M384" t="s">
        <v>594</v>
      </c>
      <c r="N384" t="s">
        <v>595</v>
      </c>
      <c r="O384">
        <v>1</v>
      </c>
      <c r="P384" t="s">
        <v>601</v>
      </c>
      <c r="Q384" s="10">
        <v>0.46</v>
      </c>
      <c r="R384">
        <v>429.05</v>
      </c>
      <c r="S384">
        <v>429.05</v>
      </c>
      <c r="T384">
        <v>-154.46</v>
      </c>
      <c r="U384">
        <f t="shared" si="32"/>
        <v>429.05</v>
      </c>
      <c r="V384" s="10">
        <f t="shared" si="33"/>
        <v>-0.36000466146136817</v>
      </c>
      <c r="W384" s="4">
        <f t="shared" si="34"/>
        <v>427.07637</v>
      </c>
      <c r="X384" t="str">
        <f t="shared" si="35"/>
        <v>Low Profit</v>
      </c>
    </row>
    <row r="385" spans="1:24" x14ac:dyDescent="0.35">
      <c r="A385" t="s">
        <v>395</v>
      </c>
      <c r="B385" t="str">
        <f t="shared" si="30"/>
        <v>01-19-2024</v>
      </c>
      <c r="C385" t="str">
        <f t="shared" si="31"/>
        <v>Jan</v>
      </c>
      <c r="D385" s="2">
        <v>45310</v>
      </c>
      <c r="E385" t="s">
        <v>561</v>
      </c>
      <c r="F385" t="str">
        <v>Customer_46</v>
      </c>
      <c r="G385" t="str">
        <v>36-50</v>
      </c>
      <c r="H385" t="str">
        <v>Male</v>
      </c>
      <c r="I385" t="str">
        <v>Delhi</v>
      </c>
      <c r="J385" t="s">
        <v>573</v>
      </c>
      <c r="K385" t="str">
        <f>_xlfn.XLOOKUP(J385, Product_Info!A:A, Product_Info!B:B)</f>
        <v>Product_2</v>
      </c>
      <c r="L385" t="str">
        <f>_xlfn.XLOOKUP(J385, Product_Info!A:A, Product_Info!F:F)</f>
        <v>Supplier_2</v>
      </c>
      <c r="M385" t="s">
        <v>594</v>
      </c>
      <c r="N385" t="s">
        <v>596</v>
      </c>
      <c r="O385">
        <v>7</v>
      </c>
      <c r="P385" t="s">
        <v>604</v>
      </c>
      <c r="Q385" s="10">
        <v>0.08</v>
      </c>
      <c r="R385">
        <v>305.5</v>
      </c>
      <c r="S385">
        <v>2138.5</v>
      </c>
      <c r="T385">
        <v>42.77</v>
      </c>
      <c r="U385">
        <f t="shared" si="32"/>
        <v>2138.5</v>
      </c>
      <c r="V385" s="10">
        <f t="shared" si="33"/>
        <v>0.02</v>
      </c>
      <c r="W385" s="4">
        <f t="shared" si="34"/>
        <v>305.25560000000002</v>
      </c>
      <c r="X385" t="str">
        <f t="shared" si="35"/>
        <v>Moderate</v>
      </c>
    </row>
    <row r="386" spans="1:24" x14ac:dyDescent="0.35">
      <c r="A386" t="s">
        <v>396</v>
      </c>
      <c r="B386" t="str">
        <f t="shared" si="30"/>
        <v>01-20-2024</v>
      </c>
      <c r="C386" t="str">
        <f t="shared" si="31"/>
        <v>Jan</v>
      </c>
      <c r="D386" s="2">
        <v>45311</v>
      </c>
      <c r="E386" t="s">
        <v>521</v>
      </c>
      <c r="F386" t="str">
        <v>Customer_24</v>
      </c>
      <c r="G386" t="str">
        <v>26-35</v>
      </c>
      <c r="H386" t="str">
        <v>Female</v>
      </c>
      <c r="I386" t="str">
        <v>Delhi</v>
      </c>
      <c r="J386" t="s">
        <v>579</v>
      </c>
      <c r="K386" t="str">
        <f>_xlfn.XLOOKUP(J386, Product_Info!A:A, Product_Info!B:B)</f>
        <v>Product_28</v>
      </c>
      <c r="L386" t="str">
        <f>_xlfn.XLOOKUP(J386, Product_Info!A:A, Product_Info!F:F)</f>
        <v>Supplier_28</v>
      </c>
      <c r="M386" t="s">
        <v>594</v>
      </c>
      <c r="N386" t="s">
        <v>595</v>
      </c>
      <c r="O386">
        <v>8</v>
      </c>
      <c r="P386" t="s">
        <v>602</v>
      </c>
      <c r="Q386" s="10">
        <v>0.19</v>
      </c>
      <c r="R386">
        <v>419.35</v>
      </c>
      <c r="S386">
        <v>3354.8</v>
      </c>
      <c r="T386">
        <v>-301.93</v>
      </c>
      <c r="U386">
        <f t="shared" si="32"/>
        <v>3354.8</v>
      </c>
      <c r="V386" s="10">
        <f t="shared" si="33"/>
        <v>-8.9999403839275072E-2</v>
      </c>
      <c r="W386" s="4">
        <f t="shared" si="34"/>
        <v>418.55323500000003</v>
      </c>
      <c r="X386" t="str">
        <f t="shared" si="35"/>
        <v>Low Profit</v>
      </c>
    </row>
    <row r="387" spans="1:24" x14ac:dyDescent="0.35">
      <c r="A387" t="s">
        <v>397</v>
      </c>
      <c r="B387" t="str">
        <f t="shared" ref="B387:B450" si="36">TEXT(D387, "MM-DD-YYYY")</f>
        <v>01-21-2024</v>
      </c>
      <c r="C387" t="str">
        <f t="shared" ref="C387:C450" si="37">TEXT(B387, "mmm")</f>
        <v>Jan</v>
      </c>
      <c r="D387" s="2">
        <v>45312</v>
      </c>
      <c r="E387" t="s">
        <v>545</v>
      </c>
      <c r="F387" t="str">
        <v>Customer_50</v>
      </c>
      <c r="G387" t="str">
        <v>18-25</v>
      </c>
      <c r="H387" t="str">
        <v>Female</v>
      </c>
      <c r="I387" t="str">
        <v>Delhi</v>
      </c>
      <c r="J387" t="s">
        <v>586</v>
      </c>
      <c r="K387" t="str">
        <f>_xlfn.XLOOKUP(J387, Product_Info!A:A, Product_Info!B:B)</f>
        <v>Product_8</v>
      </c>
      <c r="L387" t="str">
        <f>_xlfn.XLOOKUP(J387, Product_Info!A:A, Product_Info!F:F)</f>
        <v>Supplier_8</v>
      </c>
      <c r="M387" t="s">
        <v>592</v>
      </c>
      <c r="N387" t="s">
        <v>598</v>
      </c>
      <c r="O387">
        <v>3</v>
      </c>
      <c r="P387" t="s">
        <v>602</v>
      </c>
      <c r="Q387" s="10">
        <v>0.36</v>
      </c>
      <c r="R387">
        <v>394.37</v>
      </c>
      <c r="S387">
        <v>1183.1099999999999</v>
      </c>
      <c r="T387">
        <v>-307.61</v>
      </c>
      <c r="U387">
        <f t="shared" ref="U387:U450" si="38">O387*R387</f>
        <v>1183.1100000000001</v>
      </c>
      <c r="V387" s="10">
        <f t="shared" ref="V387:V450" si="39">T387/U387</f>
        <v>-0.26000118332192274</v>
      </c>
      <c r="W387" s="4">
        <f t="shared" ref="W387:W450" si="40">R387*(1-Q387%)</f>
        <v>392.95026799999999</v>
      </c>
      <c r="X387" t="str">
        <f t="shared" ref="X387:X450" si="41">IF(T387&gt;500, "High Profit", IF(T387&lt;0, "Low Profit", "Moderate"))</f>
        <v>Low Profit</v>
      </c>
    </row>
    <row r="388" spans="1:24" x14ac:dyDescent="0.35">
      <c r="A388" t="s">
        <v>398</v>
      </c>
      <c r="B388" t="str">
        <f t="shared" si="36"/>
        <v>01-22-2024</v>
      </c>
      <c r="C388" t="str">
        <f t="shared" si="37"/>
        <v>Jan</v>
      </c>
      <c r="D388" s="2">
        <v>45313</v>
      </c>
      <c r="E388" t="s">
        <v>560</v>
      </c>
      <c r="F388" t="str">
        <v>Customer_32</v>
      </c>
      <c r="G388" t="str">
        <v>18-25</v>
      </c>
      <c r="H388" t="str">
        <v>Female</v>
      </c>
      <c r="I388" t="str">
        <v>Delhi</v>
      </c>
      <c r="J388" t="s">
        <v>564</v>
      </c>
      <c r="K388" t="str">
        <f>_xlfn.XLOOKUP(J388, Product_Info!A:A, Product_Info!B:B)</f>
        <v>Product_7</v>
      </c>
      <c r="L388" t="str">
        <f>_xlfn.XLOOKUP(J388, Product_Info!A:A, Product_Info!F:F)</f>
        <v>Supplier_7</v>
      </c>
      <c r="M388" t="s">
        <v>592</v>
      </c>
      <c r="N388" t="s">
        <v>600</v>
      </c>
      <c r="O388">
        <v>4</v>
      </c>
      <c r="P388" t="s">
        <v>602</v>
      </c>
      <c r="Q388" s="10">
        <v>0.44</v>
      </c>
      <c r="R388">
        <v>194.72</v>
      </c>
      <c r="S388">
        <v>778.88</v>
      </c>
      <c r="T388">
        <v>-264.82</v>
      </c>
      <c r="U388">
        <f t="shared" si="38"/>
        <v>778.88</v>
      </c>
      <c r="V388" s="10">
        <f t="shared" si="39"/>
        <v>-0.34000102711585867</v>
      </c>
      <c r="W388" s="4">
        <f t="shared" si="40"/>
        <v>193.86323200000001</v>
      </c>
      <c r="X388" t="str">
        <f t="shared" si="41"/>
        <v>Low Profit</v>
      </c>
    </row>
    <row r="389" spans="1:24" x14ac:dyDescent="0.35">
      <c r="A389" t="s">
        <v>399</v>
      </c>
      <c r="B389" t="str">
        <f t="shared" si="36"/>
        <v>01-23-2024</v>
      </c>
      <c r="C389" t="str">
        <f t="shared" si="37"/>
        <v>Jan</v>
      </c>
      <c r="D389" s="2">
        <v>45314</v>
      </c>
      <c r="E389" t="s">
        <v>538</v>
      </c>
      <c r="F389" t="str">
        <v>Customer_47</v>
      </c>
      <c r="G389" t="str">
        <v>18-25</v>
      </c>
      <c r="H389" t="str">
        <v>Female</v>
      </c>
      <c r="I389" t="str">
        <v>Delhi</v>
      </c>
      <c r="J389" t="s">
        <v>570</v>
      </c>
      <c r="K389" t="str">
        <f>_xlfn.XLOOKUP(J389, Product_Info!A:A, Product_Info!B:B)</f>
        <v>Product_26</v>
      </c>
      <c r="L389" t="str">
        <f>_xlfn.XLOOKUP(J389, Product_Info!A:A, Product_Info!F:F)</f>
        <v>Supplier_26</v>
      </c>
      <c r="M389" t="s">
        <v>593</v>
      </c>
      <c r="N389" t="s">
        <v>598</v>
      </c>
      <c r="O389">
        <v>6</v>
      </c>
      <c r="P389" t="s">
        <v>603</v>
      </c>
      <c r="Q389" s="10">
        <v>0.34</v>
      </c>
      <c r="R389">
        <v>280.48</v>
      </c>
      <c r="S389">
        <v>1682.88</v>
      </c>
      <c r="T389">
        <v>-403.89</v>
      </c>
      <c r="U389">
        <f t="shared" si="38"/>
        <v>1682.88</v>
      </c>
      <c r="V389" s="10">
        <f t="shared" si="39"/>
        <v>-0.23999928693667996</v>
      </c>
      <c r="W389" s="4">
        <f t="shared" si="40"/>
        <v>279.52636800000005</v>
      </c>
      <c r="X389" t="str">
        <f t="shared" si="41"/>
        <v>Low Profit</v>
      </c>
    </row>
    <row r="390" spans="1:24" x14ac:dyDescent="0.35">
      <c r="A390" t="s">
        <v>400</v>
      </c>
      <c r="B390" t="str">
        <f t="shared" si="36"/>
        <v>01-24-2024</v>
      </c>
      <c r="C390" t="str">
        <f t="shared" si="37"/>
        <v>Jan</v>
      </c>
      <c r="D390" s="2">
        <v>45315</v>
      </c>
      <c r="E390" t="s">
        <v>525</v>
      </c>
      <c r="F390" t="str">
        <v>Customer_22</v>
      </c>
      <c r="G390" t="str">
        <v>18-25</v>
      </c>
      <c r="H390" t="str">
        <v>Female</v>
      </c>
      <c r="I390" t="str">
        <v>Delhi</v>
      </c>
      <c r="J390" t="s">
        <v>570</v>
      </c>
      <c r="K390" t="str">
        <f>_xlfn.XLOOKUP(J390, Product_Info!A:A, Product_Info!B:B)</f>
        <v>Product_26</v>
      </c>
      <c r="L390" t="str">
        <f>_xlfn.XLOOKUP(J390, Product_Info!A:A, Product_Info!F:F)</f>
        <v>Supplier_26</v>
      </c>
      <c r="M390" t="s">
        <v>593</v>
      </c>
      <c r="N390" t="s">
        <v>597</v>
      </c>
      <c r="O390">
        <v>7</v>
      </c>
      <c r="P390" t="s">
        <v>604</v>
      </c>
      <c r="Q390" s="10">
        <v>0.13</v>
      </c>
      <c r="R390">
        <v>404.33</v>
      </c>
      <c r="S390">
        <v>2830.31</v>
      </c>
      <c r="T390">
        <v>-84.91</v>
      </c>
      <c r="U390">
        <f t="shared" si="38"/>
        <v>2830.31</v>
      </c>
      <c r="V390" s="10">
        <f t="shared" si="39"/>
        <v>-3.0000247322731433E-2</v>
      </c>
      <c r="W390" s="4">
        <f t="shared" si="40"/>
        <v>403.804371</v>
      </c>
      <c r="X390" t="str">
        <f t="shared" si="41"/>
        <v>Low Profit</v>
      </c>
    </row>
    <row r="391" spans="1:24" x14ac:dyDescent="0.35">
      <c r="A391" t="s">
        <v>401</v>
      </c>
      <c r="B391" t="str">
        <f t="shared" si="36"/>
        <v>01-25-2024</v>
      </c>
      <c r="C391" t="str">
        <f t="shared" si="37"/>
        <v>Jan</v>
      </c>
      <c r="D391" s="2">
        <v>45316</v>
      </c>
      <c r="E391" t="s">
        <v>519</v>
      </c>
      <c r="F391" t="str">
        <v>Customer_23</v>
      </c>
      <c r="G391" t="str">
        <v>18-25</v>
      </c>
      <c r="H391" t="str">
        <v>Female</v>
      </c>
      <c r="I391" t="str">
        <v>Delhi</v>
      </c>
      <c r="J391" t="s">
        <v>573</v>
      </c>
      <c r="K391" t="str">
        <f>_xlfn.XLOOKUP(J391, Product_Info!A:A, Product_Info!B:B)</f>
        <v>Product_2</v>
      </c>
      <c r="L391" t="str">
        <f>_xlfn.XLOOKUP(J391, Product_Info!A:A, Product_Info!F:F)</f>
        <v>Supplier_2</v>
      </c>
      <c r="M391" t="s">
        <v>593</v>
      </c>
      <c r="N391" t="s">
        <v>597</v>
      </c>
      <c r="O391">
        <v>4</v>
      </c>
      <c r="P391" t="s">
        <v>604</v>
      </c>
      <c r="Q391" s="10">
        <v>0.34</v>
      </c>
      <c r="R391">
        <v>32.57</v>
      </c>
      <c r="S391">
        <v>130.28</v>
      </c>
      <c r="T391">
        <v>-31.27</v>
      </c>
      <c r="U391">
        <f t="shared" si="38"/>
        <v>130.28</v>
      </c>
      <c r="V391" s="10">
        <f t="shared" si="39"/>
        <v>-0.24002149217070923</v>
      </c>
      <c r="W391" s="4">
        <f t="shared" si="40"/>
        <v>32.459262000000003</v>
      </c>
      <c r="X391" t="str">
        <f t="shared" si="41"/>
        <v>Low Profit</v>
      </c>
    </row>
    <row r="392" spans="1:24" x14ac:dyDescent="0.35">
      <c r="A392" t="s">
        <v>402</v>
      </c>
      <c r="B392" t="str">
        <f t="shared" si="36"/>
        <v>01-26-2024</v>
      </c>
      <c r="C392" t="str">
        <f t="shared" si="37"/>
        <v>Jan</v>
      </c>
      <c r="D392" s="2">
        <v>45317</v>
      </c>
      <c r="E392" t="s">
        <v>526</v>
      </c>
      <c r="F392" t="str">
        <v>Customer_2</v>
      </c>
      <c r="G392" t="str">
        <v>26-35</v>
      </c>
      <c r="H392" t="str">
        <v>Female</v>
      </c>
      <c r="I392" t="str">
        <v>Delhi</v>
      </c>
      <c r="J392" t="s">
        <v>572</v>
      </c>
      <c r="K392" t="str">
        <f>_xlfn.XLOOKUP(J392, Product_Info!A:A, Product_Info!B:B)</f>
        <v>Product_22</v>
      </c>
      <c r="L392" t="str">
        <f>_xlfn.XLOOKUP(J392, Product_Info!A:A, Product_Info!F:F)</f>
        <v>Supplier_22</v>
      </c>
      <c r="M392" t="s">
        <v>593</v>
      </c>
      <c r="N392" t="s">
        <v>595</v>
      </c>
      <c r="O392">
        <v>8</v>
      </c>
      <c r="P392" t="s">
        <v>601</v>
      </c>
      <c r="Q392" s="10">
        <v>0.15</v>
      </c>
      <c r="R392">
        <v>405.96</v>
      </c>
      <c r="S392">
        <v>3247.68</v>
      </c>
      <c r="T392">
        <v>-162.38</v>
      </c>
      <c r="U392">
        <f t="shared" si="38"/>
        <v>3247.68</v>
      </c>
      <c r="V392" s="10">
        <f t="shared" si="39"/>
        <v>-4.999876835156173E-2</v>
      </c>
      <c r="W392" s="4">
        <f t="shared" si="40"/>
        <v>405.35106000000002</v>
      </c>
      <c r="X392" t="str">
        <f t="shared" si="41"/>
        <v>Low Profit</v>
      </c>
    </row>
    <row r="393" spans="1:24" x14ac:dyDescent="0.35">
      <c r="A393" t="s">
        <v>403</v>
      </c>
      <c r="B393" t="str">
        <f t="shared" si="36"/>
        <v>01-27-2024</v>
      </c>
      <c r="C393" t="str">
        <f t="shared" si="37"/>
        <v>Jan</v>
      </c>
      <c r="D393" s="2">
        <v>45318</v>
      </c>
      <c r="E393" t="s">
        <v>534</v>
      </c>
      <c r="F393" t="str">
        <v>Customer_27</v>
      </c>
      <c r="G393" t="str">
        <v>36-50</v>
      </c>
      <c r="H393" t="str">
        <v>Male</v>
      </c>
      <c r="I393" t="str">
        <v>Delhi</v>
      </c>
      <c r="J393" t="s">
        <v>572</v>
      </c>
      <c r="K393" t="str">
        <f>_xlfn.XLOOKUP(J393, Product_Info!A:A, Product_Info!B:B)</f>
        <v>Product_22</v>
      </c>
      <c r="L393" t="str">
        <f>_xlfn.XLOOKUP(J393, Product_Info!A:A, Product_Info!F:F)</f>
        <v>Supplier_22</v>
      </c>
      <c r="M393" t="s">
        <v>592</v>
      </c>
      <c r="N393" t="s">
        <v>599</v>
      </c>
      <c r="O393">
        <v>5</v>
      </c>
      <c r="P393" t="s">
        <v>604</v>
      </c>
      <c r="Q393" s="10">
        <v>0.36</v>
      </c>
      <c r="R393">
        <v>97.17</v>
      </c>
      <c r="S393">
        <v>485.85</v>
      </c>
      <c r="T393">
        <v>-126.32</v>
      </c>
      <c r="U393">
        <f t="shared" si="38"/>
        <v>485.85</v>
      </c>
      <c r="V393" s="10">
        <f t="shared" si="39"/>
        <v>-0.25999794175156937</v>
      </c>
      <c r="W393" s="4">
        <f t="shared" si="40"/>
        <v>96.820188000000002</v>
      </c>
      <c r="X393" t="str">
        <f t="shared" si="41"/>
        <v>Low Profit</v>
      </c>
    </row>
    <row r="394" spans="1:24" x14ac:dyDescent="0.35">
      <c r="A394" t="s">
        <v>404</v>
      </c>
      <c r="B394" t="str">
        <f t="shared" si="36"/>
        <v>01-28-2024</v>
      </c>
      <c r="C394" t="str">
        <f t="shared" si="37"/>
        <v>Jan</v>
      </c>
      <c r="D394" s="2">
        <v>45319</v>
      </c>
      <c r="E394" t="s">
        <v>535</v>
      </c>
      <c r="F394" t="str">
        <v>Customer_42</v>
      </c>
      <c r="G394" t="str">
        <v>18-25</v>
      </c>
      <c r="H394" t="str">
        <v>Female</v>
      </c>
      <c r="I394" t="str">
        <v>Delhi</v>
      </c>
      <c r="J394" t="s">
        <v>583</v>
      </c>
      <c r="K394" t="str">
        <f>_xlfn.XLOOKUP(J394, Product_Info!A:A, Product_Info!B:B)</f>
        <v>Product_3</v>
      </c>
      <c r="L394" t="str">
        <f>_xlfn.XLOOKUP(J394, Product_Info!A:A, Product_Info!F:F)</f>
        <v>Supplier_3</v>
      </c>
      <c r="M394" t="s">
        <v>594</v>
      </c>
      <c r="N394" t="s">
        <v>599</v>
      </c>
      <c r="O394">
        <v>1</v>
      </c>
      <c r="P394" t="s">
        <v>604</v>
      </c>
      <c r="Q394" s="10">
        <v>0.48</v>
      </c>
      <c r="R394">
        <v>262.19</v>
      </c>
      <c r="S394">
        <v>262.19</v>
      </c>
      <c r="T394">
        <v>-99.63</v>
      </c>
      <c r="U394">
        <f t="shared" si="38"/>
        <v>262.19</v>
      </c>
      <c r="V394" s="10">
        <f t="shared" si="39"/>
        <v>-0.37999160913841107</v>
      </c>
      <c r="W394" s="4">
        <f t="shared" si="40"/>
        <v>260.931488</v>
      </c>
      <c r="X394" t="str">
        <f t="shared" si="41"/>
        <v>Low Profit</v>
      </c>
    </row>
    <row r="395" spans="1:24" x14ac:dyDescent="0.35">
      <c r="A395" t="s">
        <v>405</v>
      </c>
      <c r="B395" t="str">
        <f t="shared" si="36"/>
        <v>01-29-2024</v>
      </c>
      <c r="C395" t="str">
        <f t="shared" si="37"/>
        <v>Jan</v>
      </c>
      <c r="D395" s="2">
        <v>45320</v>
      </c>
      <c r="E395" t="s">
        <v>526</v>
      </c>
      <c r="F395" t="str">
        <v>Customer_2</v>
      </c>
      <c r="G395" t="str">
        <v>26-35</v>
      </c>
      <c r="H395" t="str">
        <v>Female</v>
      </c>
      <c r="I395" t="str">
        <v>Delhi</v>
      </c>
      <c r="J395" t="s">
        <v>580</v>
      </c>
      <c r="K395" t="str">
        <f>_xlfn.XLOOKUP(J395, Product_Info!A:A, Product_Info!B:B)</f>
        <v>Product_27</v>
      </c>
      <c r="L395" t="str">
        <f>_xlfn.XLOOKUP(J395, Product_Info!A:A, Product_Info!F:F)</f>
        <v>Supplier_27</v>
      </c>
      <c r="M395" t="s">
        <v>592</v>
      </c>
      <c r="N395" t="s">
        <v>595</v>
      </c>
      <c r="O395">
        <v>4</v>
      </c>
      <c r="P395" t="s">
        <v>602</v>
      </c>
      <c r="Q395" s="10">
        <v>0.36</v>
      </c>
      <c r="R395">
        <v>406.05</v>
      </c>
      <c r="S395">
        <v>1624.2</v>
      </c>
      <c r="T395">
        <v>-422.29</v>
      </c>
      <c r="U395">
        <f t="shared" si="38"/>
        <v>1624.2</v>
      </c>
      <c r="V395" s="10">
        <f t="shared" si="39"/>
        <v>-0.25999876862455362</v>
      </c>
      <c r="W395" s="4">
        <f t="shared" si="40"/>
        <v>404.58821999999998</v>
      </c>
      <c r="X395" t="str">
        <f t="shared" si="41"/>
        <v>Low Profit</v>
      </c>
    </row>
    <row r="396" spans="1:24" x14ac:dyDescent="0.35">
      <c r="A396" t="s">
        <v>406</v>
      </c>
      <c r="B396" t="str">
        <f t="shared" si="36"/>
        <v>01-30-2024</v>
      </c>
      <c r="C396" t="str">
        <f t="shared" si="37"/>
        <v>Jan</v>
      </c>
      <c r="D396" s="2">
        <v>45321</v>
      </c>
      <c r="E396" t="s">
        <v>546</v>
      </c>
      <c r="F396" t="str">
        <v>Customer_26</v>
      </c>
      <c r="G396" t="str">
        <v>18-25</v>
      </c>
      <c r="H396" t="str">
        <v>Female</v>
      </c>
      <c r="I396" t="str">
        <v>Delhi</v>
      </c>
      <c r="J396" t="s">
        <v>582</v>
      </c>
      <c r="K396" t="str">
        <f>_xlfn.XLOOKUP(J396, Product_Info!A:A, Product_Info!B:B)</f>
        <v>Product_18</v>
      </c>
      <c r="L396" t="str">
        <f>_xlfn.XLOOKUP(J396, Product_Info!A:A, Product_Info!F:F)</f>
        <v>Supplier_18</v>
      </c>
      <c r="M396" t="s">
        <v>593</v>
      </c>
      <c r="N396" t="s">
        <v>597</v>
      </c>
      <c r="O396">
        <v>3</v>
      </c>
      <c r="P396" t="s">
        <v>601</v>
      </c>
      <c r="Q396" s="10">
        <v>0.43</v>
      </c>
      <c r="R396">
        <v>134.37</v>
      </c>
      <c r="S396">
        <v>403.11</v>
      </c>
      <c r="T396">
        <v>-133.03</v>
      </c>
      <c r="U396">
        <f t="shared" si="38"/>
        <v>403.11</v>
      </c>
      <c r="V396" s="10">
        <f t="shared" si="39"/>
        <v>-0.33000917863610429</v>
      </c>
      <c r="W396" s="4">
        <f t="shared" si="40"/>
        <v>133.79220900000001</v>
      </c>
      <c r="X396" t="str">
        <f t="shared" si="41"/>
        <v>Low Profit</v>
      </c>
    </row>
    <row r="397" spans="1:24" x14ac:dyDescent="0.35">
      <c r="A397" t="s">
        <v>407</v>
      </c>
      <c r="B397" t="str">
        <f t="shared" si="36"/>
        <v>01-31-2024</v>
      </c>
      <c r="C397" t="str">
        <f t="shared" si="37"/>
        <v>Jan</v>
      </c>
      <c r="D397" s="2">
        <v>45322</v>
      </c>
      <c r="E397" t="s">
        <v>549</v>
      </c>
      <c r="F397" t="str">
        <v>Customer_17</v>
      </c>
      <c r="G397" t="str">
        <v>50+</v>
      </c>
      <c r="H397" t="str">
        <v>Male</v>
      </c>
      <c r="I397" t="str">
        <v>Delhi</v>
      </c>
      <c r="J397" t="s">
        <v>581</v>
      </c>
      <c r="K397" t="str">
        <f>_xlfn.XLOOKUP(J397, Product_Info!A:A, Product_Info!B:B)</f>
        <v>Product_12</v>
      </c>
      <c r="L397" t="str">
        <f>_xlfn.XLOOKUP(J397, Product_Info!A:A, Product_Info!F:F)</f>
        <v>Supplier_12</v>
      </c>
      <c r="M397" t="s">
        <v>592</v>
      </c>
      <c r="N397" t="s">
        <v>597</v>
      </c>
      <c r="O397">
        <v>9</v>
      </c>
      <c r="P397" t="s">
        <v>604</v>
      </c>
      <c r="Q397" s="10">
        <v>0</v>
      </c>
      <c r="R397">
        <v>130.44999999999999</v>
      </c>
      <c r="S397">
        <v>1174.05</v>
      </c>
      <c r="T397">
        <v>117.4</v>
      </c>
      <c r="U397">
        <f t="shared" si="38"/>
        <v>1174.05</v>
      </c>
      <c r="V397" s="10">
        <f t="shared" si="39"/>
        <v>9.9995741237596358E-2</v>
      </c>
      <c r="W397" s="4">
        <f t="shared" si="40"/>
        <v>130.44999999999999</v>
      </c>
      <c r="X397" t="str">
        <f t="shared" si="41"/>
        <v>Moderate</v>
      </c>
    </row>
    <row r="398" spans="1:24" x14ac:dyDescent="0.35">
      <c r="A398" t="s">
        <v>408</v>
      </c>
      <c r="B398" t="str">
        <f t="shared" si="36"/>
        <v>02-01-2024</v>
      </c>
      <c r="C398" t="str">
        <f t="shared" si="37"/>
        <v>Feb</v>
      </c>
      <c r="D398" s="2">
        <v>45323</v>
      </c>
      <c r="E398" t="s">
        <v>523</v>
      </c>
      <c r="F398" t="str">
        <v>Customer_40</v>
      </c>
      <c r="G398" t="str">
        <v>36-50</v>
      </c>
      <c r="H398" t="str">
        <v>Male</v>
      </c>
      <c r="I398" t="str">
        <v>Delhi</v>
      </c>
      <c r="J398" t="s">
        <v>566</v>
      </c>
      <c r="K398" t="str">
        <f>_xlfn.XLOOKUP(J398, Product_Info!A:A, Product_Info!B:B)</f>
        <v>Product_1</v>
      </c>
      <c r="L398" t="str">
        <f>_xlfn.XLOOKUP(J398, Product_Info!A:A, Product_Info!F:F)</f>
        <v>Supplier_1</v>
      </c>
      <c r="M398" t="s">
        <v>594</v>
      </c>
      <c r="N398" t="s">
        <v>597</v>
      </c>
      <c r="O398">
        <v>8</v>
      </c>
      <c r="P398" t="s">
        <v>603</v>
      </c>
      <c r="Q398" s="10">
        <v>0.36</v>
      </c>
      <c r="R398">
        <v>207.35</v>
      </c>
      <c r="S398">
        <v>1658.8</v>
      </c>
      <c r="T398">
        <v>-431.29</v>
      </c>
      <c r="U398">
        <f t="shared" si="38"/>
        <v>1658.8</v>
      </c>
      <c r="V398" s="10">
        <f t="shared" si="39"/>
        <v>-0.26000120569086088</v>
      </c>
      <c r="W398" s="4">
        <f t="shared" si="40"/>
        <v>206.60353999999998</v>
      </c>
      <c r="X398" t="str">
        <f t="shared" si="41"/>
        <v>Low Profit</v>
      </c>
    </row>
    <row r="399" spans="1:24" x14ac:dyDescent="0.35">
      <c r="A399" t="s">
        <v>409</v>
      </c>
      <c r="B399" t="str">
        <f t="shared" si="36"/>
        <v>02-02-2024</v>
      </c>
      <c r="C399" t="str">
        <f t="shared" si="37"/>
        <v>Feb</v>
      </c>
      <c r="D399" s="2">
        <v>45324</v>
      </c>
      <c r="E399" t="s">
        <v>530</v>
      </c>
      <c r="F399" t="str">
        <v>Customer_33</v>
      </c>
      <c r="G399" t="str">
        <v>36-50</v>
      </c>
      <c r="H399" t="str">
        <v>Male</v>
      </c>
      <c r="I399" t="str">
        <v>Delhi</v>
      </c>
      <c r="J399" t="s">
        <v>572</v>
      </c>
      <c r="K399" t="str">
        <f>_xlfn.XLOOKUP(J399, Product_Info!A:A, Product_Info!B:B)</f>
        <v>Product_22</v>
      </c>
      <c r="L399" t="str">
        <f>_xlfn.XLOOKUP(J399, Product_Info!A:A, Product_Info!F:F)</f>
        <v>Supplier_22</v>
      </c>
      <c r="M399" t="s">
        <v>594</v>
      </c>
      <c r="N399" t="s">
        <v>598</v>
      </c>
      <c r="O399">
        <v>1</v>
      </c>
      <c r="P399" t="s">
        <v>604</v>
      </c>
      <c r="Q399" s="10">
        <v>0.41</v>
      </c>
      <c r="R399">
        <v>448.37</v>
      </c>
      <c r="S399">
        <v>448.37</v>
      </c>
      <c r="T399">
        <v>-138.99</v>
      </c>
      <c r="U399">
        <f t="shared" si="38"/>
        <v>448.37</v>
      </c>
      <c r="V399" s="10">
        <f t="shared" si="39"/>
        <v>-0.30998951758592236</v>
      </c>
      <c r="W399" s="4">
        <f t="shared" si="40"/>
        <v>446.53168299999999</v>
      </c>
      <c r="X399" t="str">
        <f t="shared" si="41"/>
        <v>Low Profit</v>
      </c>
    </row>
    <row r="400" spans="1:24" x14ac:dyDescent="0.35">
      <c r="A400" t="s">
        <v>410</v>
      </c>
      <c r="B400" t="str">
        <f t="shared" si="36"/>
        <v>02-03-2024</v>
      </c>
      <c r="C400" t="str">
        <f t="shared" si="37"/>
        <v>Feb</v>
      </c>
      <c r="D400" s="2">
        <v>45325</v>
      </c>
      <c r="E400" t="s">
        <v>541</v>
      </c>
      <c r="F400" t="str">
        <v>Customer_9</v>
      </c>
      <c r="G400" t="str">
        <v>18-25</v>
      </c>
      <c r="H400" t="str">
        <v>Female</v>
      </c>
      <c r="I400" t="str">
        <v>Delhi</v>
      </c>
      <c r="J400" t="s">
        <v>581</v>
      </c>
      <c r="K400" t="str">
        <f>_xlfn.XLOOKUP(J400, Product_Info!A:A, Product_Info!B:B)</f>
        <v>Product_12</v>
      </c>
      <c r="L400" t="str">
        <f>_xlfn.XLOOKUP(J400, Product_Info!A:A, Product_Info!F:F)</f>
        <v>Supplier_12</v>
      </c>
      <c r="M400" t="s">
        <v>592</v>
      </c>
      <c r="N400" t="s">
        <v>597</v>
      </c>
      <c r="O400">
        <v>6</v>
      </c>
      <c r="P400" t="s">
        <v>602</v>
      </c>
      <c r="Q400" s="10">
        <v>0.02</v>
      </c>
      <c r="R400">
        <v>10.220000000000001</v>
      </c>
      <c r="S400">
        <v>61.32</v>
      </c>
      <c r="T400">
        <v>4.91</v>
      </c>
      <c r="U400">
        <f t="shared" si="38"/>
        <v>61.320000000000007</v>
      </c>
      <c r="V400" s="10">
        <f t="shared" si="39"/>
        <v>8.0071754729288971E-2</v>
      </c>
      <c r="W400" s="4">
        <f t="shared" si="40"/>
        <v>10.217956000000001</v>
      </c>
      <c r="X400" t="str">
        <f t="shared" si="41"/>
        <v>Moderate</v>
      </c>
    </row>
    <row r="401" spans="1:24" x14ac:dyDescent="0.35">
      <c r="A401" t="s">
        <v>411</v>
      </c>
      <c r="B401" t="str">
        <f t="shared" si="36"/>
        <v>02-04-2024</v>
      </c>
      <c r="C401" t="str">
        <f t="shared" si="37"/>
        <v>Feb</v>
      </c>
      <c r="D401" s="2">
        <v>45326</v>
      </c>
      <c r="E401" t="s">
        <v>515</v>
      </c>
      <c r="F401" t="str">
        <v>Customer_43</v>
      </c>
      <c r="G401" t="str">
        <v>36-50</v>
      </c>
      <c r="H401" t="str">
        <v>Male</v>
      </c>
      <c r="I401" t="str">
        <v>Delhi</v>
      </c>
      <c r="J401" t="s">
        <v>568</v>
      </c>
      <c r="K401" t="str">
        <f>_xlfn.XLOOKUP(J401, Product_Info!A:A, Product_Info!B:B)</f>
        <v>Product_5</v>
      </c>
      <c r="L401" t="str">
        <f>_xlfn.XLOOKUP(J401, Product_Info!A:A, Product_Info!F:F)</f>
        <v>Supplier_5</v>
      </c>
      <c r="M401" t="s">
        <v>592</v>
      </c>
      <c r="N401" t="s">
        <v>596</v>
      </c>
      <c r="O401">
        <v>9</v>
      </c>
      <c r="P401" t="s">
        <v>603</v>
      </c>
      <c r="Q401" s="10">
        <v>0.44</v>
      </c>
      <c r="R401">
        <v>451.68</v>
      </c>
      <c r="S401">
        <v>4065.12</v>
      </c>
      <c r="T401">
        <v>-1382.14</v>
      </c>
      <c r="U401">
        <f t="shared" si="38"/>
        <v>4065.12</v>
      </c>
      <c r="V401" s="10">
        <f t="shared" si="39"/>
        <v>-0.33999980320384149</v>
      </c>
      <c r="W401" s="4">
        <f t="shared" si="40"/>
        <v>449.69260800000001</v>
      </c>
      <c r="X401" t="str">
        <f t="shared" si="41"/>
        <v>Low Profit</v>
      </c>
    </row>
    <row r="402" spans="1:24" x14ac:dyDescent="0.35">
      <c r="A402" t="s">
        <v>412</v>
      </c>
      <c r="B402" t="str">
        <f t="shared" si="36"/>
        <v>02-05-2024</v>
      </c>
      <c r="C402" t="str">
        <f t="shared" si="37"/>
        <v>Feb</v>
      </c>
      <c r="D402" s="2">
        <v>45327</v>
      </c>
      <c r="E402" t="s">
        <v>554</v>
      </c>
      <c r="F402" t="str">
        <v>Customer_48</v>
      </c>
      <c r="G402" t="str">
        <v>26-35</v>
      </c>
      <c r="H402" t="str">
        <v>Female</v>
      </c>
      <c r="I402" t="str">
        <v>Delhi</v>
      </c>
      <c r="J402" t="s">
        <v>567</v>
      </c>
      <c r="K402" t="str">
        <f>_xlfn.XLOOKUP(J402, Product_Info!A:A, Product_Info!B:B)</f>
        <v>Product_30</v>
      </c>
      <c r="L402" t="str">
        <f>_xlfn.XLOOKUP(J402, Product_Info!A:A, Product_Info!F:F)</f>
        <v>Supplier_30</v>
      </c>
      <c r="M402" t="s">
        <v>592</v>
      </c>
      <c r="N402" t="s">
        <v>600</v>
      </c>
      <c r="O402">
        <v>7</v>
      </c>
      <c r="P402" t="s">
        <v>602</v>
      </c>
      <c r="Q402" s="10">
        <v>0.13</v>
      </c>
      <c r="R402">
        <v>85.37</v>
      </c>
      <c r="S402">
        <v>597.59</v>
      </c>
      <c r="T402">
        <v>-17.93</v>
      </c>
      <c r="U402">
        <f t="shared" si="38"/>
        <v>597.59</v>
      </c>
      <c r="V402" s="10">
        <f t="shared" si="39"/>
        <v>-3.0003848792650476E-2</v>
      </c>
      <c r="W402" s="4">
        <f t="shared" si="40"/>
        <v>85.259019000000009</v>
      </c>
      <c r="X402" t="str">
        <f t="shared" si="41"/>
        <v>Low Profit</v>
      </c>
    </row>
    <row r="403" spans="1:24" x14ac:dyDescent="0.35">
      <c r="A403" t="s">
        <v>413</v>
      </c>
      <c r="B403" t="str">
        <f t="shared" si="36"/>
        <v>02-06-2024</v>
      </c>
      <c r="C403" t="str">
        <f t="shared" si="37"/>
        <v>Feb</v>
      </c>
      <c r="D403" s="2">
        <v>45328</v>
      </c>
      <c r="E403" t="s">
        <v>512</v>
      </c>
      <c r="F403" t="str">
        <v>Customer_39</v>
      </c>
      <c r="G403" t="str">
        <v>36-50</v>
      </c>
      <c r="H403" t="str">
        <v>Male</v>
      </c>
      <c r="I403" t="str">
        <v>Delhi</v>
      </c>
      <c r="J403" t="s">
        <v>567</v>
      </c>
      <c r="K403" t="str">
        <f>_xlfn.XLOOKUP(J403, Product_Info!A:A, Product_Info!B:B)</f>
        <v>Product_30</v>
      </c>
      <c r="L403" t="str">
        <f>_xlfn.XLOOKUP(J403, Product_Info!A:A, Product_Info!F:F)</f>
        <v>Supplier_30</v>
      </c>
      <c r="M403" t="s">
        <v>593</v>
      </c>
      <c r="N403" t="s">
        <v>597</v>
      </c>
      <c r="O403">
        <v>4</v>
      </c>
      <c r="P403" t="s">
        <v>604</v>
      </c>
      <c r="Q403" s="10">
        <v>0.33</v>
      </c>
      <c r="R403">
        <v>495.14</v>
      </c>
      <c r="S403">
        <v>1980.56</v>
      </c>
      <c r="T403">
        <v>-455.53</v>
      </c>
      <c r="U403">
        <f t="shared" si="38"/>
        <v>1980.56</v>
      </c>
      <c r="V403" s="10">
        <f t="shared" si="39"/>
        <v>-0.23000060588924343</v>
      </c>
      <c r="W403" s="4">
        <f t="shared" si="40"/>
        <v>493.50603799999999</v>
      </c>
      <c r="X403" t="str">
        <f t="shared" si="41"/>
        <v>Low Profit</v>
      </c>
    </row>
    <row r="404" spans="1:24" x14ac:dyDescent="0.35">
      <c r="A404" t="s">
        <v>414</v>
      </c>
      <c r="B404" t="str">
        <f t="shared" si="36"/>
        <v>02-07-2024</v>
      </c>
      <c r="C404" t="str">
        <f t="shared" si="37"/>
        <v>Feb</v>
      </c>
      <c r="D404" s="2">
        <v>45329</v>
      </c>
      <c r="E404" t="s">
        <v>513</v>
      </c>
      <c r="F404" t="str">
        <v>Customer_29</v>
      </c>
      <c r="G404" t="str">
        <v>36-50</v>
      </c>
      <c r="H404" t="str">
        <v>Male</v>
      </c>
      <c r="I404" t="str">
        <v>Delhi</v>
      </c>
      <c r="J404" t="s">
        <v>580</v>
      </c>
      <c r="K404" t="str">
        <f>_xlfn.XLOOKUP(J404, Product_Info!A:A, Product_Info!B:B)</f>
        <v>Product_27</v>
      </c>
      <c r="L404" t="str">
        <f>_xlfn.XLOOKUP(J404, Product_Info!A:A, Product_Info!F:F)</f>
        <v>Supplier_27</v>
      </c>
      <c r="M404" t="s">
        <v>592</v>
      </c>
      <c r="N404" t="s">
        <v>595</v>
      </c>
      <c r="O404">
        <v>1</v>
      </c>
      <c r="P404" t="s">
        <v>603</v>
      </c>
      <c r="Q404" s="10">
        <v>0.4</v>
      </c>
      <c r="R404">
        <v>477.88</v>
      </c>
      <c r="S404">
        <v>477.88</v>
      </c>
      <c r="T404">
        <v>-143.36000000000001</v>
      </c>
      <c r="U404">
        <f t="shared" si="38"/>
        <v>477.88</v>
      </c>
      <c r="V404" s="10">
        <f t="shared" si="39"/>
        <v>-0.29999162969783211</v>
      </c>
      <c r="W404" s="4">
        <f t="shared" si="40"/>
        <v>475.96848</v>
      </c>
      <c r="X404" t="str">
        <f t="shared" si="41"/>
        <v>Low Profit</v>
      </c>
    </row>
    <row r="405" spans="1:24" x14ac:dyDescent="0.35">
      <c r="A405" t="s">
        <v>415</v>
      </c>
      <c r="B405" t="str">
        <f t="shared" si="36"/>
        <v>02-08-2024</v>
      </c>
      <c r="C405" t="str">
        <f t="shared" si="37"/>
        <v>Feb</v>
      </c>
      <c r="D405" s="2">
        <v>45330</v>
      </c>
      <c r="E405" t="s">
        <v>535</v>
      </c>
      <c r="F405" t="str">
        <v>Customer_42</v>
      </c>
      <c r="G405" t="str">
        <v>18-25</v>
      </c>
      <c r="H405" t="str">
        <v>Female</v>
      </c>
      <c r="I405" t="str">
        <v>Delhi</v>
      </c>
      <c r="J405" t="s">
        <v>589</v>
      </c>
      <c r="K405" t="str">
        <f>_xlfn.XLOOKUP(J405, Product_Info!A:A, Product_Info!B:B)</f>
        <v>Product_25</v>
      </c>
      <c r="L405" t="str">
        <f>_xlfn.XLOOKUP(J405, Product_Info!A:A, Product_Info!F:F)</f>
        <v>Supplier_25</v>
      </c>
      <c r="M405" t="s">
        <v>592</v>
      </c>
      <c r="N405" t="s">
        <v>600</v>
      </c>
      <c r="O405">
        <v>2</v>
      </c>
      <c r="P405" t="s">
        <v>601</v>
      </c>
      <c r="Q405" s="10">
        <v>0.33</v>
      </c>
      <c r="R405">
        <v>252.39</v>
      </c>
      <c r="S405">
        <v>504.78</v>
      </c>
      <c r="T405">
        <v>-116.1</v>
      </c>
      <c r="U405">
        <f t="shared" si="38"/>
        <v>504.78</v>
      </c>
      <c r="V405" s="10">
        <f t="shared" si="39"/>
        <v>-0.23000118863663377</v>
      </c>
      <c r="W405" s="4">
        <f t="shared" si="40"/>
        <v>251.55711299999999</v>
      </c>
      <c r="X405" t="str">
        <f t="shared" si="41"/>
        <v>Low Profit</v>
      </c>
    </row>
    <row r="406" spans="1:24" x14ac:dyDescent="0.35">
      <c r="A406" t="s">
        <v>416</v>
      </c>
      <c r="B406" t="str">
        <f t="shared" si="36"/>
        <v>02-09-2024</v>
      </c>
      <c r="C406" t="str">
        <f t="shared" si="37"/>
        <v>Feb</v>
      </c>
      <c r="D406" s="2">
        <v>45331</v>
      </c>
      <c r="E406" t="s">
        <v>546</v>
      </c>
      <c r="F406" t="str">
        <v>Customer_26</v>
      </c>
      <c r="G406" t="str">
        <v>18-25</v>
      </c>
      <c r="H406" t="str">
        <v>Female</v>
      </c>
      <c r="I406" t="str">
        <v>Delhi</v>
      </c>
      <c r="J406" t="s">
        <v>578</v>
      </c>
      <c r="K406" t="str">
        <f>_xlfn.XLOOKUP(J406, Product_Info!A:A, Product_Info!B:B)</f>
        <v>Product_17</v>
      </c>
      <c r="L406" t="str">
        <f>_xlfn.XLOOKUP(J406, Product_Info!A:A, Product_Info!F:F)</f>
        <v>Supplier_17</v>
      </c>
      <c r="M406" t="s">
        <v>592</v>
      </c>
      <c r="N406" t="s">
        <v>598</v>
      </c>
      <c r="O406">
        <v>5</v>
      </c>
      <c r="P406" t="s">
        <v>601</v>
      </c>
      <c r="Q406" s="10">
        <v>0.05</v>
      </c>
      <c r="R406">
        <v>261.23</v>
      </c>
      <c r="S406">
        <v>1306.1500000000001</v>
      </c>
      <c r="T406">
        <v>65.31</v>
      </c>
      <c r="U406">
        <f t="shared" si="38"/>
        <v>1306.1500000000001</v>
      </c>
      <c r="V406" s="10">
        <f t="shared" si="39"/>
        <v>5.0001914022126094E-2</v>
      </c>
      <c r="W406" s="4">
        <f t="shared" si="40"/>
        <v>261.09938500000004</v>
      </c>
      <c r="X406" t="str">
        <f t="shared" si="41"/>
        <v>Moderate</v>
      </c>
    </row>
    <row r="407" spans="1:24" x14ac:dyDescent="0.35">
      <c r="A407" t="s">
        <v>417</v>
      </c>
      <c r="B407" t="str">
        <f t="shared" si="36"/>
        <v>02-10-2024</v>
      </c>
      <c r="C407" t="str">
        <f t="shared" si="37"/>
        <v>Feb</v>
      </c>
      <c r="D407" s="2">
        <v>45332</v>
      </c>
      <c r="E407" t="s">
        <v>548</v>
      </c>
      <c r="F407" t="str">
        <v>Customer_35</v>
      </c>
      <c r="G407" t="str">
        <v>26-35</v>
      </c>
      <c r="H407" t="str">
        <v>Female</v>
      </c>
      <c r="I407" t="str">
        <v>Delhi</v>
      </c>
      <c r="J407" t="s">
        <v>562</v>
      </c>
      <c r="K407" t="str">
        <f>_xlfn.XLOOKUP(J407, Product_Info!A:A, Product_Info!B:B)</f>
        <v>Product_16</v>
      </c>
      <c r="L407" t="str">
        <f>_xlfn.XLOOKUP(J407, Product_Info!A:A, Product_Info!F:F)</f>
        <v>Supplier_16</v>
      </c>
      <c r="M407" t="s">
        <v>594</v>
      </c>
      <c r="N407" t="s">
        <v>595</v>
      </c>
      <c r="O407">
        <v>5</v>
      </c>
      <c r="P407" t="s">
        <v>603</v>
      </c>
      <c r="Q407" s="10">
        <v>0.3</v>
      </c>
      <c r="R407">
        <v>245.96</v>
      </c>
      <c r="S407">
        <v>1229.8</v>
      </c>
      <c r="T407">
        <v>-245.96</v>
      </c>
      <c r="U407">
        <f t="shared" si="38"/>
        <v>1229.8</v>
      </c>
      <c r="V407" s="10">
        <f t="shared" si="39"/>
        <v>-0.2</v>
      </c>
      <c r="W407" s="4">
        <f t="shared" si="40"/>
        <v>245.22212000000002</v>
      </c>
      <c r="X407" t="str">
        <f t="shared" si="41"/>
        <v>Low Profit</v>
      </c>
    </row>
    <row r="408" spans="1:24" x14ac:dyDescent="0.35">
      <c r="A408" t="s">
        <v>418</v>
      </c>
      <c r="B408" t="str">
        <f t="shared" si="36"/>
        <v>02-11-2024</v>
      </c>
      <c r="C408" t="str">
        <f t="shared" si="37"/>
        <v>Feb</v>
      </c>
      <c r="D408" s="2">
        <v>45333</v>
      </c>
      <c r="E408" t="s">
        <v>545</v>
      </c>
      <c r="F408" t="str">
        <v>Customer_50</v>
      </c>
      <c r="G408" t="str">
        <v>18-25</v>
      </c>
      <c r="H408" t="str">
        <v>Female</v>
      </c>
      <c r="I408" t="str">
        <v>Delhi</v>
      </c>
      <c r="J408" t="s">
        <v>590</v>
      </c>
      <c r="K408" t="str">
        <f>_xlfn.XLOOKUP(J408, Product_Info!A:A, Product_Info!B:B)</f>
        <v>Product_15</v>
      </c>
      <c r="L408" t="str">
        <f>_xlfn.XLOOKUP(J408, Product_Info!A:A, Product_Info!F:F)</f>
        <v>Supplier_15</v>
      </c>
      <c r="M408" t="s">
        <v>594</v>
      </c>
      <c r="N408" t="s">
        <v>600</v>
      </c>
      <c r="O408">
        <v>8</v>
      </c>
      <c r="P408" t="s">
        <v>603</v>
      </c>
      <c r="Q408" s="10">
        <v>0.27</v>
      </c>
      <c r="R408">
        <v>321.37</v>
      </c>
      <c r="S408">
        <v>2570.96</v>
      </c>
      <c r="T408">
        <v>-437.06</v>
      </c>
      <c r="U408">
        <f t="shared" si="38"/>
        <v>2570.96</v>
      </c>
      <c r="V408" s="10">
        <f t="shared" si="39"/>
        <v>-0.16999875532874878</v>
      </c>
      <c r="W408" s="4">
        <f t="shared" si="40"/>
        <v>320.50230099999999</v>
      </c>
      <c r="X408" t="str">
        <f t="shared" si="41"/>
        <v>Low Profit</v>
      </c>
    </row>
    <row r="409" spans="1:24" x14ac:dyDescent="0.35">
      <c r="A409" t="s">
        <v>419</v>
      </c>
      <c r="B409" t="str">
        <f t="shared" si="36"/>
        <v>02-12-2024</v>
      </c>
      <c r="C409" t="str">
        <f t="shared" si="37"/>
        <v>Feb</v>
      </c>
      <c r="D409" s="2">
        <v>45334</v>
      </c>
      <c r="E409" t="s">
        <v>532</v>
      </c>
      <c r="F409" t="str">
        <v>Customer_25</v>
      </c>
      <c r="G409" t="str">
        <v>18-25</v>
      </c>
      <c r="H409" t="str">
        <v>Female</v>
      </c>
      <c r="I409" t="str">
        <v>Delhi</v>
      </c>
      <c r="J409" t="s">
        <v>569</v>
      </c>
      <c r="K409" t="str">
        <f>_xlfn.XLOOKUP(J409, Product_Info!A:A, Product_Info!B:B)</f>
        <v>Product_23</v>
      </c>
      <c r="L409" t="str">
        <f>_xlfn.XLOOKUP(J409, Product_Info!A:A, Product_Info!F:F)</f>
        <v>Supplier_23</v>
      </c>
      <c r="M409" t="s">
        <v>593</v>
      </c>
      <c r="N409" t="s">
        <v>595</v>
      </c>
      <c r="O409">
        <v>6</v>
      </c>
      <c r="P409" t="s">
        <v>602</v>
      </c>
      <c r="Q409" s="10">
        <v>0.45</v>
      </c>
      <c r="R409">
        <v>54.45</v>
      </c>
      <c r="S409">
        <v>326.7</v>
      </c>
      <c r="T409">
        <v>-114.34</v>
      </c>
      <c r="U409">
        <f t="shared" si="38"/>
        <v>326.70000000000005</v>
      </c>
      <c r="V409" s="10">
        <f t="shared" si="39"/>
        <v>-0.34998469543924088</v>
      </c>
      <c r="W409" s="4">
        <f t="shared" si="40"/>
        <v>54.204975000000005</v>
      </c>
      <c r="X409" t="str">
        <f t="shared" si="41"/>
        <v>Low Profit</v>
      </c>
    </row>
    <row r="410" spans="1:24" x14ac:dyDescent="0.35">
      <c r="A410" t="s">
        <v>420</v>
      </c>
      <c r="B410" t="str">
        <f t="shared" si="36"/>
        <v>02-13-2024</v>
      </c>
      <c r="C410" t="str">
        <f t="shared" si="37"/>
        <v>Feb</v>
      </c>
      <c r="D410" s="2">
        <v>45335</v>
      </c>
      <c r="E410" t="s">
        <v>521</v>
      </c>
      <c r="F410" t="str">
        <v>Customer_24</v>
      </c>
      <c r="G410" t="str">
        <v>26-35</v>
      </c>
      <c r="H410" t="str">
        <v>Female</v>
      </c>
      <c r="I410" t="str">
        <v>Delhi</v>
      </c>
      <c r="J410" t="s">
        <v>590</v>
      </c>
      <c r="K410" t="str">
        <f>_xlfn.XLOOKUP(J410, Product_Info!A:A, Product_Info!B:B)</f>
        <v>Product_15</v>
      </c>
      <c r="L410" t="str">
        <f>_xlfn.XLOOKUP(J410, Product_Info!A:A, Product_Info!F:F)</f>
        <v>Supplier_15</v>
      </c>
      <c r="M410" t="s">
        <v>593</v>
      </c>
      <c r="N410" t="s">
        <v>598</v>
      </c>
      <c r="O410">
        <v>8</v>
      </c>
      <c r="P410" t="s">
        <v>603</v>
      </c>
      <c r="Q410" s="10">
        <v>0.2</v>
      </c>
      <c r="R410">
        <v>25.98</v>
      </c>
      <c r="S410">
        <v>207.84</v>
      </c>
      <c r="T410">
        <v>-20.78</v>
      </c>
      <c r="U410">
        <f t="shared" si="38"/>
        <v>207.84</v>
      </c>
      <c r="V410" s="10">
        <f t="shared" si="39"/>
        <v>-9.998075442648191E-2</v>
      </c>
      <c r="W410" s="4">
        <f t="shared" si="40"/>
        <v>25.928039999999999</v>
      </c>
      <c r="X410" t="str">
        <f t="shared" si="41"/>
        <v>Low Profit</v>
      </c>
    </row>
    <row r="411" spans="1:24" x14ac:dyDescent="0.35">
      <c r="A411" t="s">
        <v>421</v>
      </c>
      <c r="B411" t="str">
        <f t="shared" si="36"/>
        <v>02-14-2024</v>
      </c>
      <c r="C411" t="str">
        <f t="shared" si="37"/>
        <v>Feb</v>
      </c>
      <c r="D411" s="2">
        <v>45336</v>
      </c>
      <c r="E411" t="s">
        <v>559</v>
      </c>
      <c r="F411" t="str">
        <v>Customer_13</v>
      </c>
      <c r="G411" t="str">
        <v>26-35</v>
      </c>
      <c r="H411" t="str">
        <v>Female</v>
      </c>
      <c r="I411" t="str">
        <v>Delhi</v>
      </c>
      <c r="J411" t="s">
        <v>568</v>
      </c>
      <c r="K411" t="str">
        <f>_xlfn.XLOOKUP(J411, Product_Info!A:A, Product_Info!B:B)</f>
        <v>Product_5</v>
      </c>
      <c r="L411" t="str">
        <f>_xlfn.XLOOKUP(J411, Product_Info!A:A, Product_Info!F:F)</f>
        <v>Supplier_5</v>
      </c>
      <c r="M411" t="s">
        <v>594</v>
      </c>
      <c r="N411" t="s">
        <v>596</v>
      </c>
      <c r="O411">
        <v>2</v>
      </c>
      <c r="P411" t="s">
        <v>602</v>
      </c>
      <c r="Q411" s="10">
        <v>0.16</v>
      </c>
      <c r="R411">
        <v>38.270000000000003</v>
      </c>
      <c r="S411">
        <v>76.540000000000006</v>
      </c>
      <c r="T411">
        <v>-4.59</v>
      </c>
      <c r="U411">
        <f t="shared" si="38"/>
        <v>76.540000000000006</v>
      </c>
      <c r="V411" s="10">
        <f t="shared" si="39"/>
        <v>-5.9968643846354842E-2</v>
      </c>
      <c r="W411" s="4">
        <f t="shared" si="40"/>
        <v>38.208767999999999</v>
      </c>
      <c r="X411" t="str">
        <f t="shared" si="41"/>
        <v>Low Profit</v>
      </c>
    </row>
    <row r="412" spans="1:24" x14ac:dyDescent="0.35">
      <c r="A412" t="s">
        <v>422</v>
      </c>
      <c r="B412" t="str">
        <f t="shared" si="36"/>
        <v>02-15-2024</v>
      </c>
      <c r="C412" t="str">
        <f t="shared" si="37"/>
        <v>Feb</v>
      </c>
      <c r="D412" s="2">
        <v>45337</v>
      </c>
      <c r="E412" t="s">
        <v>540</v>
      </c>
      <c r="F412" t="str">
        <v>Customer_7</v>
      </c>
      <c r="G412" t="str">
        <v>26-35</v>
      </c>
      <c r="H412" t="str">
        <v>Female</v>
      </c>
      <c r="I412" t="str">
        <v>Delhi</v>
      </c>
      <c r="J412" t="s">
        <v>563</v>
      </c>
      <c r="K412" t="str">
        <f>_xlfn.XLOOKUP(J412, Product_Info!A:A, Product_Info!B:B)</f>
        <v>Product_21</v>
      </c>
      <c r="L412" t="str">
        <f>_xlfn.XLOOKUP(J412, Product_Info!A:A, Product_Info!F:F)</f>
        <v>Supplier_21</v>
      </c>
      <c r="M412" t="s">
        <v>594</v>
      </c>
      <c r="N412" t="s">
        <v>598</v>
      </c>
      <c r="O412">
        <v>3</v>
      </c>
      <c r="P412" t="s">
        <v>604</v>
      </c>
      <c r="Q412" s="10">
        <v>0.37</v>
      </c>
      <c r="R412">
        <v>227.74</v>
      </c>
      <c r="S412">
        <v>683.22</v>
      </c>
      <c r="T412">
        <v>-184.47</v>
      </c>
      <c r="U412">
        <f t="shared" si="38"/>
        <v>683.22</v>
      </c>
      <c r="V412" s="10">
        <f t="shared" si="39"/>
        <v>-0.27000087819443225</v>
      </c>
      <c r="W412" s="4">
        <f t="shared" si="40"/>
        <v>226.89736199999999</v>
      </c>
      <c r="X412" t="str">
        <f t="shared" si="41"/>
        <v>Low Profit</v>
      </c>
    </row>
    <row r="413" spans="1:24" x14ac:dyDescent="0.35">
      <c r="A413" t="s">
        <v>423</v>
      </c>
      <c r="B413" t="str">
        <f t="shared" si="36"/>
        <v>02-16-2024</v>
      </c>
      <c r="C413" t="str">
        <f t="shared" si="37"/>
        <v>Feb</v>
      </c>
      <c r="D413" s="2">
        <v>45338</v>
      </c>
      <c r="E413" t="s">
        <v>522</v>
      </c>
      <c r="F413" t="str">
        <v>Customer_36</v>
      </c>
      <c r="G413" t="str">
        <v>50+</v>
      </c>
      <c r="H413" t="str">
        <v>Male</v>
      </c>
      <c r="I413" t="str">
        <v>Delhi</v>
      </c>
      <c r="J413" t="s">
        <v>587</v>
      </c>
      <c r="K413" t="str">
        <f>_xlfn.XLOOKUP(J413, Product_Info!A:A, Product_Info!B:B)</f>
        <v>Product_14</v>
      </c>
      <c r="L413" t="str">
        <f>_xlfn.XLOOKUP(J413, Product_Info!A:A, Product_Info!F:F)</f>
        <v>Supplier_14</v>
      </c>
      <c r="M413" t="s">
        <v>594</v>
      </c>
      <c r="N413" t="s">
        <v>598</v>
      </c>
      <c r="O413">
        <v>6</v>
      </c>
      <c r="P413" t="s">
        <v>602</v>
      </c>
      <c r="Q413" s="10">
        <v>0.21</v>
      </c>
      <c r="R413">
        <v>145.02000000000001</v>
      </c>
      <c r="S413">
        <v>870.12</v>
      </c>
      <c r="T413">
        <v>-95.71</v>
      </c>
      <c r="U413">
        <f t="shared" si="38"/>
        <v>870.12000000000012</v>
      </c>
      <c r="V413" s="10">
        <f t="shared" si="39"/>
        <v>-0.10999632234634302</v>
      </c>
      <c r="W413" s="4">
        <f t="shared" si="40"/>
        <v>144.71545800000001</v>
      </c>
      <c r="X413" t="str">
        <f t="shared" si="41"/>
        <v>Low Profit</v>
      </c>
    </row>
    <row r="414" spans="1:24" x14ac:dyDescent="0.35">
      <c r="A414" t="s">
        <v>424</v>
      </c>
      <c r="B414" t="str">
        <f t="shared" si="36"/>
        <v>02-17-2024</v>
      </c>
      <c r="C414" t="str">
        <f t="shared" si="37"/>
        <v>Feb</v>
      </c>
      <c r="D414" s="2">
        <v>45339</v>
      </c>
      <c r="E414" t="s">
        <v>555</v>
      </c>
      <c r="F414" t="str">
        <v>Customer_45</v>
      </c>
      <c r="G414" t="str">
        <v>26-35</v>
      </c>
      <c r="H414" t="str">
        <v>Female</v>
      </c>
      <c r="I414" t="str">
        <v>Delhi</v>
      </c>
      <c r="J414" t="s">
        <v>573</v>
      </c>
      <c r="K414" t="str">
        <f>_xlfn.XLOOKUP(J414, Product_Info!A:A, Product_Info!B:B)</f>
        <v>Product_2</v>
      </c>
      <c r="L414" t="str">
        <f>_xlfn.XLOOKUP(J414, Product_Info!A:A, Product_Info!F:F)</f>
        <v>Supplier_2</v>
      </c>
      <c r="M414" t="s">
        <v>592</v>
      </c>
      <c r="N414" t="s">
        <v>595</v>
      </c>
      <c r="O414">
        <v>3</v>
      </c>
      <c r="P414" t="s">
        <v>603</v>
      </c>
      <c r="Q414" s="10">
        <v>0.32</v>
      </c>
      <c r="R414">
        <v>314.8</v>
      </c>
      <c r="S414">
        <v>944.4</v>
      </c>
      <c r="T414">
        <v>-207.77</v>
      </c>
      <c r="U414">
        <f t="shared" si="38"/>
        <v>944.40000000000009</v>
      </c>
      <c r="V414" s="10">
        <f t="shared" si="39"/>
        <v>-0.22000211774671749</v>
      </c>
      <c r="W414" s="4">
        <f t="shared" si="40"/>
        <v>313.79264000000001</v>
      </c>
      <c r="X414" t="str">
        <f t="shared" si="41"/>
        <v>Low Profit</v>
      </c>
    </row>
    <row r="415" spans="1:24" x14ac:dyDescent="0.35">
      <c r="A415" t="s">
        <v>425</v>
      </c>
      <c r="B415" t="str">
        <f t="shared" si="36"/>
        <v>02-18-2024</v>
      </c>
      <c r="C415" t="str">
        <f t="shared" si="37"/>
        <v>Feb</v>
      </c>
      <c r="D415" s="2">
        <v>45340</v>
      </c>
      <c r="E415" t="s">
        <v>547</v>
      </c>
      <c r="F415" t="str">
        <v>Customer_20</v>
      </c>
      <c r="G415" t="str">
        <v>18-25</v>
      </c>
      <c r="H415" t="str">
        <v>Female</v>
      </c>
      <c r="I415" t="str">
        <v>Delhi</v>
      </c>
      <c r="J415" t="s">
        <v>585</v>
      </c>
      <c r="K415" t="str">
        <f>_xlfn.XLOOKUP(J415, Product_Info!A:A, Product_Info!B:B)</f>
        <v>Product_11</v>
      </c>
      <c r="L415" t="str">
        <f>_xlfn.XLOOKUP(J415, Product_Info!A:A, Product_Info!F:F)</f>
        <v>Supplier_11</v>
      </c>
      <c r="M415" t="s">
        <v>592</v>
      </c>
      <c r="N415" t="s">
        <v>599</v>
      </c>
      <c r="O415">
        <v>6</v>
      </c>
      <c r="P415" t="s">
        <v>603</v>
      </c>
      <c r="Q415" s="10">
        <v>0.32</v>
      </c>
      <c r="R415">
        <v>496.3</v>
      </c>
      <c r="S415">
        <v>2977.8</v>
      </c>
      <c r="T415">
        <v>-655.12</v>
      </c>
      <c r="U415">
        <f t="shared" si="38"/>
        <v>2977.8</v>
      </c>
      <c r="V415" s="10">
        <f t="shared" si="39"/>
        <v>-0.22000134327355764</v>
      </c>
      <c r="W415" s="4">
        <f t="shared" si="40"/>
        <v>494.71184</v>
      </c>
      <c r="X415" t="str">
        <f t="shared" si="41"/>
        <v>Low Profit</v>
      </c>
    </row>
    <row r="416" spans="1:24" x14ac:dyDescent="0.35">
      <c r="A416" t="s">
        <v>426</v>
      </c>
      <c r="B416" t="str">
        <f t="shared" si="36"/>
        <v>02-19-2024</v>
      </c>
      <c r="C416" t="str">
        <f t="shared" si="37"/>
        <v>Feb</v>
      </c>
      <c r="D416" s="2">
        <v>45341</v>
      </c>
      <c r="E416" t="s">
        <v>557</v>
      </c>
      <c r="F416" t="str">
        <v>Customer_1</v>
      </c>
      <c r="G416" t="str">
        <v>26-35</v>
      </c>
      <c r="H416" t="str">
        <v>Female</v>
      </c>
      <c r="I416" t="str">
        <v>Delhi</v>
      </c>
      <c r="J416" t="s">
        <v>575</v>
      </c>
      <c r="K416" t="str">
        <f>_xlfn.XLOOKUP(J416, Product_Info!A:A, Product_Info!B:B)</f>
        <v>Product_19</v>
      </c>
      <c r="L416" t="str">
        <f>_xlfn.XLOOKUP(J416, Product_Info!A:A, Product_Info!F:F)</f>
        <v>Supplier_19</v>
      </c>
      <c r="M416" t="s">
        <v>594</v>
      </c>
      <c r="N416" t="s">
        <v>597</v>
      </c>
      <c r="O416">
        <v>6</v>
      </c>
      <c r="P416" t="s">
        <v>604</v>
      </c>
      <c r="Q416" s="10">
        <v>0.44</v>
      </c>
      <c r="R416">
        <v>199.3</v>
      </c>
      <c r="S416">
        <v>1195.8</v>
      </c>
      <c r="T416">
        <v>-406.57</v>
      </c>
      <c r="U416">
        <f t="shared" si="38"/>
        <v>1195.8000000000002</v>
      </c>
      <c r="V416" s="10">
        <f t="shared" si="39"/>
        <v>-0.33999832747951159</v>
      </c>
      <c r="W416" s="4">
        <f t="shared" si="40"/>
        <v>198.42308000000003</v>
      </c>
      <c r="X416" t="str">
        <f t="shared" si="41"/>
        <v>Low Profit</v>
      </c>
    </row>
    <row r="417" spans="1:24" x14ac:dyDescent="0.35">
      <c r="A417" t="s">
        <v>427</v>
      </c>
      <c r="B417" t="str">
        <f t="shared" si="36"/>
        <v>02-20-2024</v>
      </c>
      <c r="C417" t="str">
        <f t="shared" si="37"/>
        <v>Feb</v>
      </c>
      <c r="D417" s="2">
        <v>45342</v>
      </c>
      <c r="E417" t="s">
        <v>516</v>
      </c>
      <c r="F417" t="str">
        <v>Customer_8</v>
      </c>
      <c r="G417" t="str">
        <v>18-25</v>
      </c>
      <c r="H417" t="str">
        <v>Female</v>
      </c>
      <c r="I417" t="str">
        <v>Delhi</v>
      </c>
      <c r="J417" t="s">
        <v>564</v>
      </c>
      <c r="K417" t="str">
        <f>_xlfn.XLOOKUP(J417, Product_Info!A:A, Product_Info!B:B)</f>
        <v>Product_7</v>
      </c>
      <c r="L417" t="str">
        <f>_xlfn.XLOOKUP(J417, Product_Info!A:A, Product_Info!F:F)</f>
        <v>Supplier_7</v>
      </c>
      <c r="M417" t="s">
        <v>592</v>
      </c>
      <c r="N417" t="s">
        <v>597</v>
      </c>
      <c r="O417">
        <v>2</v>
      </c>
      <c r="P417" t="s">
        <v>603</v>
      </c>
      <c r="Q417" s="10">
        <v>0.3</v>
      </c>
      <c r="R417">
        <v>291.18</v>
      </c>
      <c r="S417">
        <v>582.36</v>
      </c>
      <c r="T417">
        <v>-116.47</v>
      </c>
      <c r="U417">
        <f t="shared" si="38"/>
        <v>582.36</v>
      </c>
      <c r="V417" s="10">
        <f t="shared" si="39"/>
        <v>-0.19999656569819355</v>
      </c>
      <c r="W417" s="4">
        <f t="shared" si="40"/>
        <v>290.30646000000002</v>
      </c>
      <c r="X417" t="str">
        <f t="shared" si="41"/>
        <v>Low Profit</v>
      </c>
    </row>
    <row r="418" spans="1:24" x14ac:dyDescent="0.35">
      <c r="A418" t="s">
        <v>428</v>
      </c>
      <c r="B418" t="str">
        <f t="shared" si="36"/>
        <v>02-21-2024</v>
      </c>
      <c r="C418" t="str">
        <f t="shared" si="37"/>
        <v>Feb</v>
      </c>
      <c r="D418" s="2">
        <v>45343</v>
      </c>
      <c r="E418" t="s">
        <v>561</v>
      </c>
      <c r="F418" t="str">
        <v>Customer_46</v>
      </c>
      <c r="G418" t="str">
        <v>36-50</v>
      </c>
      <c r="H418" t="str">
        <v>Male</v>
      </c>
      <c r="I418" t="str">
        <v>Delhi</v>
      </c>
      <c r="J418" t="s">
        <v>591</v>
      </c>
      <c r="K418" t="str">
        <f>_xlfn.XLOOKUP(J418, Product_Info!A:A, Product_Info!B:B)</f>
        <v>Product_6</v>
      </c>
      <c r="L418" t="str">
        <f>_xlfn.XLOOKUP(J418, Product_Info!A:A, Product_Info!F:F)</f>
        <v>Supplier_6</v>
      </c>
      <c r="M418" t="s">
        <v>592</v>
      </c>
      <c r="N418" t="s">
        <v>596</v>
      </c>
      <c r="O418">
        <v>7</v>
      </c>
      <c r="P418" t="s">
        <v>603</v>
      </c>
      <c r="Q418" s="10">
        <v>0.25</v>
      </c>
      <c r="R418">
        <v>213.65</v>
      </c>
      <c r="S418">
        <v>1495.55</v>
      </c>
      <c r="T418">
        <v>-224.33</v>
      </c>
      <c r="U418">
        <f t="shared" si="38"/>
        <v>1495.55</v>
      </c>
      <c r="V418" s="10">
        <f t="shared" si="39"/>
        <v>-0.14999832837417673</v>
      </c>
      <c r="W418" s="4">
        <f t="shared" si="40"/>
        <v>213.11587500000002</v>
      </c>
      <c r="X418" t="str">
        <f t="shared" si="41"/>
        <v>Low Profit</v>
      </c>
    </row>
    <row r="419" spans="1:24" x14ac:dyDescent="0.35">
      <c r="A419" t="s">
        <v>429</v>
      </c>
      <c r="B419" t="str">
        <f t="shared" si="36"/>
        <v>02-22-2024</v>
      </c>
      <c r="C419" t="str">
        <f t="shared" si="37"/>
        <v>Feb</v>
      </c>
      <c r="D419" s="2">
        <v>45344</v>
      </c>
      <c r="E419" t="s">
        <v>537</v>
      </c>
      <c r="F419" t="str">
        <v>Customer_16</v>
      </c>
      <c r="G419" t="str">
        <v>50+</v>
      </c>
      <c r="H419" t="str">
        <v>Male</v>
      </c>
      <c r="I419" t="str">
        <v>Delhi</v>
      </c>
      <c r="J419" t="s">
        <v>579</v>
      </c>
      <c r="K419" t="str">
        <f>_xlfn.XLOOKUP(J419, Product_Info!A:A, Product_Info!B:B)</f>
        <v>Product_28</v>
      </c>
      <c r="L419" t="str">
        <f>_xlfn.XLOOKUP(J419, Product_Info!A:A, Product_Info!F:F)</f>
        <v>Supplier_28</v>
      </c>
      <c r="M419" t="s">
        <v>593</v>
      </c>
      <c r="N419" t="s">
        <v>596</v>
      </c>
      <c r="O419">
        <v>2</v>
      </c>
      <c r="P419" t="s">
        <v>601</v>
      </c>
      <c r="Q419" s="10">
        <v>7.0000000000000007E-2</v>
      </c>
      <c r="R419">
        <v>425.16</v>
      </c>
      <c r="S419">
        <v>850.32</v>
      </c>
      <c r="T419">
        <v>25.51</v>
      </c>
      <c r="U419">
        <f t="shared" si="38"/>
        <v>850.32</v>
      </c>
      <c r="V419" s="10">
        <f t="shared" si="39"/>
        <v>3.0000470411139336E-2</v>
      </c>
      <c r="W419" s="4">
        <f t="shared" si="40"/>
        <v>424.86238800000001</v>
      </c>
      <c r="X419" t="str">
        <f t="shared" si="41"/>
        <v>Moderate</v>
      </c>
    </row>
    <row r="420" spans="1:24" x14ac:dyDescent="0.35">
      <c r="A420" t="s">
        <v>430</v>
      </c>
      <c r="B420" t="str">
        <f t="shared" si="36"/>
        <v>02-23-2024</v>
      </c>
      <c r="C420" t="str">
        <f t="shared" si="37"/>
        <v>Feb</v>
      </c>
      <c r="D420" s="2">
        <v>45345</v>
      </c>
      <c r="E420" t="s">
        <v>544</v>
      </c>
      <c r="F420" t="str">
        <v>Customer_14</v>
      </c>
      <c r="G420" t="str">
        <v>18-25</v>
      </c>
      <c r="H420" t="str">
        <v>Female</v>
      </c>
      <c r="I420" t="str">
        <v>Delhi</v>
      </c>
      <c r="J420" t="s">
        <v>573</v>
      </c>
      <c r="K420" t="str">
        <f>_xlfn.XLOOKUP(J420, Product_Info!A:A, Product_Info!B:B)</f>
        <v>Product_2</v>
      </c>
      <c r="L420" t="str">
        <f>_xlfn.XLOOKUP(J420, Product_Info!A:A, Product_Info!F:F)</f>
        <v>Supplier_2</v>
      </c>
      <c r="M420" t="s">
        <v>594</v>
      </c>
      <c r="N420" t="s">
        <v>597</v>
      </c>
      <c r="O420">
        <v>6</v>
      </c>
      <c r="P420" t="s">
        <v>601</v>
      </c>
      <c r="Q420" s="10">
        <v>0.06</v>
      </c>
      <c r="R420">
        <v>452.1</v>
      </c>
      <c r="S420">
        <v>2712.6</v>
      </c>
      <c r="T420">
        <v>108.5</v>
      </c>
      <c r="U420">
        <f t="shared" si="38"/>
        <v>2712.6000000000004</v>
      </c>
      <c r="V420" s="10">
        <f t="shared" si="39"/>
        <v>3.9998525399985246E-2</v>
      </c>
      <c r="W420" s="4">
        <f t="shared" si="40"/>
        <v>451.82873999999998</v>
      </c>
      <c r="X420" t="str">
        <f t="shared" si="41"/>
        <v>Moderate</v>
      </c>
    </row>
    <row r="421" spans="1:24" x14ac:dyDescent="0.35">
      <c r="A421" t="s">
        <v>431</v>
      </c>
      <c r="B421" t="str">
        <f t="shared" si="36"/>
        <v>02-24-2024</v>
      </c>
      <c r="C421" t="str">
        <f t="shared" si="37"/>
        <v>Feb</v>
      </c>
      <c r="D421" s="2">
        <v>45346</v>
      </c>
      <c r="E421" t="s">
        <v>531</v>
      </c>
      <c r="F421" t="str">
        <v>Customer_12</v>
      </c>
      <c r="G421" t="str">
        <v>26-35</v>
      </c>
      <c r="H421" t="str">
        <v>Female</v>
      </c>
      <c r="I421" t="str">
        <v>Delhi</v>
      </c>
      <c r="J421" t="s">
        <v>591</v>
      </c>
      <c r="K421" t="str">
        <f>_xlfn.XLOOKUP(J421, Product_Info!A:A, Product_Info!B:B)</f>
        <v>Product_6</v>
      </c>
      <c r="L421" t="str">
        <f>_xlfn.XLOOKUP(J421, Product_Info!A:A, Product_Info!F:F)</f>
        <v>Supplier_6</v>
      </c>
      <c r="M421" t="s">
        <v>594</v>
      </c>
      <c r="N421" t="s">
        <v>599</v>
      </c>
      <c r="O421">
        <v>1</v>
      </c>
      <c r="P421" t="s">
        <v>604</v>
      </c>
      <c r="Q421" s="10">
        <v>0.08</v>
      </c>
      <c r="R421">
        <v>439.9</v>
      </c>
      <c r="S421">
        <v>439.9</v>
      </c>
      <c r="T421">
        <v>8.8000000000000007</v>
      </c>
      <c r="U421">
        <f t="shared" si="38"/>
        <v>439.9</v>
      </c>
      <c r="V421" s="10">
        <f t="shared" si="39"/>
        <v>2.0004546487838146E-2</v>
      </c>
      <c r="W421" s="4">
        <f t="shared" si="40"/>
        <v>439.54807999999997</v>
      </c>
      <c r="X421" t="str">
        <f t="shared" si="41"/>
        <v>Moderate</v>
      </c>
    </row>
    <row r="422" spans="1:24" x14ac:dyDescent="0.35">
      <c r="A422" t="s">
        <v>432</v>
      </c>
      <c r="B422" t="str">
        <f t="shared" si="36"/>
        <v>02-25-2024</v>
      </c>
      <c r="C422" t="str">
        <f t="shared" si="37"/>
        <v>Feb</v>
      </c>
      <c r="D422" s="2">
        <v>45347</v>
      </c>
      <c r="E422" t="s">
        <v>519</v>
      </c>
      <c r="F422" t="str">
        <v>Customer_23</v>
      </c>
      <c r="G422" t="str">
        <v>18-25</v>
      </c>
      <c r="H422" t="str">
        <v>Female</v>
      </c>
      <c r="I422" t="str">
        <v>Delhi</v>
      </c>
      <c r="J422" t="s">
        <v>582</v>
      </c>
      <c r="K422" t="str">
        <f>_xlfn.XLOOKUP(J422, Product_Info!A:A, Product_Info!B:B)</f>
        <v>Product_18</v>
      </c>
      <c r="L422" t="str">
        <f>_xlfn.XLOOKUP(J422, Product_Info!A:A, Product_Info!F:F)</f>
        <v>Supplier_18</v>
      </c>
      <c r="M422" t="s">
        <v>592</v>
      </c>
      <c r="N422" t="s">
        <v>597</v>
      </c>
      <c r="O422">
        <v>3</v>
      </c>
      <c r="P422" t="s">
        <v>602</v>
      </c>
      <c r="Q422" s="10">
        <v>0.09</v>
      </c>
      <c r="R422">
        <v>487.44</v>
      </c>
      <c r="S422">
        <v>1462.32</v>
      </c>
      <c r="T422">
        <v>14.62</v>
      </c>
      <c r="U422">
        <f t="shared" si="38"/>
        <v>1462.32</v>
      </c>
      <c r="V422" s="10">
        <f t="shared" si="39"/>
        <v>9.9978116964823012E-3</v>
      </c>
      <c r="W422" s="4">
        <f t="shared" si="40"/>
        <v>487.001304</v>
      </c>
      <c r="X422" t="str">
        <f t="shared" si="41"/>
        <v>Moderate</v>
      </c>
    </row>
    <row r="423" spans="1:24" x14ac:dyDescent="0.35">
      <c r="A423" t="s">
        <v>433</v>
      </c>
      <c r="B423" t="str">
        <f t="shared" si="36"/>
        <v>02-26-2024</v>
      </c>
      <c r="C423" t="str">
        <f t="shared" si="37"/>
        <v>Feb</v>
      </c>
      <c r="D423" s="2">
        <v>45348</v>
      </c>
      <c r="E423" t="s">
        <v>514</v>
      </c>
      <c r="F423" t="str">
        <v>Customer_15</v>
      </c>
      <c r="G423" t="str">
        <v>18-25</v>
      </c>
      <c r="H423" t="str">
        <v>Female</v>
      </c>
      <c r="I423" t="str">
        <v>Delhi</v>
      </c>
      <c r="J423" t="s">
        <v>573</v>
      </c>
      <c r="K423" t="str">
        <f>_xlfn.XLOOKUP(J423, Product_Info!A:A, Product_Info!B:B)</f>
        <v>Product_2</v>
      </c>
      <c r="L423" t="str">
        <f>_xlfn.XLOOKUP(J423, Product_Info!A:A, Product_Info!F:F)</f>
        <v>Supplier_2</v>
      </c>
      <c r="M423" t="s">
        <v>594</v>
      </c>
      <c r="N423" t="s">
        <v>599</v>
      </c>
      <c r="O423">
        <v>2</v>
      </c>
      <c r="P423" t="s">
        <v>601</v>
      </c>
      <c r="Q423" s="10">
        <v>0.32</v>
      </c>
      <c r="R423">
        <v>23.48</v>
      </c>
      <c r="S423">
        <v>46.96</v>
      </c>
      <c r="T423">
        <v>-10.33</v>
      </c>
      <c r="U423">
        <f t="shared" si="38"/>
        <v>46.96</v>
      </c>
      <c r="V423" s="10">
        <f t="shared" si="39"/>
        <v>-0.21997444633730834</v>
      </c>
      <c r="W423" s="4">
        <f t="shared" si="40"/>
        <v>23.404864</v>
      </c>
      <c r="X423" t="str">
        <f t="shared" si="41"/>
        <v>Low Profit</v>
      </c>
    </row>
    <row r="424" spans="1:24" x14ac:dyDescent="0.35">
      <c r="A424" t="s">
        <v>434</v>
      </c>
      <c r="B424" t="str">
        <f t="shared" si="36"/>
        <v>02-27-2024</v>
      </c>
      <c r="C424" t="str">
        <f t="shared" si="37"/>
        <v>Feb</v>
      </c>
      <c r="D424" s="2">
        <v>45349</v>
      </c>
      <c r="E424" t="s">
        <v>536</v>
      </c>
      <c r="F424" t="str">
        <v>Customer_28</v>
      </c>
      <c r="G424" t="str">
        <v>18-25</v>
      </c>
      <c r="H424" t="str">
        <v>Female</v>
      </c>
      <c r="I424" t="str">
        <v>Delhi</v>
      </c>
      <c r="J424" t="s">
        <v>582</v>
      </c>
      <c r="K424" t="str">
        <f>_xlfn.XLOOKUP(J424, Product_Info!A:A, Product_Info!B:B)</f>
        <v>Product_18</v>
      </c>
      <c r="L424" t="str">
        <f>_xlfn.XLOOKUP(J424, Product_Info!A:A, Product_Info!F:F)</f>
        <v>Supplier_18</v>
      </c>
      <c r="M424" t="s">
        <v>593</v>
      </c>
      <c r="N424" t="s">
        <v>596</v>
      </c>
      <c r="O424">
        <v>7</v>
      </c>
      <c r="P424" t="s">
        <v>602</v>
      </c>
      <c r="Q424" s="10">
        <v>0.37</v>
      </c>
      <c r="R424">
        <v>421.51</v>
      </c>
      <c r="S424">
        <v>2950.57</v>
      </c>
      <c r="T424">
        <v>-796.65</v>
      </c>
      <c r="U424">
        <f t="shared" si="38"/>
        <v>2950.5699999999997</v>
      </c>
      <c r="V424" s="10">
        <f t="shared" si="39"/>
        <v>-0.2699986782214962</v>
      </c>
      <c r="W424" s="4">
        <f t="shared" si="40"/>
        <v>419.95041299999997</v>
      </c>
      <c r="X424" t="str">
        <f t="shared" si="41"/>
        <v>Low Profit</v>
      </c>
    </row>
    <row r="425" spans="1:24" x14ac:dyDescent="0.35">
      <c r="A425" t="s">
        <v>435</v>
      </c>
      <c r="B425" t="str">
        <f t="shared" si="36"/>
        <v>02-28-2024</v>
      </c>
      <c r="C425" t="str">
        <f t="shared" si="37"/>
        <v>Feb</v>
      </c>
      <c r="D425" s="2">
        <v>45350</v>
      </c>
      <c r="E425" t="s">
        <v>551</v>
      </c>
      <c r="F425" t="str">
        <v>Customer_34</v>
      </c>
      <c r="G425" t="str">
        <v>50+</v>
      </c>
      <c r="H425" t="str">
        <v>Male</v>
      </c>
      <c r="I425" t="str">
        <v>Delhi</v>
      </c>
      <c r="J425" t="s">
        <v>567</v>
      </c>
      <c r="K425" t="str">
        <f>_xlfn.XLOOKUP(J425, Product_Info!A:A, Product_Info!B:B)</f>
        <v>Product_30</v>
      </c>
      <c r="L425" t="str">
        <f>_xlfn.XLOOKUP(J425, Product_Info!A:A, Product_Info!F:F)</f>
        <v>Supplier_30</v>
      </c>
      <c r="M425" t="s">
        <v>593</v>
      </c>
      <c r="N425" t="s">
        <v>600</v>
      </c>
      <c r="O425">
        <v>4</v>
      </c>
      <c r="P425" t="s">
        <v>603</v>
      </c>
      <c r="Q425" s="10">
        <v>0.26</v>
      </c>
      <c r="R425">
        <v>378.37</v>
      </c>
      <c r="S425">
        <v>1513.48</v>
      </c>
      <c r="T425">
        <v>-242.16</v>
      </c>
      <c r="U425">
        <f t="shared" si="38"/>
        <v>1513.48</v>
      </c>
      <c r="V425" s="10">
        <f t="shared" si="39"/>
        <v>-0.16000211433253164</v>
      </c>
      <c r="W425" s="4">
        <f t="shared" si="40"/>
        <v>377.38623799999999</v>
      </c>
      <c r="X425" t="str">
        <f t="shared" si="41"/>
        <v>Low Profit</v>
      </c>
    </row>
    <row r="426" spans="1:24" x14ac:dyDescent="0.35">
      <c r="A426" t="s">
        <v>436</v>
      </c>
      <c r="B426" t="str">
        <f t="shared" si="36"/>
        <v>02-29-2024</v>
      </c>
      <c r="C426" t="str">
        <f t="shared" si="37"/>
        <v>Feb</v>
      </c>
      <c r="D426" s="2">
        <v>45351</v>
      </c>
      <c r="E426" t="s">
        <v>526</v>
      </c>
      <c r="F426" t="str">
        <v>Customer_2</v>
      </c>
      <c r="G426" t="str">
        <v>26-35</v>
      </c>
      <c r="H426" t="str">
        <v>Female</v>
      </c>
      <c r="I426" t="str">
        <v>Delhi</v>
      </c>
      <c r="J426" t="s">
        <v>590</v>
      </c>
      <c r="K426" t="str">
        <f>_xlfn.XLOOKUP(J426, Product_Info!A:A, Product_Info!B:B)</f>
        <v>Product_15</v>
      </c>
      <c r="L426" t="str">
        <f>_xlfn.XLOOKUP(J426, Product_Info!A:A, Product_Info!F:F)</f>
        <v>Supplier_15</v>
      </c>
      <c r="M426" t="s">
        <v>593</v>
      </c>
      <c r="N426" t="s">
        <v>595</v>
      </c>
      <c r="O426">
        <v>8</v>
      </c>
      <c r="P426" t="s">
        <v>601</v>
      </c>
      <c r="Q426" s="10">
        <v>0.41</v>
      </c>
      <c r="R426">
        <v>122.06</v>
      </c>
      <c r="S426">
        <v>976.48</v>
      </c>
      <c r="T426">
        <v>-302.70999999999998</v>
      </c>
      <c r="U426">
        <f t="shared" si="38"/>
        <v>976.48</v>
      </c>
      <c r="V426" s="10">
        <f t="shared" si="39"/>
        <v>-0.31000122890381776</v>
      </c>
      <c r="W426" s="4">
        <f t="shared" si="40"/>
        <v>121.55955400000001</v>
      </c>
      <c r="X426" t="str">
        <f t="shared" si="41"/>
        <v>Low Profit</v>
      </c>
    </row>
    <row r="427" spans="1:24" x14ac:dyDescent="0.35">
      <c r="A427" t="s">
        <v>437</v>
      </c>
      <c r="B427" t="str">
        <f t="shared" si="36"/>
        <v>03-01-2024</v>
      </c>
      <c r="C427" t="str">
        <f t="shared" si="37"/>
        <v>Mar</v>
      </c>
      <c r="D427" s="2">
        <v>45352</v>
      </c>
      <c r="E427" t="s">
        <v>560</v>
      </c>
      <c r="F427" t="str">
        <v>Customer_32</v>
      </c>
      <c r="G427" t="str">
        <v>18-25</v>
      </c>
      <c r="H427" t="str">
        <v>Female</v>
      </c>
      <c r="I427" t="str">
        <v>Delhi</v>
      </c>
      <c r="J427" t="s">
        <v>580</v>
      </c>
      <c r="K427" t="str">
        <f>_xlfn.XLOOKUP(J427, Product_Info!A:A, Product_Info!B:B)</f>
        <v>Product_27</v>
      </c>
      <c r="L427" t="str">
        <f>_xlfn.XLOOKUP(J427, Product_Info!A:A, Product_Info!F:F)</f>
        <v>Supplier_27</v>
      </c>
      <c r="M427" t="s">
        <v>594</v>
      </c>
      <c r="N427" t="s">
        <v>596</v>
      </c>
      <c r="O427">
        <v>6</v>
      </c>
      <c r="P427" t="s">
        <v>604</v>
      </c>
      <c r="Q427" s="10">
        <v>0.5</v>
      </c>
      <c r="R427">
        <v>478.6</v>
      </c>
      <c r="S427">
        <v>2871.6</v>
      </c>
      <c r="T427">
        <v>-1148.6400000000001</v>
      </c>
      <c r="U427">
        <f t="shared" si="38"/>
        <v>2871.6000000000004</v>
      </c>
      <c r="V427" s="10">
        <f t="shared" si="39"/>
        <v>-0.39999999999999997</v>
      </c>
      <c r="W427" s="4">
        <f t="shared" si="40"/>
        <v>476.20699999999999</v>
      </c>
      <c r="X427" t="str">
        <f t="shared" si="41"/>
        <v>Low Profit</v>
      </c>
    </row>
    <row r="428" spans="1:24" x14ac:dyDescent="0.35">
      <c r="A428" t="s">
        <v>438</v>
      </c>
      <c r="B428" t="str">
        <f t="shared" si="36"/>
        <v>03-02-2024</v>
      </c>
      <c r="C428" t="str">
        <f t="shared" si="37"/>
        <v>Mar</v>
      </c>
      <c r="D428" s="2">
        <v>45353</v>
      </c>
      <c r="E428" t="s">
        <v>519</v>
      </c>
      <c r="F428" t="str">
        <v>Customer_23</v>
      </c>
      <c r="G428" t="str">
        <v>18-25</v>
      </c>
      <c r="H428" t="str">
        <v>Female</v>
      </c>
      <c r="I428" t="str">
        <v>Delhi</v>
      </c>
      <c r="J428" t="s">
        <v>575</v>
      </c>
      <c r="K428" t="str">
        <f>_xlfn.XLOOKUP(J428, Product_Info!A:A, Product_Info!B:B)</f>
        <v>Product_19</v>
      </c>
      <c r="L428" t="str">
        <f>_xlfn.XLOOKUP(J428, Product_Info!A:A, Product_Info!F:F)</f>
        <v>Supplier_19</v>
      </c>
      <c r="M428" t="s">
        <v>594</v>
      </c>
      <c r="N428" t="s">
        <v>596</v>
      </c>
      <c r="O428">
        <v>4</v>
      </c>
      <c r="P428" t="s">
        <v>604</v>
      </c>
      <c r="Q428" s="10">
        <v>0.41</v>
      </c>
      <c r="R428">
        <v>82.61</v>
      </c>
      <c r="S428">
        <v>330.44</v>
      </c>
      <c r="T428">
        <v>-102.44</v>
      </c>
      <c r="U428">
        <f t="shared" si="38"/>
        <v>330.44</v>
      </c>
      <c r="V428" s="10">
        <f t="shared" si="39"/>
        <v>-0.31001089456482267</v>
      </c>
      <c r="W428" s="4">
        <f t="shared" si="40"/>
        <v>82.271298999999999</v>
      </c>
      <c r="X428" t="str">
        <f t="shared" si="41"/>
        <v>Low Profit</v>
      </c>
    </row>
    <row r="429" spans="1:24" x14ac:dyDescent="0.35">
      <c r="A429" t="s">
        <v>439</v>
      </c>
      <c r="B429" t="str">
        <f t="shared" si="36"/>
        <v>03-03-2024</v>
      </c>
      <c r="C429" t="str">
        <f t="shared" si="37"/>
        <v>Mar</v>
      </c>
      <c r="D429" s="2">
        <v>45354</v>
      </c>
      <c r="E429" t="s">
        <v>525</v>
      </c>
      <c r="F429" t="str">
        <v>Customer_22</v>
      </c>
      <c r="G429" t="str">
        <v>18-25</v>
      </c>
      <c r="H429" t="str">
        <v>Female</v>
      </c>
      <c r="I429" t="str">
        <v>Delhi</v>
      </c>
      <c r="J429" t="s">
        <v>573</v>
      </c>
      <c r="K429" t="str">
        <f>_xlfn.XLOOKUP(J429, Product_Info!A:A, Product_Info!B:B)</f>
        <v>Product_2</v>
      </c>
      <c r="L429" t="str">
        <f>_xlfn.XLOOKUP(J429, Product_Info!A:A, Product_Info!F:F)</f>
        <v>Supplier_2</v>
      </c>
      <c r="M429" t="s">
        <v>594</v>
      </c>
      <c r="N429" t="s">
        <v>598</v>
      </c>
      <c r="O429">
        <v>5</v>
      </c>
      <c r="P429" t="s">
        <v>604</v>
      </c>
      <c r="Q429" s="10">
        <v>0.35</v>
      </c>
      <c r="R429">
        <v>342.98</v>
      </c>
      <c r="S429">
        <v>1714.9</v>
      </c>
      <c r="T429">
        <v>-428.72</v>
      </c>
      <c r="U429">
        <f t="shared" si="38"/>
        <v>1714.9</v>
      </c>
      <c r="V429" s="10">
        <f t="shared" si="39"/>
        <v>-0.24999708437809784</v>
      </c>
      <c r="W429" s="4">
        <f t="shared" si="40"/>
        <v>341.77957000000004</v>
      </c>
      <c r="X429" t="str">
        <f t="shared" si="41"/>
        <v>Low Profit</v>
      </c>
    </row>
    <row r="430" spans="1:24" x14ac:dyDescent="0.35">
      <c r="A430" t="s">
        <v>440</v>
      </c>
      <c r="B430" t="str">
        <f t="shared" si="36"/>
        <v>03-04-2024</v>
      </c>
      <c r="C430" t="str">
        <f t="shared" si="37"/>
        <v>Mar</v>
      </c>
      <c r="D430" s="2">
        <v>45355</v>
      </c>
      <c r="E430" t="s">
        <v>532</v>
      </c>
      <c r="F430" t="str">
        <v>Customer_25</v>
      </c>
      <c r="G430" t="str">
        <v>18-25</v>
      </c>
      <c r="H430" t="str">
        <v>Female</v>
      </c>
      <c r="I430" t="str">
        <v>Delhi</v>
      </c>
      <c r="J430" t="s">
        <v>574</v>
      </c>
      <c r="K430" t="str">
        <f>_xlfn.XLOOKUP(J430, Product_Info!A:A, Product_Info!B:B)</f>
        <v>Product_20</v>
      </c>
      <c r="L430" t="str">
        <f>_xlfn.XLOOKUP(J430, Product_Info!A:A, Product_Info!F:F)</f>
        <v>Supplier_20</v>
      </c>
      <c r="M430" t="s">
        <v>594</v>
      </c>
      <c r="N430" t="s">
        <v>598</v>
      </c>
      <c r="O430">
        <v>9</v>
      </c>
      <c r="P430" t="s">
        <v>601</v>
      </c>
      <c r="Q430" s="10">
        <v>0.27</v>
      </c>
      <c r="R430">
        <v>120.2</v>
      </c>
      <c r="S430">
        <v>1081.8</v>
      </c>
      <c r="T430">
        <v>-183.91</v>
      </c>
      <c r="U430">
        <f t="shared" si="38"/>
        <v>1081.8</v>
      </c>
      <c r="V430" s="10">
        <f t="shared" si="39"/>
        <v>-0.17000369754113515</v>
      </c>
      <c r="W430" s="4">
        <f t="shared" si="40"/>
        <v>119.87546</v>
      </c>
      <c r="X430" t="str">
        <f t="shared" si="41"/>
        <v>Low Profit</v>
      </c>
    </row>
    <row r="431" spans="1:24" x14ac:dyDescent="0.35">
      <c r="A431" t="s">
        <v>441</v>
      </c>
      <c r="B431" t="str">
        <f t="shared" si="36"/>
        <v>03-05-2024</v>
      </c>
      <c r="C431" t="str">
        <f t="shared" si="37"/>
        <v>Mar</v>
      </c>
      <c r="D431" s="2">
        <v>45356</v>
      </c>
      <c r="E431" t="s">
        <v>525</v>
      </c>
      <c r="F431" t="str">
        <v>Customer_22</v>
      </c>
      <c r="G431" t="str">
        <v>18-25</v>
      </c>
      <c r="H431" t="str">
        <v>Female</v>
      </c>
      <c r="I431" t="str">
        <v>Delhi</v>
      </c>
      <c r="J431" t="s">
        <v>589</v>
      </c>
      <c r="K431" t="str">
        <f>_xlfn.XLOOKUP(J431, Product_Info!A:A, Product_Info!B:B)</f>
        <v>Product_25</v>
      </c>
      <c r="L431" t="str">
        <f>_xlfn.XLOOKUP(J431, Product_Info!A:A, Product_Info!F:F)</f>
        <v>Supplier_25</v>
      </c>
      <c r="M431" t="s">
        <v>594</v>
      </c>
      <c r="N431" t="s">
        <v>598</v>
      </c>
      <c r="O431">
        <v>7</v>
      </c>
      <c r="P431" t="s">
        <v>602</v>
      </c>
      <c r="Q431" s="10">
        <v>0.22</v>
      </c>
      <c r="R431">
        <v>221.38</v>
      </c>
      <c r="S431">
        <v>1549.66</v>
      </c>
      <c r="T431">
        <v>-185.96</v>
      </c>
      <c r="U431">
        <f t="shared" si="38"/>
        <v>1549.6599999999999</v>
      </c>
      <c r="V431" s="10">
        <f t="shared" si="39"/>
        <v>-0.12000051624227251</v>
      </c>
      <c r="W431" s="4">
        <f t="shared" si="40"/>
        <v>220.89296400000001</v>
      </c>
      <c r="X431" t="str">
        <f t="shared" si="41"/>
        <v>Low Profit</v>
      </c>
    </row>
    <row r="432" spans="1:24" x14ac:dyDescent="0.35">
      <c r="A432" t="s">
        <v>442</v>
      </c>
      <c r="B432" t="str">
        <f t="shared" si="36"/>
        <v>03-06-2024</v>
      </c>
      <c r="C432" t="str">
        <f t="shared" si="37"/>
        <v>Mar</v>
      </c>
      <c r="D432" s="2">
        <v>45357</v>
      </c>
      <c r="E432" t="s">
        <v>525</v>
      </c>
      <c r="F432" t="str">
        <v>Customer_22</v>
      </c>
      <c r="G432" t="str">
        <v>18-25</v>
      </c>
      <c r="H432" t="str">
        <v>Female</v>
      </c>
      <c r="I432" t="str">
        <v>Delhi</v>
      </c>
      <c r="J432" t="s">
        <v>591</v>
      </c>
      <c r="K432" t="str">
        <f>_xlfn.XLOOKUP(J432, Product_Info!A:A, Product_Info!B:B)</f>
        <v>Product_6</v>
      </c>
      <c r="L432" t="str">
        <f>_xlfn.XLOOKUP(J432, Product_Info!A:A, Product_Info!F:F)</f>
        <v>Supplier_6</v>
      </c>
      <c r="M432" t="s">
        <v>593</v>
      </c>
      <c r="N432" t="s">
        <v>595</v>
      </c>
      <c r="O432">
        <v>9</v>
      </c>
      <c r="P432" t="s">
        <v>603</v>
      </c>
      <c r="Q432" s="10">
        <v>0.04</v>
      </c>
      <c r="R432">
        <v>362.39</v>
      </c>
      <c r="S432">
        <v>3261.51</v>
      </c>
      <c r="T432">
        <v>195.69</v>
      </c>
      <c r="U432">
        <f t="shared" si="38"/>
        <v>3261.5099999999998</v>
      </c>
      <c r="V432" s="10">
        <f t="shared" si="39"/>
        <v>5.9999816036130506E-2</v>
      </c>
      <c r="W432" s="4">
        <f t="shared" si="40"/>
        <v>362.24504400000001</v>
      </c>
      <c r="X432" t="str">
        <f t="shared" si="41"/>
        <v>Moderate</v>
      </c>
    </row>
    <row r="433" spans="1:24" x14ac:dyDescent="0.35">
      <c r="A433" t="s">
        <v>443</v>
      </c>
      <c r="B433" t="str">
        <f t="shared" si="36"/>
        <v>03-07-2024</v>
      </c>
      <c r="C433" t="str">
        <f t="shared" si="37"/>
        <v>Mar</v>
      </c>
      <c r="D433" s="2">
        <v>45358</v>
      </c>
      <c r="E433" t="s">
        <v>533</v>
      </c>
      <c r="F433" t="str">
        <v>Customer_49</v>
      </c>
      <c r="G433" t="str">
        <v>18-25</v>
      </c>
      <c r="H433" t="str">
        <v>Female</v>
      </c>
      <c r="I433" t="str">
        <v>Delhi</v>
      </c>
      <c r="J433" t="s">
        <v>566</v>
      </c>
      <c r="K433" t="str">
        <f>_xlfn.XLOOKUP(J433, Product_Info!A:A, Product_Info!B:B)</f>
        <v>Product_1</v>
      </c>
      <c r="L433" t="str">
        <f>_xlfn.XLOOKUP(J433, Product_Info!A:A, Product_Info!F:F)</f>
        <v>Supplier_1</v>
      </c>
      <c r="M433" t="s">
        <v>592</v>
      </c>
      <c r="N433" t="s">
        <v>598</v>
      </c>
      <c r="O433">
        <v>7</v>
      </c>
      <c r="P433" t="s">
        <v>602</v>
      </c>
      <c r="Q433" s="10">
        <v>0.2</v>
      </c>
      <c r="R433">
        <v>286.02999999999997</v>
      </c>
      <c r="S433">
        <v>2002.21</v>
      </c>
      <c r="T433">
        <v>-200.22</v>
      </c>
      <c r="U433">
        <f t="shared" si="38"/>
        <v>2002.2099999999998</v>
      </c>
      <c r="V433" s="10">
        <f t="shared" si="39"/>
        <v>-9.9999500551890164E-2</v>
      </c>
      <c r="W433" s="4">
        <f t="shared" si="40"/>
        <v>285.45793999999995</v>
      </c>
      <c r="X433" t="str">
        <f t="shared" si="41"/>
        <v>Low Profit</v>
      </c>
    </row>
    <row r="434" spans="1:24" x14ac:dyDescent="0.35">
      <c r="A434" t="s">
        <v>444</v>
      </c>
      <c r="B434" t="str">
        <f t="shared" si="36"/>
        <v>03-08-2024</v>
      </c>
      <c r="C434" t="str">
        <f t="shared" si="37"/>
        <v>Mar</v>
      </c>
      <c r="D434" s="2">
        <v>45359</v>
      </c>
      <c r="E434" t="s">
        <v>535</v>
      </c>
      <c r="F434" t="str">
        <v>Customer_42</v>
      </c>
      <c r="G434" t="str">
        <v>18-25</v>
      </c>
      <c r="H434" t="str">
        <v>Female</v>
      </c>
      <c r="I434" t="str">
        <v>Delhi</v>
      </c>
      <c r="J434" t="s">
        <v>576</v>
      </c>
      <c r="K434" t="str">
        <f>_xlfn.XLOOKUP(J434, Product_Info!A:A, Product_Info!B:B)</f>
        <v>Product_24</v>
      </c>
      <c r="L434" t="str">
        <f>_xlfn.XLOOKUP(J434, Product_Info!A:A, Product_Info!F:F)</f>
        <v>Supplier_24</v>
      </c>
      <c r="M434" t="s">
        <v>593</v>
      </c>
      <c r="N434" t="s">
        <v>599</v>
      </c>
      <c r="O434">
        <v>1</v>
      </c>
      <c r="P434" t="s">
        <v>602</v>
      </c>
      <c r="Q434" s="10">
        <v>0.46</v>
      </c>
      <c r="R434">
        <v>219.48</v>
      </c>
      <c r="S434">
        <v>219.48</v>
      </c>
      <c r="T434">
        <v>-79.010000000000005</v>
      </c>
      <c r="U434">
        <f t="shared" si="38"/>
        <v>219.48</v>
      </c>
      <c r="V434" s="10">
        <f t="shared" si="39"/>
        <v>-0.35998724257335524</v>
      </c>
      <c r="W434" s="4">
        <f t="shared" si="40"/>
        <v>218.47039199999998</v>
      </c>
      <c r="X434" t="str">
        <f t="shared" si="41"/>
        <v>Low Profit</v>
      </c>
    </row>
    <row r="435" spans="1:24" x14ac:dyDescent="0.35">
      <c r="A435" t="s">
        <v>445</v>
      </c>
      <c r="B435" t="str">
        <f t="shared" si="36"/>
        <v>03-09-2024</v>
      </c>
      <c r="C435" t="str">
        <f t="shared" si="37"/>
        <v>Mar</v>
      </c>
      <c r="D435" s="2">
        <v>45360</v>
      </c>
      <c r="E435" t="s">
        <v>550</v>
      </c>
      <c r="F435" t="str">
        <v>Customer_6</v>
      </c>
      <c r="G435" t="str">
        <v>36-50</v>
      </c>
      <c r="H435" t="str">
        <v>Male</v>
      </c>
      <c r="I435" t="str">
        <v>Delhi</v>
      </c>
      <c r="J435" t="s">
        <v>590</v>
      </c>
      <c r="K435" t="str">
        <f>_xlfn.XLOOKUP(J435, Product_Info!A:A, Product_Info!B:B)</f>
        <v>Product_15</v>
      </c>
      <c r="L435" t="str">
        <f>_xlfn.XLOOKUP(J435, Product_Info!A:A, Product_Info!F:F)</f>
        <v>Supplier_15</v>
      </c>
      <c r="M435" t="s">
        <v>594</v>
      </c>
      <c r="N435" t="s">
        <v>597</v>
      </c>
      <c r="O435">
        <v>8</v>
      </c>
      <c r="P435" t="s">
        <v>603</v>
      </c>
      <c r="Q435" s="10">
        <v>0.4</v>
      </c>
      <c r="R435">
        <v>169.91</v>
      </c>
      <c r="S435">
        <v>1359.28</v>
      </c>
      <c r="T435">
        <v>-407.78</v>
      </c>
      <c r="U435">
        <f t="shared" si="38"/>
        <v>1359.28</v>
      </c>
      <c r="V435" s="10">
        <f t="shared" si="39"/>
        <v>-0.29999705726561121</v>
      </c>
      <c r="W435" s="4">
        <f t="shared" si="40"/>
        <v>169.23035999999999</v>
      </c>
      <c r="X435" t="str">
        <f t="shared" si="41"/>
        <v>Low Profit</v>
      </c>
    </row>
    <row r="436" spans="1:24" x14ac:dyDescent="0.35">
      <c r="A436" t="s">
        <v>446</v>
      </c>
      <c r="B436" t="str">
        <f t="shared" si="36"/>
        <v>03-10-2024</v>
      </c>
      <c r="C436" t="str">
        <f t="shared" si="37"/>
        <v>Mar</v>
      </c>
      <c r="D436" s="2">
        <v>45361</v>
      </c>
      <c r="E436" t="s">
        <v>514</v>
      </c>
      <c r="F436" t="str">
        <v>Customer_15</v>
      </c>
      <c r="G436" t="str">
        <v>18-25</v>
      </c>
      <c r="H436" t="str">
        <v>Female</v>
      </c>
      <c r="I436" t="str">
        <v>Delhi</v>
      </c>
      <c r="J436" t="s">
        <v>579</v>
      </c>
      <c r="K436" t="str">
        <f>_xlfn.XLOOKUP(J436, Product_Info!A:A, Product_Info!B:B)</f>
        <v>Product_28</v>
      </c>
      <c r="L436" t="str">
        <f>_xlfn.XLOOKUP(J436, Product_Info!A:A, Product_Info!F:F)</f>
        <v>Supplier_28</v>
      </c>
      <c r="M436" t="s">
        <v>593</v>
      </c>
      <c r="N436" t="s">
        <v>600</v>
      </c>
      <c r="O436">
        <v>4</v>
      </c>
      <c r="P436" t="s">
        <v>603</v>
      </c>
      <c r="Q436" s="10">
        <v>0.11</v>
      </c>
      <c r="R436">
        <v>421.43</v>
      </c>
      <c r="S436">
        <v>1685.72</v>
      </c>
      <c r="T436">
        <v>-16.86</v>
      </c>
      <c r="U436">
        <f t="shared" si="38"/>
        <v>1685.72</v>
      </c>
      <c r="V436" s="10">
        <f t="shared" si="39"/>
        <v>-1.0001661011318606E-2</v>
      </c>
      <c r="W436" s="4">
        <f t="shared" si="40"/>
        <v>420.96642700000001</v>
      </c>
      <c r="X436" t="str">
        <f t="shared" si="41"/>
        <v>Low Profit</v>
      </c>
    </row>
    <row r="437" spans="1:24" x14ac:dyDescent="0.35">
      <c r="A437" t="s">
        <v>447</v>
      </c>
      <c r="B437" t="str">
        <f t="shared" si="36"/>
        <v>03-11-2024</v>
      </c>
      <c r="C437" t="str">
        <f t="shared" si="37"/>
        <v>Mar</v>
      </c>
      <c r="D437" s="2">
        <v>45362</v>
      </c>
      <c r="E437" t="s">
        <v>515</v>
      </c>
      <c r="F437" t="str">
        <v>Customer_43</v>
      </c>
      <c r="G437" t="str">
        <v>36-50</v>
      </c>
      <c r="H437" t="str">
        <v>Male</v>
      </c>
      <c r="I437" t="str">
        <v>Delhi</v>
      </c>
      <c r="J437" t="s">
        <v>567</v>
      </c>
      <c r="K437" t="str">
        <f>_xlfn.XLOOKUP(J437, Product_Info!A:A, Product_Info!B:B)</f>
        <v>Product_30</v>
      </c>
      <c r="L437" t="str">
        <f>_xlfn.XLOOKUP(J437, Product_Info!A:A, Product_Info!F:F)</f>
        <v>Supplier_30</v>
      </c>
      <c r="M437" t="s">
        <v>594</v>
      </c>
      <c r="N437" t="s">
        <v>596</v>
      </c>
      <c r="O437">
        <v>3</v>
      </c>
      <c r="P437" t="s">
        <v>601</v>
      </c>
      <c r="Q437" s="10">
        <v>0.23</v>
      </c>
      <c r="R437">
        <v>80.47</v>
      </c>
      <c r="S437">
        <v>241.41</v>
      </c>
      <c r="T437">
        <v>-31.38</v>
      </c>
      <c r="U437">
        <f t="shared" si="38"/>
        <v>241.41</v>
      </c>
      <c r="V437" s="10">
        <f t="shared" si="39"/>
        <v>-0.12998633030943207</v>
      </c>
      <c r="W437" s="4">
        <f t="shared" si="40"/>
        <v>80.284919000000002</v>
      </c>
      <c r="X437" t="str">
        <f t="shared" si="41"/>
        <v>Low Profit</v>
      </c>
    </row>
    <row r="438" spans="1:24" x14ac:dyDescent="0.35">
      <c r="A438" t="s">
        <v>448</v>
      </c>
      <c r="B438" t="str">
        <f t="shared" si="36"/>
        <v>03-12-2024</v>
      </c>
      <c r="C438" t="str">
        <f t="shared" si="37"/>
        <v>Mar</v>
      </c>
      <c r="D438" s="2">
        <v>45363</v>
      </c>
      <c r="E438" t="s">
        <v>539</v>
      </c>
      <c r="F438" t="str">
        <v>Customer_37</v>
      </c>
      <c r="G438" t="str">
        <v>36-50</v>
      </c>
      <c r="H438" t="str">
        <v>Male</v>
      </c>
      <c r="I438" t="str">
        <v>Delhi</v>
      </c>
      <c r="J438" t="s">
        <v>569</v>
      </c>
      <c r="K438" t="str">
        <f>_xlfn.XLOOKUP(J438, Product_Info!A:A, Product_Info!B:B)</f>
        <v>Product_23</v>
      </c>
      <c r="L438" t="str">
        <f>_xlfn.XLOOKUP(J438, Product_Info!A:A, Product_Info!F:F)</f>
        <v>Supplier_23</v>
      </c>
      <c r="M438" t="s">
        <v>594</v>
      </c>
      <c r="N438" t="s">
        <v>599</v>
      </c>
      <c r="O438">
        <v>7</v>
      </c>
      <c r="P438" t="s">
        <v>601</v>
      </c>
      <c r="Q438" s="10">
        <v>0.41</v>
      </c>
      <c r="R438">
        <v>220.75</v>
      </c>
      <c r="S438">
        <v>1545.25</v>
      </c>
      <c r="T438">
        <v>-479.03</v>
      </c>
      <c r="U438">
        <f t="shared" si="38"/>
        <v>1545.25</v>
      </c>
      <c r="V438" s="10">
        <f t="shared" si="39"/>
        <v>-0.31000161786118752</v>
      </c>
      <c r="W438" s="4">
        <f t="shared" si="40"/>
        <v>219.84492499999999</v>
      </c>
      <c r="X438" t="str">
        <f t="shared" si="41"/>
        <v>Low Profit</v>
      </c>
    </row>
    <row r="439" spans="1:24" x14ac:dyDescent="0.35">
      <c r="A439" t="s">
        <v>449</v>
      </c>
      <c r="B439" t="str">
        <f t="shared" si="36"/>
        <v>03-13-2024</v>
      </c>
      <c r="C439" t="str">
        <f t="shared" si="37"/>
        <v>Mar</v>
      </c>
      <c r="D439" s="2">
        <v>45364</v>
      </c>
      <c r="E439" t="s">
        <v>530</v>
      </c>
      <c r="F439" t="str">
        <v>Customer_33</v>
      </c>
      <c r="G439" t="str">
        <v>36-50</v>
      </c>
      <c r="H439" t="str">
        <v>Male</v>
      </c>
      <c r="I439" t="str">
        <v>Delhi</v>
      </c>
      <c r="J439" t="s">
        <v>571</v>
      </c>
      <c r="K439" t="str">
        <f>_xlfn.XLOOKUP(J439, Product_Info!A:A, Product_Info!B:B)</f>
        <v>Product_10</v>
      </c>
      <c r="L439" t="str">
        <f>_xlfn.XLOOKUP(J439, Product_Info!A:A, Product_Info!F:F)</f>
        <v>Supplier_10</v>
      </c>
      <c r="M439" t="s">
        <v>593</v>
      </c>
      <c r="N439" t="s">
        <v>600</v>
      </c>
      <c r="O439">
        <v>3</v>
      </c>
      <c r="P439" t="s">
        <v>601</v>
      </c>
      <c r="Q439" s="10">
        <v>0.03</v>
      </c>
      <c r="R439">
        <v>452.84</v>
      </c>
      <c r="S439">
        <v>1358.52</v>
      </c>
      <c r="T439">
        <v>95.1</v>
      </c>
      <c r="U439">
        <f t="shared" si="38"/>
        <v>1358.52</v>
      </c>
      <c r="V439" s="10">
        <f t="shared" si="39"/>
        <v>7.000264994258458E-2</v>
      </c>
      <c r="W439" s="4">
        <f t="shared" si="40"/>
        <v>452.70414799999998</v>
      </c>
      <c r="X439" t="str">
        <f t="shared" si="41"/>
        <v>Moderate</v>
      </c>
    </row>
    <row r="440" spans="1:24" x14ac:dyDescent="0.35">
      <c r="A440" t="s">
        <v>450</v>
      </c>
      <c r="B440" t="str">
        <f t="shared" si="36"/>
        <v>03-14-2024</v>
      </c>
      <c r="C440" t="str">
        <f t="shared" si="37"/>
        <v>Mar</v>
      </c>
      <c r="D440" s="2">
        <v>45365</v>
      </c>
      <c r="E440" t="s">
        <v>516</v>
      </c>
      <c r="F440" t="str">
        <v>Customer_8</v>
      </c>
      <c r="G440" t="str">
        <v>18-25</v>
      </c>
      <c r="H440" t="str">
        <v>Female</v>
      </c>
      <c r="I440" t="str">
        <v>Delhi</v>
      </c>
      <c r="J440" t="s">
        <v>575</v>
      </c>
      <c r="K440" t="str">
        <f>_xlfn.XLOOKUP(J440, Product_Info!A:A, Product_Info!B:B)</f>
        <v>Product_19</v>
      </c>
      <c r="L440" t="str">
        <f>_xlfn.XLOOKUP(J440, Product_Info!A:A, Product_Info!F:F)</f>
        <v>Supplier_19</v>
      </c>
      <c r="M440" t="s">
        <v>594</v>
      </c>
      <c r="N440" t="s">
        <v>599</v>
      </c>
      <c r="O440">
        <v>8</v>
      </c>
      <c r="P440" t="s">
        <v>601</v>
      </c>
      <c r="Q440" s="10">
        <v>0.19</v>
      </c>
      <c r="R440">
        <v>424.47</v>
      </c>
      <c r="S440">
        <v>3395.76</v>
      </c>
      <c r="T440">
        <v>-305.62</v>
      </c>
      <c r="U440">
        <f t="shared" si="38"/>
        <v>3395.76</v>
      </c>
      <c r="V440" s="10">
        <f t="shared" si="39"/>
        <v>-9.0000471175819247E-2</v>
      </c>
      <c r="W440" s="4">
        <f t="shared" si="40"/>
        <v>423.66350700000004</v>
      </c>
      <c r="X440" t="str">
        <f t="shared" si="41"/>
        <v>Low Profit</v>
      </c>
    </row>
    <row r="441" spans="1:24" x14ac:dyDescent="0.35">
      <c r="A441" t="s">
        <v>451</v>
      </c>
      <c r="B441" t="str">
        <f t="shared" si="36"/>
        <v>03-15-2024</v>
      </c>
      <c r="C441" t="str">
        <f t="shared" si="37"/>
        <v>Mar</v>
      </c>
      <c r="D441" s="2">
        <v>45366</v>
      </c>
      <c r="E441" t="s">
        <v>527</v>
      </c>
      <c r="F441" t="str">
        <v>Customer_44</v>
      </c>
      <c r="G441" t="str">
        <v>36-50</v>
      </c>
      <c r="H441" t="str">
        <v>Male</v>
      </c>
      <c r="I441" t="str">
        <v>Delhi</v>
      </c>
      <c r="J441" t="s">
        <v>578</v>
      </c>
      <c r="K441" t="str">
        <f>_xlfn.XLOOKUP(J441, Product_Info!A:A, Product_Info!B:B)</f>
        <v>Product_17</v>
      </c>
      <c r="L441" t="str">
        <f>_xlfn.XLOOKUP(J441, Product_Info!A:A, Product_Info!F:F)</f>
        <v>Supplier_17</v>
      </c>
      <c r="M441" t="s">
        <v>592</v>
      </c>
      <c r="N441" t="s">
        <v>599</v>
      </c>
      <c r="O441">
        <v>6</v>
      </c>
      <c r="P441" t="s">
        <v>601</v>
      </c>
      <c r="Q441" s="10">
        <v>0.43</v>
      </c>
      <c r="R441">
        <v>206.46</v>
      </c>
      <c r="S441">
        <v>1238.76</v>
      </c>
      <c r="T441">
        <v>-408.79</v>
      </c>
      <c r="U441">
        <f t="shared" si="38"/>
        <v>1238.76</v>
      </c>
      <c r="V441" s="10">
        <f t="shared" si="39"/>
        <v>-0.32999935419290261</v>
      </c>
      <c r="W441" s="4">
        <f t="shared" si="40"/>
        <v>205.57222200000001</v>
      </c>
      <c r="X441" t="str">
        <f t="shared" si="41"/>
        <v>Low Profit</v>
      </c>
    </row>
    <row r="442" spans="1:24" x14ac:dyDescent="0.35">
      <c r="A442" t="s">
        <v>452</v>
      </c>
      <c r="B442" t="str">
        <f t="shared" si="36"/>
        <v>03-16-2024</v>
      </c>
      <c r="C442" t="str">
        <f t="shared" si="37"/>
        <v>Mar</v>
      </c>
      <c r="D442" s="2">
        <v>45367</v>
      </c>
      <c r="E442" t="s">
        <v>527</v>
      </c>
      <c r="F442" t="str">
        <v>Customer_44</v>
      </c>
      <c r="G442" t="str">
        <v>36-50</v>
      </c>
      <c r="H442" t="str">
        <v>Male</v>
      </c>
      <c r="I442" t="str">
        <v>Delhi</v>
      </c>
      <c r="J442" t="s">
        <v>568</v>
      </c>
      <c r="K442" t="str">
        <f>_xlfn.XLOOKUP(J442, Product_Info!A:A, Product_Info!B:B)</f>
        <v>Product_5</v>
      </c>
      <c r="L442" t="str">
        <f>_xlfn.XLOOKUP(J442, Product_Info!A:A, Product_Info!F:F)</f>
        <v>Supplier_5</v>
      </c>
      <c r="M442" t="s">
        <v>594</v>
      </c>
      <c r="N442" t="s">
        <v>596</v>
      </c>
      <c r="O442">
        <v>5</v>
      </c>
      <c r="P442" t="s">
        <v>603</v>
      </c>
      <c r="Q442" s="10">
        <v>0.2</v>
      </c>
      <c r="R442">
        <v>383.92</v>
      </c>
      <c r="S442">
        <v>1919.6</v>
      </c>
      <c r="T442">
        <v>-191.96</v>
      </c>
      <c r="U442">
        <f t="shared" si="38"/>
        <v>1919.6000000000001</v>
      </c>
      <c r="V442" s="10">
        <f t="shared" si="39"/>
        <v>-9.9999999999999992E-2</v>
      </c>
      <c r="W442" s="4">
        <f t="shared" si="40"/>
        <v>383.15216000000004</v>
      </c>
      <c r="X442" t="str">
        <f t="shared" si="41"/>
        <v>Low Profit</v>
      </c>
    </row>
    <row r="443" spans="1:24" x14ac:dyDescent="0.35">
      <c r="A443" t="s">
        <v>453</v>
      </c>
      <c r="B443" t="str">
        <f t="shared" si="36"/>
        <v>03-17-2024</v>
      </c>
      <c r="C443" t="str">
        <f t="shared" si="37"/>
        <v>Mar</v>
      </c>
      <c r="D443" s="2">
        <v>45368</v>
      </c>
      <c r="E443" t="s">
        <v>558</v>
      </c>
      <c r="F443" t="str">
        <v>Customer_5</v>
      </c>
      <c r="G443" t="str">
        <v>26-35</v>
      </c>
      <c r="H443" t="str">
        <v>Female</v>
      </c>
      <c r="I443" t="str">
        <v>Delhi</v>
      </c>
      <c r="J443" t="s">
        <v>584</v>
      </c>
      <c r="K443" t="str">
        <f>_xlfn.XLOOKUP(J443, Product_Info!A:A, Product_Info!B:B)</f>
        <v>Product_29</v>
      </c>
      <c r="L443" t="str">
        <f>_xlfn.XLOOKUP(J443, Product_Info!A:A, Product_Info!F:F)</f>
        <v>Supplier_29</v>
      </c>
      <c r="M443" t="s">
        <v>592</v>
      </c>
      <c r="N443" t="s">
        <v>597</v>
      </c>
      <c r="O443">
        <v>4</v>
      </c>
      <c r="P443" t="s">
        <v>602</v>
      </c>
      <c r="Q443" s="10">
        <v>0.04</v>
      </c>
      <c r="R443">
        <v>413.35</v>
      </c>
      <c r="S443">
        <v>1653.4</v>
      </c>
      <c r="T443">
        <v>99.2</v>
      </c>
      <c r="U443">
        <f t="shared" si="38"/>
        <v>1653.4</v>
      </c>
      <c r="V443" s="10">
        <f t="shared" si="39"/>
        <v>5.9997580742711984E-2</v>
      </c>
      <c r="W443" s="4">
        <f t="shared" si="40"/>
        <v>413.18466000000006</v>
      </c>
      <c r="X443" t="str">
        <f t="shared" si="41"/>
        <v>Moderate</v>
      </c>
    </row>
    <row r="444" spans="1:24" x14ac:dyDescent="0.35">
      <c r="A444" t="s">
        <v>454</v>
      </c>
      <c r="B444" t="str">
        <f t="shared" si="36"/>
        <v>03-18-2024</v>
      </c>
      <c r="C444" t="str">
        <f t="shared" si="37"/>
        <v>Mar</v>
      </c>
      <c r="D444" s="2">
        <v>45369</v>
      </c>
      <c r="E444" t="s">
        <v>512</v>
      </c>
      <c r="F444" t="str">
        <v>Customer_39</v>
      </c>
      <c r="G444" t="str">
        <v>36-50</v>
      </c>
      <c r="H444" t="str">
        <v>Male</v>
      </c>
      <c r="I444" t="str">
        <v>Delhi</v>
      </c>
      <c r="J444" t="s">
        <v>565</v>
      </c>
      <c r="K444" t="str">
        <f>_xlfn.XLOOKUP(J444, Product_Info!A:A, Product_Info!B:B)</f>
        <v>Product_4</v>
      </c>
      <c r="L444" t="str">
        <f>_xlfn.XLOOKUP(J444, Product_Info!A:A, Product_Info!F:F)</f>
        <v>Supplier_4</v>
      </c>
      <c r="M444" t="s">
        <v>592</v>
      </c>
      <c r="N444" t="s">
        <v>598</v>
      </c>
      <c r="O444">
        <v>8</v>
      </c>
      <c r="P444" t="s">
        <v>601</v>
      </c>
      <c r="Q444" s="10">
        <v>0.27</v>
      </c>
      <c r="R444">
        <v>445.55</v>
      </c>
      <c r="S444">
        <v>3564.4</v>
      </c>
      <c r="T444">
        <v>-605.95000000000005</v>
      </c>
      <c r="U444">
        <f t="shared" si="38"/>
        <v>3564.4</v>
      </c>
      <c r="V444" s="10">
        <f t="shared" si="39"/>
        <v>-0.17000056110425318</v>
      </c>
      <c r="W444" s="4">
        <f t="shared" si="40"/>
        <v>444.347015</v>
      </c>
      <c r="X444" t="str">
        <f t="shared" si="41"/>
        <v>Low Profit</v>
      </c>
    </row>
    <row r="445" spans="1:24" x14ac:dyDescent="0.35">
      <c r="A445" t="s">
        <v>455</v>
      </c>
      <c r="B445" t="str">
        <f t="shared" si="36"/>
        <v>03-19-2024</v>
      </c>
      <c r="C445" t="str">
        <f t="shared" si="37"/>
        <v>Mar</v>
      </c>
      <c r="D445" s="2">
        <v>45370</v>
      </c>
      <c r="E445" t="s">
        <v>543</v>
      </c>
      <c r="F445" t="str">
        <v>Customer_4</v>
      </c>
      <c r="G445" t="str">
        <v>36-50</v>
      </c>
      <c r="H445" t="str">
        <v>Male</v>
      </c>
      <c r="I445" t="str">
        <v>Delhi</v>
      </c>
      <c r="J445" t="s">
        <v>571</v>
      </c>
      <c r="K445" t="str">
        <f>_xlfn.XLOOKUP(J445, Product_Info!A:A, Product_Info!B:B)</f>
        <v>Product_10</v>
      </c>
      <c r="L445" t="str">
        <f>_xlfn.XLOOKUP(J445, Product_Info!A:A, Product_Info!F:F)</f>
        <v>Supplier_10</v>
      </c>
      <c r="M445" t="s">
        <v>594</v>
      </c>
      <c r="N445" t="s">
        <v>595</v>
      </c>
      <c r="O445">
        <v>8</v>
      </c>
      <c r="P445" t="s">
        <v>601</v>
      </c>
      <c r="Q445" s="10">
        <v>0.43</v>
      </c>
      <c r="R445">
        <v>276.81</v>
      </c>
      <c r="S445">
        <v>2214.48</v>
      </c>
      <c r="T445">
        <v>-730.78</v>
      </c>
      <c r="U445">
        <f t="shared" si="38"/>
        <v>2214.48</v>
      </c>
      <c r="V445" s="10">
        <f t="shared" si="39"/>
        <v>-0.3300007225172501</v>
      </c>
      <c r="W445" s="4">
        <f t="shared" si="40"/>
        <v>275.61971700000004</v>
      </c>
      <c r="X445" t="str">
        <f t="shared" si="41"/>
        <v>Low Profit</v>
      </c>
    </row>
    <row r="446" spans="1:24" x14ac:dyDescent="0.35">
      <c r="A446" t="s">
        <v>456</v>
      </c>
      <c r="B446" t="str">
        <f t="shared" si="36"/>
        <v>03-20-2024</v>
      </c>
      <c r="C446" t="str">
        <f t="shared" si="37"/>
        <v>Mar</v>
      </c>
      <c r="D446" s="2">
        <v>45371</v>
      </c>
      <c r="E446" t="s">
        <v>550</v>
      </c>
      <c r="F446" t="str">
        <v>Customer_6</v>
      </c>
      <c r="G446" t="str">
        <v>36-50</v>
      </c>
      <c r="H446" t="str">
        <v>Male</v>
      </c>
      <c r="I446" t="str">
        <v>Delhi</v>
      </c>
      <c r="J446" t="s">
        <v>576</v>
      </c>
      <c r="K446" t="str">
        <f>_xlfn.XLOOKUP(J446, Product_Info!A:A, Product_Info!B:B)</f>
        <v>Product_24</v>
      </c>
      <c r="L446" t="str">
        <f>_xlfn.XLOOKUP(J446, Product_Info!A:A, Product_Info!F:F)</f>
        <v>Supplier_24</v>
      </c>
      <c r="M446" t="s">
        <v>593</v>
      </c>
      <c r="N446" t="s">
        <v>597</v>
      </c>
      <c r="O446">
        <v>1</v>
      </c>
      <c r="P446" t="s">
        <v>602</v>
      </c>
      <c r="Q446" s="10">
        <v>0.3</v>
      </c>
      <c r="R446">
        <v>110.19</v>
      </c>
      <c r="S446">
        <v>110.19</v>
      </c>
      <c r="T446">
        <v>-22.04</v>
      </c>
      <c r="U446">
        <f t="shared" si="38"/>
        <v>110.19</v>
      </c>
      <c r="V446" s="10">
        <f t="shared" si="39"/>
        <v>-0.20001815046737453</v>
      </c>
      <c r="W446" s="4">
        <f t="shared" si="40"/>
        <v>109.85943</v>
      </c>
      <c r="X446" t="str">
        <f t="shared" si="41"/>
        <v>Low Profit</v>
      </c>
    </row>
    <row r="447" spans="1:24" x14ac:dyDescent="0.35">
      <c r="A447" t="s">
        <v>457</v>
      </c>
      <c r="B447" t="str">
        <f t="shared" si="36"/>
        <v>03-21-2024</v>
      </c>
      <c r="C447" t="str">
        <f t="shared" si="37"/>
        <v>Mar</v>
      </c>
      <c r="D447" s="2">
        <v>45372</v>
      </c>
      <c r="E447" t="s">
        <v>555</v>
      </c>
      <c r="F447" t="str">
        <v>Customer_45</v>
      </c>
      <c r="G447" t="str">
        <v>26-35</v>
      </c>
      <c r="H447" t="str">
        <v>Female</v>
      </c>
      <c r="I447" t="str">
        <v>Delhi</v>
      </c>
      <c r="J447" t="s">
        <v>578</v>
      </c>
      <c r="K447" t="str">
        <f>_xlfn.XLOOKUP(J447, Product_Info!A:A, Product_Info!B:B)</f>
        <v>Product_17</v>
      </c>
      <c r="L447" t="str">
        <f>_xlfn.XLOOKUP(J447, Product_Info!A:A, Product_Info!F:F)</f>
        <v>Supplier_17</v>
      </c>
      <c r="M447" t="s">
        <v>592</v>
      </c>
      <c r="N447" t="s">
        <v>595</v>
      </c>
      <c r="O447">
        <v>9</v>
      </c>
      <c r="P447" t="s">
        <v>601</v>
      </c>
      <c r="Q447" s="10">
        <v>0.11</v>
      </c>
      <c r="R447">
        <v>135.1</v>
      </c>
      <c r="S447">
        <v>1215.9000000000001</v>
      </c>
      <c r="T447">
        <v>-12.16</v>
      </c>
      <c r="U447">
        <f t="shared" si="38"/>
        <v>1215.8999999999999</v>
      </c>
      <c r="V447" s="10">
        <f t="shared" si="39"/>
        <v>-1.0000822436055597E-2</v>
      </c>
      <c r="W447" s="4">
        <f t="shared" si="40"/>
        <v>134.95139</v>
      </c>
      <c r="X447" t="str">
        <f t="shared" si="41"/>
        <v>Low Profit</v>
      </c>
    </row>
    <row r="448" spans="1:24" x14ac:dyDescent="0.35">
      <c r="A448" t="s">
        <v>458</v>
      </c>
      <c r="B448" t="str">
        <f t="shared" si="36"/>
        <v>03-22-2024</v>
      </c>
      <c r="C448" t="str">
        <f t="shared" si="37"/>
        <v>Mar</v>
      </c>
      <c r="D448" s="2">
        <v>45373</v>
      </c>
      <c r="E448" t="s">
        <v>560</v>
      </c>
      <c r="F448" t="str">
        <v>Customer_32</v>
      </c>
      <c r="G448" t="str">
        <v>18-25</v>
      </c>
      <c r="H448" t="str">
        <v>Female</v>
      </c>
      <c r="I448" t="str">
        <v>Delhi</v>
      </c>
      <c r="J448" t="s">
        <v>571</v>
      </c>
      <c r="K448" t="str">
        <f>_xlfn.XLOOKUP(J448, Product_Info!A:A, Product_Info!B:B)</f>
        <v>Product_10</v>
      </c>
      <c r="L448" t="str">
        <f>_xlfn.XLOOKUP(J448, Product_Info!A:A, Product_Info!F:F)</f>
        <v>Supplier_10</v>
      </c>
      <c r="M448" t="s">
        <v>593</v>
      </c>
      <c r="N448" t="s">
        <v>596</v>
      </c>
      <c r="O448">
        <v>5</v>
      </c>
      <c r="P448" t="s">
        <v>602</v>
      </c>
      <c r="Q448" s="10">
        <v>0.19</v>
      </c>
      <c r="R448">
        <v>154.88999999999999</v>
      </c>
      <c r="S448">
        <v>774.45</v>
      </c>
      <c r="T448">
        <v>-69.7</v>
      </c>
      <c r="U448">
        <f t="shared" si="38"/>
        <v>774.44999999999993</v>
      </c>
      <c r="V448" s="10">
        <f t="shared" si="39"/>
        <v>-8.9999354380528127E-2</v>
      </c>
      <c r="W448" s="4">
        <f t="shared" si="40"/>
        <v>154.59570899999997</v>
      </c>
      <c r="X448" t="str">
        <f t="shared" si="41"/>
        <v>Low Profit</v>
      </c>
    </row>
    <row r="449" spans="1:24" x14ac:dyDescent="0.35">
      <c r="A449" t="s">
        <v>459</v>
      </c>
      <c r="B449" t="str">
        <f t="shared" si="36"/>
        <v>03-23-2024</v>
      </c>
      <c r="C449" t="str">
        <f t="shared" si="37"/>
        <v>Mar</v>
      </c>
      <c r="D449" s="2">
        <v>45374</v>
      </c>
      <c r="E449" t="s">
        <v>528</v>
      </c>
      <c r="F449" t="str">
        <v>Customer_30</v>
      </c>
      <c r="G449" t="str">
        <v>50+</v>
      </c>
      <c r="H449" t="str">
        <v>Male</v>
      </c>
      <c r="I449" t="str">
        <v>Delhi</v>
      </c>
      <c r="J449" t="s">
        <v>578</v>
      </c>
      <c r="K449" t="str">
        <f>_xlfn.XLOOKUP(J449, Product_Info!A:A, Product_Info!B:B)</f>
        <v>Product_17</v>
      </c>
      <c r="L449" t="str">
        <f>_xlfn.XLOOKUP(J449, Product_Info!A:A, Product_Info!F:F)</f>
        <v>Supplier_17</v>
      </c>
      <c r="M449" t="s">
        <v>592</v>
      </c>
      <c r="N449" t="s">
        <v>596</v>
      </c>
      <c r="O449">
        <v>4</v>
      </c>
      <c r="P449" t="s">
        <v>602</v>
      </c>
      <c r="Q449" s="10">
        <v>0.23</v>
      </c>
      <c r="R449">
        <v>300.95999999999998</v>
      </c>
      <c r="S449">
        <v>1203.8399999999999</v>
      </c>
      <c r="T449">
        <v>-156.5</v>
      </c>
      <c r="U449">
        <f t="shared" si="38"/>
        <v>1203.8399999999999</v>
      </c>
      <c r="V449" s="10">
        <f t="shared" si="39"/>
        <v>-0.13000066454013823</v>
      </c>
      <c r="W449" s="4">
        <f t="shared" si="40"/>
        <v>300.26779199999999</v>
      </c>
      <c r="X449" t="str">
        <f t="shared" si="41"/>
        <v>Low Profit</v>
      </c>
    </row>
    <row r="450" spans="1:24" x14ac:dyDescent="0.35">
      <c r="A450" t="s">
        <v>460</v>
      </c>
      <c r="B450" t="str">
        <f t="shared" si="36"/>
        <v>03-24-2024</v>
      </c>
      <c r="C450" t="str">
        <f t="shared" si="37"/>
        <v>Mar</v>
      </c>
      <c r="D450" s="2">
        <v>45375</v>
      </c>
      <c r="E450" t="s">
        <v>538</v>
      </c>
      <c r="F450" t="str">
        <v>Customer_47</v>
      </c>
      <c r="G450" t="str">
        <v>18-25</v>
      </c>
      <c r="H450" t="str">
        <v>Female</v>
      </c>
      <c r="I450" t="str">
        <v>Delhi</v>
      </c>
      <c r="J450" t="s">
        <v>579</v>
      </c>
      <c r="K450" t="str">
        <f>_xlfn.XLOOKUP(J450, Product_Info!A:A, Product_Info!B:B)</f>
        <v>Product_28</v>
      </c>
      <c r="L450" t="str">
        <f>_xlfn.XLOOKUP(J450, Product_Info!A:A, Product_Info!F:F)</f>
        <v>Supplier_28</v>
      </c>
      <c r="M450" t="s">
        <v>594</v>
      </c>
      <c r="N450" t="s">
        <v>596</v>
      </c>
      <c r="O450">
        <v>6</v>
      </c>
      <c r="P450" t="s">
        <v>603</v>
      </c>
      <c r="Q450" s="10">
        <v>0.28999999999999998</v>
      </c>
      <c r="R450">
        <v>26.08</v>
      </c>
      <c r="S450">
        <v>156.47999999999999</v>
      </c>
      <c r="T450">
        <v>-29.73</v>
      </c>
      <c r="U450">
        <f t="shared" si="38"/>
        <v>156.47999999999999</v>
      </c>
      <c r="V450" s="10">
        <f t="shared" si="39"/>
        <v>-0.18999233128834359</v>
      </c>
      <c r="W450" s="4">
        <f t="shared" si="40"/>
        <v>26.004367999999999</v>
      </c>
      <c r="X450" t="str">
        <f t="shared" si="41"/>
        <v>Low Profit</v>
      </c>
    </row>
    <row r="451" spans="1:24" x14ac:dyDescent="0.35">
      <c r="A451" t="s">
        <v>461</v>
      </c>
      <c r="B451" t="str">
        <f t="shared" ref="B451:B501" si="42">TEXT(D451, "MM-DD-YYYY")</f>
        <v>03-25-2024</v>
      </c>
      <c r="C451" t="str">
        <f t="shared" ref="C451:C501" si="43">TEXT(B451, "mmm")</f>
        <v>Mar</v>
      </c>
      <c r="D451" s="2">
        <v>45376</v>
      </c>
      <c r="E451" t="s">
        <v>548</v>
      </c>
      <c r="F451" t="str">
        <v>Customer_35</v>
      </c>
      <c r="G451" t="str">
        <v>26-35</v>
      </c>
      <c r="H451" t="str">
        <v>Female</v>
      </c>
      <c r="I451" t="str">
        <v>Delhi</v>
      </c>
      <c r="J451" t="s">
        <v>574</v>
      </c>
      <c r="K451" t="str">
        <f>_xlfn.XLOOKUP(J451, Product_Info!A:A, Product_Info!B:B)</f>
        <v>Product_20</v>
      </c>
      <c r="L451" t="str">
        <f>_xlfn.XLOOKUP(J451, Product_Info!A:A, Product_Info!F:F)</f>
        <v>Supplier_20</v>
      </c>
      <c r="M451" t="s">
        <v>594</v>
      </c>
      <c r="N451" t="s">
        <v>600</v>
      </c>
      <c r="O451">
        <v>6</v>
      </c>
      <c r="P451" t="s">
        <v>604</v>
      </c>
      <c r="Q451" s="10">
        <v>0.38</v>
      </c>
      <c r="R451">
        <v>321.66000000000003</v>
      </c>
      <c r="S451">
        <v>1929.96</v>
      </c>
      <c r="T451">
        <v>-540.39</v>
      </c>
      <c r="U451">
        <f t="shared" ref="U451:U501" si="44">O451*R451</f>
        <v>1929.96</v>
      </c>
      <c r="V451" s="10">
        <f t="shared" ref="V451:V501" si="45">T451/U451</f>
        <v>-0.28000062177454454</v>
      </c>
      <c r="W451" s="4">
        <f t="shared" ref="W451:W501" si="46">R451*(1-Q451%)</f>
        <v>320.43769200000003</v>
      </c>
      <c r="X451" t="str">
        <f t="shared" ref="X451:X501" si="47">IF(T451&gt;500, "High Profit", IF(T451&lt;0, "Low Profit", "Moderate"))</f>
        <v>Low Profit</v>
      </c>
    </row>
    <row r="452" spans="1:24" x14ac:dyDescent="0.35">
      <c r="A452" t="s">
        <v>462</v>
      </c>
      <c r="B452" t="str">
        <f t="shared" si="42"/>
        <v>03-26-2024</v>
      </c>
      <c r="C452" t="str">
        <f t="shared" si="43"/>
        <v>Mar</v>
      </c>
      <c r="D452" s="2">
        <v>45377</v>
      </c>
      <c r="E452" t="s">
        <v>523</v>
      </c>
      <c r="F452" t="str">
        <v>Customer_40</v>
      </c>
      <c r="G452" t="str">
        <v>36-50</v>
      </c>
      <c r="H452" t="str">
        <v>Male</v>
      </c>
      <c r="I452" t="str">
        <v>Delhi</v>
      </c>
      <c r="J452" t="s">
        <v>576</v>
      </c>
      <c r="K452" t="str">
        <f>_xlfn.XLOOKUP(J452, Product_Info!A:A, Product_Info!B:B)</f>
        <v>Product_24</v>
      </c>
      <c r="L452" t="str">
        <f>_xlfn.XLOOKUP(J452, Product_Info!A:A, Product_Info!F:F)</f>
        <v>Supplier_24</v>
      </c>
      <c r="M452" t="s">
        <v>592</v>
      </c>
      <c r="N452" t="s">
        <v>595</v>
      </c>
      <c r="O452">
        <v>2</v>
      </c>
      <c r="P452" t="s">
        <v>603</v>
      </c>
      <c r="Q452" s="10">
        <v>0.05</v>
      </c>
      <c r="R452">
        <v>188.53</v>
      </c>
      <c r="S452">
        <v>377.06</v>
      </c>
      <c r="T452">
        <v>18.850000000000001</v>
      </c>
      <c r="U452">
        <f t="shared" si="44"/>
        <v>377.06</v>
      </c>
      <c r="V452" s="10">
        <f t="shared" si="45"/>
        <v>4.9992043706571905E-2</v>
      </c>
      <c r="W452" s="4">
        <f t="shared" si="46"/>
        <v>188.43573500000002</v>
      </c>
      <c r="X452" t="str">
        <f t="shared" si="47"/>
        <v>Moderate</v>
      </c>
    </row>
    <row r="453" spans="1:24" x14ac:dyDescent="0.35">
      <c r="A453" t="s">
        <v>463</v>
      </c>
      <c r="B453" t="str">
        <f t="shared" si="42"/>
        <v>03-27-2024</v>
      </c>
      <c r="C453" t="str">
        <f t="shared" si="43"/>
        <v>Mar</v>
      </c>
      <c r="D453" s="2">
        <v>45378</v>
      </c>
      <c r="E453" t="s">
        <v>537</v>
      </c>
      <c r="F453" t="str">
        <v>Customer_16</v>
      </c>
      <c r="G453" t="str">
        <v>50+</v>
      </c>
      <c r="H453" t="str">
        <v>Male</v>
      </c>
      <c r="I453" t="str">
        <v>Delhi</v>
      </c>
      <c r="J453" t="s">
        <v>568</v>
      </c>
      <c r="K453" t="str">
        <f>_xlfn.XLOOKUP(J453, Product_Info!A:A, Product_Info!B:B)</f>
        <v>Product_5</v>
      </c>
      <c r="L453" t="str">
        <f>_xlfn.XLOOKUP(J453, Product_Info!A:A, Product_Info!F:F)</f>
        <v>Supplier_5</v>
      </c>
      <c r="M453" t="s">
        <v>594</v>
      </c>
      <c r="N453" t="s">
        <v>597</v>
      </c>
      <c r="O453">
        <v>8</v>
      </c>
      <c r="P453" t="s">
        <v>604</v>
      </c>
      <c r="Q453" s="10">
        <v>0.44</v>
      </c>
      <c r="R453">
        <v>154.66999999999999</v>
      </c>
      <c r="S453">
        <v>1237.3599999999999</v>
      </c>
      <c r="T453">
        <v>-420.7</v>
      </c>
      <c r="U453">
        <f t="shared" si="44"/>
        <v>1237.3599999999999</v>
      </c>
      <c r="V453" s="10">
        <f t="shared" si="45"/>
        <v>-0.33999806038662961</v>
      </c>
      <c r="W453" s="4">
        <f t="shared" si="46"/>
        <v>153.989452</v>
      </c>
      <c r="X453" t="str">
        <f t="shared" si="47"/>
        <v>Low Profit</v>
      </c>
    </row>
    <row r="454" spans="1:24" x14ac:dyDescent="0.35">
      <c r="A454" t="s">
        <v>464</v>
      </c>
      <c r="B454" t="str">
        <f t="shared" si="42"/>
        <v>03-28-2024</v>
      </c>
      <c r="C454" t="str">
        <f t="shared" si="43"/>
        <v>Mar</v>
      </c>
      <c r="D454" s="2">
        <v>45379</v>
      </c>
      <c r="E454" t="s">
        <v>559</v>
      </c>
      <c r="F454" t="str">
        <v>Customer_13</v>
      </c>
      <c r="G454" t="str">
        <v>26-35</v>
      </c>
      <c r="H454" t="str">
        <v>Female</v>
      </c>
      <c r="I454" t="str">
        <v>Delhi</v>
      </c>
      <c r="J454" t="s">
        <v>573</v>
      </c>
      <c r="K454" t="str">
        <f>_xlfn.XLOOKUP(J454, Product_Info!A:A, Product_Info!B:B)</f>
        <v>Product_2</v>
      </c>
      <c r="L454" t="str">
        <f>_xlfn.XLOOKUP(J454, Product_Info!A:A, Product_Info!F:F)</f>
        <v>Supplier_2</v>
      </c>
      <c r="M454" t="s">
        <v>592</v>
      </c>
      <c r="N454" t="s">
        <v>597</v>
      </c>
      <c r="O454">
        <v>7</v>
      </c>
      <c r="P454" t="s">
        <v>604</v>
      </c>
      <c r="Q454" s="10">
        <v>0.01</v>
      </c>
      <c r="R454">
        <v>440.95</v>
      </c>
      <c r="S454">
        <v>3086.65</v>
      </c>
      <c r="T454">
        <v>277.8</v>
      </c>
      <c r="U454">
        <f t="shared" si="44"/>
        <v>3086.65</v>
      </c>
      <c r="V454" s="10">
        <f t="shared" si="45"/>
        <v>9.0000485963747101E-2</v>
      </c>
      <c r="W454" s="4">
        <f t="shared" si="46"/>
        <v>440.90590500000002</v>
      </c>
      <c r="X454" t="str">
        <f t="shared" si="47"/>
        <v>Moderate</v>
      </c>
    </row>
    <row r="455" spans="1:24" x14ac:dyDescent="0.35">
      <c r="A455" t="s">
        <v>465</v>
      </c>
      <c r="B455" t="str">
        <f t="shared" si="42"/>
        <v>03-29-2024</v>
      </c>
      <c r="C455" t="str">
        <f t="shared" si="43"/>
        <v>Mar</v>
      </c>
      <c r="D455" s="2">
        <v>45380</v>
      </c>
      <c r="E455" t="s">
        <v>545</v>
      </c>
      <c r="F455" t="str">
        <v>Customer_50</v>
      </c>
      <c r="G455" t="str">
        <v>18-25</v>
      </c>
      <c r="H455" t="str">
        <v>Female</v>
      </c>
      <c r="I455" t="str">
        <v>Delhi</v>
      </c>
      <c r="J455" t="s">
        <v>591</v>
      </c>
      <c r="K455" t="str">
        <f>_xlfn.XLOOKUP(J455, Product_Info!A:A, Product_Info!B:B)</f>
        <v>Product_6</v>
      </c>
      <c r="L455" t="str">
        <f>_xlfn.XLOOKUP(J455, Product_Info!A:A, Product_Info!F:F)</f>
        <v>Supplier_6</v>
      </c>
      <c r="M455" t="s">
        <v>594</v>
      </c>
      <c r="N455" t="s">
        <v>599</v>
      </c>
      <c r="O455">
        <v>1</v>
      </c>
      <c r="P455" t="s">
        <v>604</v>
      </c>
      <c r="Q455" s="10">
        <v>0.19</v>
      </c>
      <c r="R455">
        <v>235.4</v>
      </c>
      <c r="S455">
        <v>235.4</v>
      </c>
      <c r="T455">
        <v>-21.19</v>
      </c>
      <c r="U455">
        <f t="shared" si="44"/>
        <v>235.4</v>
      </c>
      <c r="V455" s="10">
        <f t="shared" si="45"/>
        <v>-9.0016992353440961E-2</v>
      </c>
      <c r="W455" s="4">
        <f t="shared" si="46"/>
        <v>234.95274000000001</v>
      </c>
      <c r="X455" t="str">
        <f t="shared" si="47"/>
        <v>Low Profit</v>
      </c>
    </row>
    <row r="456" spans="1:24" x14ac:dyDescent="0.35">
      <c r="A456" t="s">
        <v>466</v>
      </c>
      <c r="B456" t="str">
        <f t="shared" si="42"/>
        <v>03-30-2024</v>
      </c>
      <c r="C456" t="str">
        <f t="shared" si="43"/>
        <v>Mar</v>
      </c>
      <c r="D456" s="2">
        <v>45381</v>
      </c>
      <c r="E456" t="s">
        <v>535</v>
      </c>
      <c r="F456" t="str">
        <v>Customer_42</v>
      </c>
      <c r="G456" t="str">
        <v>18-25</v>
      </c>
      <c r="H456" t="str">
        <v>Female</v>
      </c>
      <c r="I456" t="str">
        <v>Delhi</v>
      </c>
      <c r="J456" t="s">
        <v>563</v>
      </c>
      <c r="K456" t="str">
        <f>_xlfn.XLOOKUP(J456, Product_Info!A:A, Product_Info!B:B)</f>
        <v>Product_21</v>
      </c>
      <c r="L456" t="str">
        <f>_xlfn.XLOOKUP(J456, Product_Info!A:A, Product_Info!F:F)</f>
        <v>Supplier_21</v>
      </c>
      <c r="M456" t="s">
        <v>593</v>
      </c>
      <c r="N456" t="s">
        <v>599</v>
      </c>
      <c r="O456">
        <v>5</v>
      </c>
      <c r="P456" t="s">
        <v>601</v>
      </c>
      <c r="Q456" s="10">
        <v>0.01</v>
      </c>
      <c r="R456">
        <v>56.58</v>
      </c>
      <c r="S456">
        <v>282.89999999999998</v>
      </c>
      <c r="T456">
        <v>25.46</v>
      </c>
      <c r="U456">
        <f t="shared" si="44"/>
        <v>282.89999999999998</v>
      </c>
      <c r="V456" s="10">
        <f t="shared" si="45"/>
        <v>8.9996465182043128E-2</v>
      </c>
      <c r="W456" s="4">
        <f t="shared" si="46"/>
        <v>56.574342000000001</v>
      </c>
      <c r="X456" t="str">
        <f t="shared" si="47"/>
        <v>Moderate</v>
      </c>
    </row>
    <row r="457" spans="1:24" x14ac:dyDescent="0.35">
      <c r="A457" t="s">
        <v>467</v>
      </c>
      <c r="B457" t="str">
        <f t="shared" si="42"/>
        <v>03-31-2024</v>
      </c>
      <c r="C457" t="str">
        <f t="shared" si="43"/>
        <v>Mar</v>
      </c>
      <c r="D457" s="2">
        <v>45382</v>
      </c>
      <c r="E457" t="s">
        <v>528</v>
      </c>
      <c r="F457" t="str">
        <v>Customer_30</v>
      </c>
      <c r="G457" t="str">
        <v>50+</v>
      </c>
      <c r="H457" t="str">
        <v>Male</v>
      </c>
      <c r="I457" t="str">
        <v>Delhi</v>
      </c>
      <c r="J457" t="s">
        <v>573</v>
      </c>
      <c r="K457" t="str">
        <f>_xlfn.XLOOKUP(J457, Product_Info!A:A, Product_Info!B:B)</f>
        <v>Product_2</v>
      </c>
      <c r="L457" t="str">
        <f>_xlfn.XLOOKUP(J457, Product_Info!A:A, Product_Info!F:F)</f>
        <v>Supplier_2</v>
      </c>
      <c r="M457" t="s">
        <v>594</v>
      </c>
      <c r="N457" t="s">
        <v>599</v>
      </c>
      <c r="O457">
        <v>6</v>
      </c>
      <c r="P457" t="s">
        <v>603</v>
      </c>
      <c r="Q457" s="10">
        <v>0.2</v>
      </c>
      <c r="R457">
        <v>415.11</v>
      </c>
      <c r="S457">
        <v>2490.66</v>
      </c>
      <c r="T457">
        <v>-249.07</v>
      </c>
      <c r="U457">
        <f t="shared" si="44"/>
        <v>2490.66</v>
      </c>
      <c r="V457" s="10">
        <f t="shared" si="45"/>
        <v>-0.10000160600001606</v>
      </c>
      <c r="W457" s="4">
        <f t="shared" si="46"/>
        <v>414.27978000000002</v>
      </c>
      <c r="X457" t="str">
        <f t="shared" si="47"/>
        <v>Low Profit</v>
      </c>
    </row>
    <row r="458" spans="1:24" x14ac:dyDescent="0.35">
      <c r="A458" t="s">
        <v>468</v>
      </c>
      <c r="B458" t="str">
        <f t="shared" si="42"/>
        <v>04-01-2024</v>
      </c>
      <c r="C458" t="str">
        <f t="shared" si="43"/>
        <v>Apr</v>
      </c>
      <c r="D458" s="2">
        <v>45383</v>
      </c>
      <c r="E458" t="s">
        <v>518</v>
      </c>
      <c r="F458" t="str">
        <v>Customer_19</v>
      </c>
      <c r="G458" t="str">
        <v>36-50</v>
      </c>
      <c r="H458" t="str">
        <v>Male</v>
      </c>
      <c r="I458" t="str">
        <v>Delhi</v>
      </c>
      <c r="J458" t="s">
        <v>577</v>
      </c>
      <c r="K458" t="str">
        <f>_xlfn.XLOOKUP(J458, Product_Info!A:A, Product_Info!B:B)</f>
        <v>Product_13</v>
      </c>
      <c r="L458" t="str">
        <f>_xlfn.XLOOKUP(J458, Product_Info!A:A, Product_Info!F:F)</f>
        <v>Supplier_13</v>
      </c>
      <c r="M458" t="s">
        <v>593</v>
      </c>
      <c r="N458" t="s">
        <v>596</v>
      </c>
      <c r="O458">
        <v>4</v>
      </c>
      <c r="P458" t="s">
        <v>604</v>
      </c>
      <c r="Q458" s="10">
        <v>0.26</v>
      </c>
      <c r="R458">
        <v>33.340000000000003</v>
      </c>
      <c r="S458">
        <v>133.36000000000001</v>
      </c>
      <c r="T458">
        <v>-21.34</v>
      </c>
      <c r="U458">
        <f t="shared" si="44"/>
        <v>133.36000000000001</v>
      </c>
      <c r="V458" s="10">
        <f t="shared" si="45"/>
        <v>-0.16001799640071984</v>
      </c>
      <c r="W458" s="4">
        <f t="shared" si="46"/>
        <v>33.253316000000005</v>
      </c>
      <c r="X458" t="str">
        <f t="shared" si="47"/>
        <v>Low Profit</v>
      </c>
    </row>
    <row r="459" spans="1:24" x14ac:dyDescent="0.35">
      <c r="A459" t="s">
        <v>469</v>
      </c>
      <c r="B459" t="str">
        <f t="shared" si="42"/>
        <v>04-02-2024</v>
      </c>
      <c r="C459" t="str">
        <f t="shared" si="43"/>
        <v>Apr</v>
      </c>
      <c r="D459" s="2">
        <v>45384</v>
      </c>
      <c r="E459" t="s">
        <v>549</v>
      </c>
      <c r="F459" t="str">
        <v>Customer_17</v>
      </c>
      <c r="G459" t="str">
        <v>50+</v>
      </c>
      <c r="H459" t="str">
        <v>Male</v>
      </c>
      <c r="I459" t="str">
        <v>Delhi</v>
      </c>
      <c r="J459" t="s">
        <v>567</v>
      </c>
      <c r="K459" t="str">
        <f>_xlfn.XLOOKUP(J459, Product_Info!A:A, Product_Info!B:B)</f>
        <v>Product_30</v>
      </c>
      <c r="L459" t="str">
        <f>_xlfn.XLOOKUP(J459, Product_Info!A:A, Product_Info!F:F)</f>
        <v>Supplier_30</v>
      </c>
      <c r="M459" t="s">
        <v>594</v>
      </c>
      <c r="N459" t="s">
        <v>597</v>
      </c>
      <c r="O459">
        <v>2</v>
      </c>
      <c r="P459" t="s">
        <v>602</v>
      </c>
      <c r="Q459" s="10">
        <v>0.26</v>
      </c>
      <c r="R459">
        <v>366.11</v>
      </c>
      <c r="S459">
        <v>732.22</v>
      </c>
      <c r="T459">
        <v>-117.16</v>
      </c>
      <c r="U459">
        <f t="shared" si="44"/>
        <v>732.22</v>
      </c>
      <c r="V459" s="10">
        <f t="shared" si="45"/>
        <v>-0.16000655540684491</v>
      </c>
      <c r="W459" s="4">
        <f t="shared" si="46"/>
        <v>365.15811400000001</v>
      </c>
      <c r="X459" t="str">
        <f t="shared" si="47"/>
        <v>Low Profit</v>
      </c>
    </row>
    <row r="460" spans="1:24" x14ac:dyDescent="0.35">
      <c r="A460" t="s">
        <v>470</v>
      </c>
      <c r="B460" t="str">
        <f t="shared" si="42"/>
        <v>04-03-2024</v>
      </c>
      <c r="C460" t="str">
        <f t="shared" si="43"/>
        <v>Apr</v>
      </c>
      <c r="D460" s="2">
        <v>45385</v>
      </c>
      <c r="E460" t="s">
        <v>518</v>
      </c>
      <c r="F460" t="str">
        <v>Customer_19</v>
      </c>
      <c r="G460" t="str">
        <v>36-50</v>
      </c>
      <c r="H460" t="str">
        <v>Male</v>
      </c>
      <c r="I460" t="str">
        <v>Delhi</v>
      </c>
      <c r="J460" t="s">
        <v>585</v>
      </c>
      <c r="K460" t="str">
        <f>_xlfn.XLOOKUP(J460, Product_Info!A:A, Product_Info!B:B)</f>
        <v>Product_11</v>
      </c>
      <c r="L460" t="str">
        <f>_xlfn.XLOOKUP(J460, Product_Info!A:A, Product_Info!F:F)</f>
        <v>Supplier_11</v>
      </c>
      <c r="M460" t="s">
        <v>593</v>
      </c>
      <c r="N460" t="s">
        <v>595</v>
      </c>
      <c r="O460">
        <v>4</v>
      </c>
      <c r="P460" t="s">
        <v>601</v>
      </c>
      <c r="Q460" s="10">
        <v>0.08</v>
      </c>
      <c r="R460">
        <v>389.21</v>
      </c>
      <c r="S460">
        <v>1556.84</v>
      </c>
      <c r="T460">
        <v>31.14</v>
      </c>
      <c r="U460">
        <f t="shared" si="44"/>
        <v>1556.84</v>
      </c>
      <c r="V460" s="10">
        <f t="shared" si="45"/>
        <v>2.0002055445646309E-2</v>
      </c>
      <c r="W460" s="4">
        <f t="shared" si="46"/>
        <v>388.89863199999996</v>
      </c>
      <c r="X460" t="str">
        <f t="shared" si="47"/>
        <v>Moderate</v>
      </c>
    </row>
    <row r="461" spans="1:24" x14ac:dyDescent="0.35">
      <c r="A461" t="s">
        <v>471</v>
      </c>
      <c r="B461" t="str">
        <f t="shared" si="42"/>
        <v>04-04-2024</v>
      </c>
      <c r="C461" t="str">
        <f t="shared" si="43"/>
        <v>Apr</v>
      </c>
      <c r="D461" s="2">
        <v>45386</v>
      </c>
      <c r="E461" t="s">
        <v>536</v>
      </c>
      <c r="F461" t="str">
        <v>Customer_28</v>
      </c>
      <c r="G461" t="str">
        <v>18-25</v>
      </c>
      <c r="H461" t="str">
        <v>Female</v>
      </c>
      <c r="I461" t="str">
        <v>Delhi</v>
      </c>
      <c r="J461" t="s">
        <v>585</v>
      </c>
      <c r="K461" t="str">
        <f>_xlfn.XLOOKUP(J461, Product_Info!A:A, Product_Info!B:B)</f>
        <v>Product_11</v>
      </c>
      <c r="L461" t="str">
        <f>_xlfn.XLOOKUP(J461, Product_Info!A:A, Product_Info!F:F)</f>
        <v>Supplier_11</v>
      </c>
      <c r="M461" t="s">
        <v>594</v>
      </c>
      <c r="N461" t="s">
        <v>596</v>
      </c>
      <c r="O461">
        <v>1</v>
      </c>
      <c r="P461" t="s">
        <v>603</v>
      </c>
      <c r="Q461" s="10">
        <v>0.32</v>
      </c>
      <c r="R461">
        <v>182.78</v>
      </c>
      <c r="S461">
        <v>182.78</v>
      </c>
      <c r="T461">
        <v>-40.21</v>
      </c>
      <c r="U461">
        <f t="shared" si="44"/>
        <v>182.78</v>
      </c>
      <c r="V461" s="10">
        <f t="shared" si="45"/>
        <v>-0.21999124630703579</v>
      </c>
      <c r="W461" s="4">
        <f t="shared" si="46"/>
        <v>182.19510400000001</v>
      </c>
      <c r="X461" t="str">
        <f t="shared" si="47"/>
        <v>Low Profit</v>
      </c>
    </row>
    <row r="462" spans="1:24" x14ac:dyDescent="0.35">
      <c r="A462" t="s">
        <v>472</v>
      </c>
      <c r="B462" t="str">
        <f t="shared" si="42"/>
        <v>04-05-2024</v>
      </c>
      <c r="C462" t="str">
        <f t="shared" si="43"/>
        <v>Apr</v>
      </c>
      <c r="D462" s="2">
        <v>45387</v>
      </c>
      <c r="E462" t="s">
        <v>546</v>
      </c>
      <c r="F462" t="str">
        <v>Customer_26</v>
      </c>
      <c r="G462" t="str">
        <v>18-25</v>
      </c>
      <c r="H462" t="str">
        <v>Female</v>
      </c>
      <c r="I462" t="str">
        <v>Delhi</v>
      </c>
      <c r="J462" t="s">
        <v>562</v>
      </c>
      <c r="K462" t="str">
        <f>_xlfn.XLOOKUP(J462, Product_Info!A:A, Product_Info!B:B)</f>
        <v>Product_16</v>
      </c>
      <c r="L462" t="str">
        <f>_xlfn.XLOOKUP(J462, Product_Info!A:A, Product_Info!F:F)</f>
        <v>Supplier_16</v>
      </c>
      <c r="M462" t="s">
        <v>593</v>
      </c>
      <c r="N462" t="s">
        <v>600</v>
      </c>
      <c r="O462">
        <v>7</v>
      </c>
      <c r="P462" t="s">
        <v>604</v>
      </c>
      <c r="Q462" s="10">
        <v>0.02</v>
      </c>
      <c r="R462">
        <v>414.15</v>
      </c>
      <c r="S462">
        <v>2899.05</v>
      </c>
      <c r="T462">
        <v>231.92</v>
      </c>
      <c r="U462">
        <f t="shared" si="44"/>
        <v>2899.0499999999997</v>
      </c>
      <c r="V462" s="10">
        <f t="shared" si="45"/>
        <v>7.9998620237664061E-2</v>
      </c>
      <c r="W462" s="4">
        <f t="shared" si="46"/>
        <v>414.06716999999998</v>
      </c>
      <c r="X462" t="str">
        <f t="shared" si="47"/>
        <v>Moderate</v>
      </c>
    </row>
    <row r="463" spans="1:24" x14ac:dyDescent="0.35">
      <c r="A463" t="s">
        <v>473</v>
      </c>
      <c r="B463" t="str">
        <f t="shared" si="42"/>
        <v>04-06-2024</v>
      </c>
      <c r="C463" t="str">
        <f t="shared" si="43"/>
        <v>Apr</v>
      </c>
      <c r="D463" s="2">
        <v>45388</v>
      </c>
      <c r="E463" t="s">
        <v>539</v>
      </c>
      <c r="F463" t="str">
        <v>Customer_37</v>
      </c>
      <c r="G463" t="str">
        <v>36-50</v>
      </c>
      <c r="H463" t="str">
        <v>Male</v>
      </c>
      <c r="I463" t="str">
        <v>Delhi</v>
      </c>
      <c r="J463" t="s">
        <v>585</v>
      </c>
      <c r="K463" t="str">
        <f>_xlfn.XLOOKUP(J463, Product_Info!A:A, Product_Info!B:B)</f>
        <v>Product_11</v>
      </c>
      <c r="L463" t="str">
        <f>_xlfn.XLOOKUP(J463, Product_Info!A:A, Product_Info!F:F)</f>
        <v>Supplier_11</v>
      </c>
      <c r="M463" t="s">
        <v>592</v>
      </c>
      <c r="N463" t="s">
        <v>599</v>
      </c>
      <c r="O463">
        <v>2</v>
      </c>
      <c r="P463" t="s">
        <v>602</v>
      </c>
      <c r="Q463" s="10">
        <v>0.38</v>
      </c>
      <c r="R463">
        <v>262.67</v>
      </c>
      <c r="S463">
        <v>525.34</v>
      </c>
      <c r="T463">
        <v>-147.1</v>
      </c>
      <c r="U463">
        <f t="shared" si="44"/>
        <v>525.34</v>
      </c>
      <c r="V463" s="10">
        <f t="shared" si="45"/>
        <v>-0.28000913693988655</v>
      </c>
      <c r="W463" s="4">
        <f t="shared" si="46"/>
        <v>261.671854</v>
      </c>
      <c r="X463" t="str">
        <f t="shared" si="47"/>
        <v>Low Profit</v>
      </c>
    </row>
    <row r="464" spans="1:24" x14ac:dyDescent="0.35">
      <c r="A464" t="s">
        <v>474</v>
      </c>
      <c r="B464" t="str">
        <f t="shared" si="42"/>
        <v>04-07-2024</v>
      </c>
      <c r="C464" t="str">
        <f t="shared" si="43"/>
        <v>Apr</v>
      </c>
      <c r="D464" s="2">
        <v>45389</v>
      </c>
      <c r="E464" t="s">
        <v>546</v>
      </c>
      <c r="F464" t="str">
        <v>Customer_26</v>
      </c>
      <c r="G464" t="str">
        <v>18-25</v>
      </c>
      <c r="H464" t="str">
        <v>Female</v>
      </c>
      <c r="I464" t="str">
        <v>Delhi</v>
      </c>
      <c r="J464" t="s">
        <v>575</v>
      </c>
      <c r="K464" t="str">
        <f>_xlfn.XLOOKUP(J464, Product_Info!A:A, Product_Info!B:B)</f>
        <v>Product_19</v>
      </c>
      <c r="L464" t="str">
        <f>_xlfn.XLOOKUP(J464, Product_Info!A:A, Product_Info!F:F)</f>
        <v>Supplier_19</v>
      </c>
      <c r="M464" t="s">
        <v>592</v>
      </c>
      <c r="N464" t="s">
        <v>596</v>
      </c>
      <c r="O464">
        <v>2</v>
      </c>
      <c r="P464" t="s">
        <v>603</v>
      </c>
      <c r="Q464" s="10">
        <v>0.47</v>
      </c>
      <c r="R464">
        <v>237.01</v>
      </c>
      <c r="S464">
        <v>474.02</v>
      </c>
      <c r="T464">
        <v>-175.39</v>
      </c>
      <c r="U464">
        <f t="shared" si="44"/>
        <v>474.02</v>
      </c>
      <c r="V464" s="10">
        <f t="shared" si="45"/>
        <v>-0.37000548500063285</v>
      </c>
      <c r="W464" s="4">
        <f t="shared" si="46"/>
        <v>235.89605299999999</v>
      </c>
      <c r="X464" t="str">
        <f t="shared" si="47"/>
        <v>Low Profit</v>
      </c>
    </row>
    <row r="465" spans="1:24" x14ac:dyDescent="0.35">
      <c r="A465" t="s">
        <v>475</v>
      </c>
      <c r="B465" t="str">
        <f t="shared" si="42"/>
        <v>04-08-2024</v>
      </c>
      <c r="C465" t="str">
        <f t="shared" si="43"/>
        <v>Apr</v>
      </c>
      <c r="D465" s="2">
        <v>45390</v>
      </c>
      <c r="E465" t="s">
        <v>519</v>
      </c>
      <c r="F465" t="str">
        <v>Customer_23</v>
      </c>
      <c r="G465" t="str">
        <v>18-25</v>
      </c>
      <c r="H465" t="str">
        <v>Female</v>
      </c>
      <c r="I465" t="str">
        <v>Delhi</v>
      </c>
      <c r="J465" t="s">
        <v>590</v>
      </c>
      <c r="K465" t="str">
        <f>_xlfn.XLOOKUP(J465, Product_Info!A:A, Product_Info!B:B)</f>
        <v>Product_15</v>
      </c>
      <c r="L465" t="str">
        <f>_xlfn.XLOOKUP(J465, Product_Info!A:A, Product_Info!F:F)</f>
        <v>Supplier_15</v>
      </c>
      <c r="M465" t="s">
        <v>593</v>
      </c>
      <c r="N465" t="s">
        <v>596</v>
      </c>
      <c r="O465">
        <v>9</v>
      </c>
      <c r="P465" t="s">
        <v>603</v>
      </c>
      <c r="Q465" s="10">
        <v>0.17</v>
      </c>
      <c r="R465">
        <v>32.25</v>
      </c>
      <c r="S465">
        <v>290.25</v>
      </c>
      <c r="T465">
        <v>-20.32</v>
      </c>
      <c r="U465">
        <f t="shared" si="44"/>
        <v>290.25</v>
      </c>
      <c r="V465" s="10">
        <f t="shared" si="45"/>
        <v>-7.0008613264427214E-2</v>
      </c>
      <c r="W465" s="4">
        <f t="shared" si="46"/>
        <v>32.195174999999999</v>
      </c>
      <c r="X465" t="str">
        <f t="shared" si="47"/>
        <v>Low Profit</v>
      </c>
    </row>
    <row r="466" spans="1:24" x14ac:dyDescent="0.35">
      <c r="A466" t="s">
        <v>476</v>
      </c>
      <c r="B466" t="str">
        <f t="shared" si="42"/>
        <v>04-09-2024</v>
      </c>
      <c r="C466" t="str">
        <f t="shared" si="43"/>
        <v>Apr</v>
      </c>
      <c r="D466" s="2">
        <v>45391</v>
      </c>
      <c r="E466" t="s">
        <v>541</v>
      </c>
      <c r="F466" t="str">
        <v>Customer_9</v>
      </c>
      <c r="G466" t="str">
        <v>18-25</v>
      </c>
      <c r="H466" t="str">
        <v>Female</v>
      </c>
      <c r="I466" t="str">
        <v>Delhi</v>
      </c>
      <c r="J466" t="s">
        <v>589</v>
      </c>
      <c r="K466" t="str">
        <f>_xlfn.XLOOKUP(J466, Product_Info!A:A, Product_Info!B:B)</f>
        <v>Product_25</v>
      </c>
      <c r="L466" t="str">
        <f>_xlfn.XLOOKUP(J466, Product_Info!A:A, Product_Info!F:F)</f>
        <v>Supplier_25</v>
      </c>
      <c r="M466" t="s">
        <v>594</v>
      </c>
      <c r="N466" t="s">
        <v>600</v>
      </c>
      <c r="O466">
        <v>5</v>
      </c>
      <c r="P466" t="s">
        <v>601</v>
      </c>
      <c r="Q466" s="10">
        <v>0.26</v>
      </c>
      <c r="R466">
        <v>152.11000000000001</v>
      </c>
      <c r="S466">
        <v>760.55</v>
      </c>
      <c r="T466">
        <v>-121.69</v>
      </c>
      <c r="U466">
        <f t="shared" si="44"/>
        <v>760.55000000000007</v>
      </c>
      <c r="V466" s="10">
        <f t="shared" si="45"/>
        <v>-0.16000262967589243</v>
      </c>
      <c r="W466" s="4">
        <f t="shared" si="46"/>
        <v>151.71451400000001</v>
      </c>
      <c r="X466" t="str">
        <f t="shared" si="47"/>
        <v>Low Profit</v>
      </c>
    </row>
    <row r="467" spans="1:24" x14ac:dyDescent="0.35">
      <c r="A467" t="s">
        <v>477</v>
      </c>
      <c r="B467" t="str">
        <f t="shared" si="42"/>
        <v>04-10-2024</v>
      </c>
      <c r="C467" t="str">
        <f t="shared" si="43"/>
        <v>Apr</v>
      </c>
      <c r="D467" s="2">
        <v>45392</v>
      </c>
      <c r="E467" t="s">
        <v>531</v>
      </c>
      <c r="F467" t="str">
        <v>Customer_12</v>
      </c>
      <c r="G467" t="str">
        <v>26-35</v>
      </c>
      <c r="H467" t="str">
        <v>Female</v>
      </c>
      <c r="I467" t="str">
        <v>Delhi</v>
      </c>
      <c r="J467" t="s">
        <v>569</v>
      </c>
      <c r="K467" t="str">
        <f>_xlfn.XLOOKUP(J467, Product_Info!A:A, Product_Info!B:B)</f>
        <v>Product_23</v>
      </c>
      <c r="L467" t="str">
        <f>_xlfn.XLOOKUP(J467, Product_Info!A:A, Product_Info!F:F)</f>
        <v>Supplier_23</v>
      </c>
      <c r="M467" t="s">
        <v>593</v>
      </c>
      <c r="N467" t="s">
        <v>598</v>
      </c>
      <c r="O467">
        <v>2</v>
      </c>
      <c r="P467" t="s">
        <v>603</v>
      </c>
      <c r="Q467" s="10">
        <v>0.19</v>
      </c>
      <c r="R467">
        <v>466.19</v>
      </c>
      <c r="S467">
        <v>932.38</v>
      </c>
      <c r="T467">
        <v>-83.91</v>
      </c>
      <c r="U467">
        <f t="shared" si="44"/>
        <v>932.38</v>
      </c>
      <c r="V467" s="10">
        <f t="shared" si="45"/>
        <v>-8.9995495398871708E-2</v>
      </c>
      <c r="W467" s="4">
        <f t="shared" si="46"/>
        <v>465.304239</v>
      </c>
      <c r="X467" t="str">
        <f t="shared" si="47"/>
        <v>Low Profit</v>
      </c>
    </row>
    <row r="468" spans="1:24" x14ac:dyDescent="0.35">
      <c r="A468" t="s">
        <v>478</v>
      </c>
      <c r="B468" t="str">
        <f t="shared" si="42"/>
        <v>04-11-2024</v>
      </c>
      <c r="C468" t="str">
        <f t="shared" si="43"/>
        <v>Apr</v>
      </c>
      <c r="D468" s="2">
        <v>45393</v>
      </c>
      <c r="E468" t="s">
        <v>557</v>
      </c>
      <c r="F468" t="str">
        <v>Customer_1</v>
      </c>
      <c r="G468" t="str">
        <v>26-35</v>
      </c>
      <c r="H468" t="str">
        <v>Female</v>
      </c>
      <c r="I468" t="str">
        <v>Delhi</v>
      </c>
      <c r="J468" t="s">
        <v>569</v>
      </c>
      <c r="K468" t="str">
        <f>_xlfn.XLOOKUP(J468, Product_Info!A:A, Product_Info!B:B)</f>
        <v>Product_23</v>
      </c>
      <c r="L468" t="str">
        <f>_xlfn.XLOOKUP(J468, Product_Info!A:A, Product_Info!F:F)</f>
        <v>Supplier_23</v>
      </c>
      <c r="M468" t="s">
        <v>594</v>
      </c>
      <c r="N468" t="s">
        <v>597</v>
      </c>
      <c r="O468">
        <v>9</v>
      </c>
      <c r="P468" t="s">
        <v>601</v>
      </c>
      <c r="Q468" s="10">
        <v>0</v>
      </c>
      <c r="R468">
        <v>201.99</v>
      </c>
      <c r="S468">
        <v>1817.91</v>
      </c>
      <c r="T468">
        <v>181.79</v>
      </c>
      <c r="U468">
        <f t="shared" si="44"/>
        <v>1817.91</v>
      </c>
      <c r="V468" s="10">
        <f t="shared" si="45"/>
        <v>9.9999449917762703E-2</v>
      </c>
      <c r="W468" s="4">
        <f t="shared" si="46"/>
        <v>201.99</v>
      </c>
      <c r="X468" t="str">
        <f t="shared" si="47"/>
        <v>Moderate</v>
      </c>
    </row>
    <row r="469" spans="1:24" x14ac:dyDescent="0.35">
      <c r="A469" t="s">
        <v>479</v>
      </c>
      <c r="B469" t="str">
        <f t="shared" si="42"/>
        <v>04-12-2024</v>
      </c>
      <c r="C469" t="str">
        <f t="shared" si="43"/>
        <v>Apr</v>
      </c>
      <c r="D469" s="2">
        <v>45394</v>
      </c>
      <c r="E469" t="s">
        <v>557</v>
      </c>
      <c r="F469" t="str">
        <v>Customer_1</v>
      </c>
      <c r="G469" t="str">
        <v>26-35</v>
      </c>
      <c r="H469" t="str">
        <v>Female</v>
      </c>
      <c r="I469" t="str">
        <v>Delhi</v>
      </c>
      <c r="J469" t="s">
        <v>562</v>
      </c>
      <c r="K469" t="str">
        <f>_xlfn.XLOOKUP(J469, Product_Info!A:A, Product_Info!B:B)</f>
        <v>Product_16</v>
      </c>
      <c r="L469" t="str">
        <f>_xlfn.XLOOKUP(J469, Product_Info!A:A, Product_Info!F:F)</f>
        <v>Supplier_16</v>
      </c>
      <c r="M469" t="s">
        <v>592</v>
      </c>
      <c r="N469" t="s">
        <v>595</v>
      </c>
      <c r="O469">
        <v>9</v>
      </c>
      <c r="P469" t="s">
        <v>604</v>
      </c>
      <c r="Q469" s="10">
        <v>0.19</v>
      </c>
      <c r="R469">
        <v>277.88</v>
      </c>
      <c r="S469">
        <v>2500.92</v>
      </c>
      <c r="T469">
        <v>-225.08</v>
      </c>
      <c r="U469">
        <f t="shared" si="44"/>
        <v>2500.92</v>
      </c>
      <c r="V469" s="10">
        <f t="shared" si="45"/>
        <v>-8.9998880412008389E-2</v>
      </c>
      <c r="W469" s="4">
        <f t="shared" si="46"/>
        <v>277.35202800000002</v>
      </c>
      <c r="X469" t="str">
        <f t="shared" si="47"/>
        <v>Low Profit</v>
      </c>
    </row>
    <row r="470" spans="1:24" x14ac:dyDescent="0.35">
      <c r="A470" t="s">
        <v>480</v>
      </c>
      <c r="B470" t="str">
        <f t="shared" si="42"/>
        <v>04-13-2024</v>
      </c>
      <c r="C470" t="str">
        <f t="shared" si="43"/>
        <v>Apr</v>
      </c>
      <c r="D470" s="2">
        <v>45395</v>
      </c>
      <c r="E470" t="s">
        <v>538</v>
      </c>
      <c r="F470" t="str">
        <v>Customer_47</v>
      </c>
      <c r="G470" t="str">
        <v>18-25</v>
      </c>
      <c r="H470" t="str">
        <v>Female</v>
      </c>
      <c r="I470" t="str">
        <v>Delhi</v>
      </c>
      <c r="J470" t="s">
        <v>585</v>
      </c>
      <c r="K470" t="str">
        <f>_xlfn.XLOOKUP(J470, Product_Info!A:A, Product_Info!B:B)</f>
        <v>Product_11</v>
      </c>
      <c r="L470" t="str">
        <f>_xlfn.XLOOKUP(J470, Product_Info!A:A, Product_Info!F:F)</f>
        <v>Supplier_11</v>
      </c>
      <c r="M470" t="s">
        <v>594</v>
      </c>
      <c r="N470" t="s">
        <v>598</v>
      </c>
      <c r="O470">
        <v>1</v>
      </c>
      <c r="P470" t="s">
        <v>601</v>
      </c>
      <c r="Q470" s="10">
        <v>0.4</v>
      </c>
      <c r="R470">
        <v>270.69</v>
      </c>
      <c r="S470">
        <v>270.69</v>
      </c>
      <c r="T470">
        <v>-81.209999999999994</v>
      </c>
      <c r="U470">
        <f t="shared" si="44"/>
        <v>270.69</v>
      </c>
      <c r="V470" s="10">
        <f t="shared" si="45"/>
        <v>-0.30001108278842953</v>
      </c>
      <c r="W470" s="4">
        <f t="shared" si="46"/>
        <v>269.60723999999999</v>
      </c>
      <c r="X470" t="str">
        <f t="shared" si="47"/>
        <v>Low Profit</v>
      </c>
    </row>
    <row r="471" spans="1:24" x14ac:dyDescent="0.35">
      <c r="A471" t="s">
        <v>481</v>
      </c>
      <c r="B471" t="str">
        <f t="shared" si="42"/>
        <v>04-14-2024</v>
      </c>
      <c r="C471" t="str">
        <f t="shared" si="43"/>
        <v>Apr</v>
      </c>
      <c r="D471" s="2">
        <v>45396</v>
      </c>
      <c r="E471" t="s">
        <v>551</v>
      </c>
      <c r="F471" t="str">
        <v>Customer_34</v>
      </c>
      <c r="G471" t="str">
        <v>50+</v>
      </c>
      <c r="H471" t="str">
        <v>Male</v>
      </c>
      <c r="I471" t="str">
        <v>Delhi</v>
      </c>
      <c r="J471" t="s">
        <v>572</v>
      </c>
      <c r="K471" t="str">
        <f>_xlfn.XLOOKUP(J471, Product_Info!A:A, Product_Info!B:B)</f>
        <v>Product_22</v>
      </c>
      <c r="L471" t="str">
        <f>_xlfn.XLOOKUP(J471, Product_Info!A:A, Product_Info!F:F)</f>
        <v>Supplier_22</v>
      </c>
      <c r="M471" t="s">
        <v>592</v>
      </c>
      <c r="N471" t="s">
        <v>599</v>
      </c>
      <c r="O471">
        <v>3</v>
      </c>
      <c r="P471" t="s">
        <v>602</v>
      </c>
      <c r="Q471" s="10">
        <v>0.3</v>
      </c>
      <c r="R471">
        <v>299.31</v>
      </c>
      <c r="S471">
        <v>897.93</v>
      </c>
      <c r="T471">
        <v>-179.59</v>
      </c>
      <c r="U471">
        <f t="shared" si="44"/>
        <v>897.93000000000006</v>
      </c>
      <c r="V471" s="10">
        <f t="shared" si="45"/>
        <v>-0.20000445469023198</v>
      </c>
      <c r="W471" s="4">
        <f t="shared" si="46"/>
        <v>298.41207000000003</v>
      </c>
      <c r="X471" t="str">
        <f t="shared" si="47"/>
        <v>Low Profit</v>
      </c>
    </row>
    <row r="472" spans="1:24" x14ac:dyDescent="0.35">
      <c r="A472" t="s">
        <v>482</v>
      </c>
      <c r="B472" t="str">
        <f t="shared" si="42"/>
        <v>04-15-2024</v>
      </c>
      <c r="C472" t="str">
        <f t="shared" si="43"/>
        <v>Apr</v>
      </c>
      <c r="D472" s="2">
        <v>45397</v>
      </c>
      <c r="E472" t="s">
        <v>560</v>
      </c>
      <c r="F472" t="str">
        <v>Customer_32</v>
      </c>
      <c r="G472" t="str">
        <v>18-25</v>
      </c>
      <c r="H472" t="str">
        <v>Female</v>
      </c>
      <c r="I472" t="str">
        <v>Delhi</v>
      </c>
      <c r="J472" t="s">
        <v>562</v>
      </c>
      <c r="K472" t="str">
        <f>_xlfn.XLOOKUP(J472, Product_Info!A:A, Product_Info!B:B)</f>
        <v>Product_16</v>
      </c>
      <c r="L472" t="str">
        <f>_xlfn.XLOOKUP(J472, Product_Info!A:A, Product_Info!F:F)</f>
        <v>Supplier_16</v>
      </c>
      <c r="M472" t="s">
        <v>594</v>
      </c>
      <c r="N472" t="s">
        <v>596</v>
      </c>
      <c r="O472">
        <v>4</v>
      </c>
      <c r="P472" t="s">
        <v>601</v>
      </c>
      <c r="Q472" s="10">
        <v>0.05</v>
      </c>
      <c r="R472">
        <v>40.049999999999997</v>
      </c>
      <c r="S472">
        <v>160.19999999999999</v>
      </c>
      <c r="T472">
        <v>8.01</v>
      </c>
      <c r="U472">
        <f t="shared" si="44"/>
        <v>160.19999999999999</v>
      </c>
      <c r="V472" s="10">
        <f t="shared" si="45"/>
        <v>0.05</v>
      </c>
      <c r="W472" s="4">
        <f t="shared" si="46"/>
        <v>40.029975</v>
      </c>
      <c r="X472" t="str">
        <f t="shared" si="47"/>
        <v>Moderate</v>
      </c>
    </row>
    <row r="473" spans="1:24" x14ac:dyDescent="0.35">
      <c r="A473" t="s">
        <v>483</v>
      </c>
      <c r="B473" t="str">
        <f t="shared" si="42"/>
        <v>04-16-2024</v>
      </c>
      <c r="C473" t="str">
        <f t="shared" si="43"/>
        <v>Apr</v>
      </c>
      <c r="D473" s="2">
        <v>45398</v>
      </c>
      <c r="E473" t="s">
        <v>554</v>
      </c>
      <c r="F473" t="str">
        <v>Customer_48</v>
      </c>
      <c r="G473" t="str">
        <v>26-35</v>
      </c>
      <c r="H473" t="str">
        <v>Female</v>
      </c>
      <c r="I473" t="str">
        <v>Delhi</v>
      </c>
      <c r="J473" t="s">
        <v>586</v>
      </c>
      <c r="K473" t="str">
        <f>_xlfn.XLOOKUP(J473, Product_Info!A:A, Product_Info!B:B)</f>
        <v>Product_8</v>
      </c>
      <c r="L473" t="str">
        <f>_xlfn.XLOOKUP(J473, Product_Info!A:A, Product_Info!F:F)</f>
        <v>Supplier_8</v>
      </c>
      <c r="M473" t="s">
        <v>594</v>
      </c>
      <c r="N473" t="s">
        <v>600</v>
      </c>
      <c r="O473">
        <v>7</v>
      </c>
      <c r="P473" t="s">
        <v>602</v>
      </c>
      <c r="Q473" s="10">
        <v>0.42</v>
      </c>
      <c r="R473">
        <v>187.47</v>
      </c>
      <c r="S473">
        <v>1312.29</v>
      </c>
      <c r="T473">
        <v>-419.93</v>
      </c>
      <c r="U473">
        <f t="shared" si="44"/>
        <v>1312.29</v>
      </c>
      <c r="V473" s="10">
        <f t="shared" si="45"/>
        <v>-0.31999786632527871</v>
      </c>
      <c r="W473" s="4">
        <f t="shared" si="46"/>
        <v>186.682626</v>
      </c>
      <c r="X473" t="str">
        <f t="shared" si="47"/>
        <v>Low Profit</v>
      </c>
    </row>
    <row r="474" spans="1:24" x14ac:dyDescent="0.35">
      <c r="A474" t="s">
        <v>484</v>
      </c>
      <c r="B474" t="str">
        <f t="shared" si="42"/>
        <v>04-17-2024</v>
      </c>
      <c r="C474" t="str">
        <f t="shared" si="43"/>
        <v>Apr</v>
      </c>
      <c r="D474" s="2">
        <v>45399</v>
      </c>
      <c r="E474" t="s">
        <v>532</v>
      </c>
      <c r="F474" t="str">
        <v>Customer_25</v>
      </c>
      <c r="G474" t="str">
        <v>18-25</v>
      </c>
      <c r="H474" t="str">
        <v>Female</v>
      </c>
      <c r="I474" t="str">
        <v>Delhi</v>
      </c>
      <c r="J474" t="s">
        <v>565</v>
      </c>
      <c r="K474" t="str">
        <f>_xlfn.XLOOKUP(J474, Product_Info!A:A, Product_Info!B:B)</f>
        <v>Product_4</v>
      </c>
      <c r="L474" t="str">
        <f>_xlfn.XLOOKUP(J474, Product_Info!A:A, Product_Info!F:F)</f>
        <v>Supplier_4</v>
      </c>
      <c r="M474" t="s">
        <v>594</v>
      </c>
      <c r="N474" t="s">
        <v>600</v>
      </c>
      <c r="O474">
        <v>4</v>
      </c>
      <c r="P474" t="s">
        <v>601</v>
      </c>
      <c r="Q474" s="10">
        <v>0.27</v>
      </c>
      <c r="R474">
        <v>364.33</v>
      </c>
      <c r="S474">
        <v>1457.32</v>
      </c>
      <c r="T474">
        <v>-247.74</v>
      </c>
      <c r="U474">
        <f t="shared" si="44"/>
        <v>1457.32</v>
      </c>
      <c r="V474" s="10">
        <f t="shared" si="45"/>
        <v>-0.16999698075920183</v>
      </c>
      <c r="W474" s="4">
        <f t="shared" si="46"/>
        <v>363.34630899999996</v>
      </c>
      <c r="X474" t="str">
        <f t="shared" si="47"/>
        <v>Low Profit</v>
      </c>
    </row>
    <row r="475" spans="1:24" x14ac:dyDescent="0.35">
      <c r="A475" t="s">
        <v>485</v>
      </c>
      <c r="B475" t="str">
        <f t="shared" si="42"/>
        <v>04-18-2024</v>
      </c>
      <c r="C475" t="str">
        <f t="shared" si="43"/>
        <v>Apr</v>
      </c>
      <c r="D475" s="2">
        <v>45400</v>
      </c>
      <c r="E475" t="s">
        <v>523</v>
      </c>
      <c r="F475" t="str">
        <v>Customer_40</v>
      </c>
      <c r="G475" t="str">
        <v>36-50</v>
      </c>
      <c r="H475" t="str">
        <v>Male</v>
      </c>
      <c r="I475" t="str">
        <v>Delhi</v>
      </c>
      <c r="J475" t="s">
        <v>586</v>
      </c>
      <c r="K475" t="str">
        <f>_xlfn.XLOOKUP(J475, Product_Info!A:A, Product_Info!B:B)</f>
        <v>Product_8</v>
      </c>
      <c r="L475" t="str">
        <f>_xlfn.XLOOKUP(J475, Product_Info!A:A, Product_Info!F:F)</f>
        <v>Supplier_8</v>
      </c>
      <c r="M475" t="s">
        <v>593</v>
      </c>
      <c r="N475" t="s">
        <v>597</v>
      </c>
      <c r="O475">
        <v>2</v>
      </c>
      <c r="P475" t="s">
        <v>603</v>
      </c>
      <c r="Q475" s="10">
        <v>0.42</v>
      </c>
      <c r="R475">
        <v>108.27</v>
      </c>
      <c r="S475">
        <v>216.54</v>
      </c>
      <c r="T475">
        <v>-69.290000000000006</v>
      </c>
      <c r="U475">
        <f t="shared" si="44"/>
        <v>216.54</v>
      </c>
      <c r="V475" s="10">
        <f t="shared" si="45"/>
        <v>-0.31998706936362803</v>
      </c>
      <c r="W475" s="4">
        <f t="shared" si="46"/>
        <v>107.81526599999999</v>
      </c>
      <c r="X475" t="str">
        <f t="shared" si="47"/>
        <v>Low Profit</v>
      </c>
    </row>
    <row r="476" spans="1:24" x14ac:dyDescent="0.35">
      <c r="A476" t="s">
        <v>486</v>
      </c>
      <c r="B476" t="str">
        <f t="shared" si="42"/>
        <v>04-19-2024</v>
      </c>
      <c r="C476" t="str">
        <f t="shared" si="43"/>
        <v>Apr</v>
      </c>
      <c r="D476" s="2">
        <v>45401</v>
      </c>
      <c r="E476" t="s">
        <v>555</v>
      </c>
      <c r="F476" t="str">
        <v>Customer_45</v>
      </c>
      <c r="G476" t="str">
        <v>26-35</v>
      </c>
      <c r="H476" t="str">
        <v>Female</v>
      </c>
      <c r="I476" t="str">
        <v>Delhi</v>
      </c>
      <c r="J476" t="s">
        <v>565</v>
      </c>
      <c r="K476" t="str">
        <f>_xlfn.XLOOKUP(J476, Product_Info!A:A, Product_Info!B:B)</f>
        <v>Product_4</v>
      </c>
      <c r="L476" t="str">
        <f>_xlfn.XLOOKUP(J476, Product_Info!A:A, Product_Info!F:F)</f>
        <v>Supplier_4</v>
      </c>
      <c r="M476" t="s">
        <v>593</v>
      </c>
      <c r="N476" t="s">
        <v>598</v>
      </c>
      <c r="O476">
        <v>7</v>
      </c>
      <c r="P476" t="s">
        <v>604</v>
      </c>
      <c r="Q476" s="10">
        <v>0.28999999999999998</v>
      </c>
      <c r="R476">
        <v>109.75</v>
      </c>
      <c r="S476">
        <v>768.25</v>
      </c>
      <c r="T476">
        <v>-145.97</v>
      </c>
      <c r="U476">
        <f t="shared" si="44"/>
        <v>768.25</v>
      </c>
      <c r="V476" s="10">
        <f t="shared" si="45"/>
        <v>-0.19000325414904001</v>
      </c>
      <c r="W476" s="4">
        <f t="shared" si="46"/>
        <v>109.431725</v>
      </c>
      <c r="X476" t="str">
        <f t="shared" si="47"/>
        <v>Low Profit</v>
      </c>
    </row>
    <row r="477" spans="1:24" x14ac:dyDescent="0.35">
      <c r="A477" t="s">
        <v>487</v>
      </c>
      <c r="B477" t="str">
        <f t="shared" si="42"/>
        <v>04-20-2024</v>
      </c>
      <c r="C477" t="str">
        <f t="shared" si="43"/>
        <v>Apr</v>
      </c>
      <c r="D477" s="2">
        <v>45402</v>
      </c>
      <c r="E477" t="s">
        <v>557</v>
      </c>
      <c r="F477" t="str">
        <v>Customer_1</v>
      </c>
      <c r="G477" t="str">
        <v>26-35</v>
      </c>
      <c r="H477" t="str">
        <v>Female</v>
      </c>
      <c r="I477" t="str">
        <v>Delhi</v>
      </c>
      <c r="J477" t="s">
        <v>576</v>
      </c>
      <c r="K477" t="str">
        <f>_xlfn.XLOOKUP(J477, Product_Info!A:A, Product_Info!B:B)</f>
        <v>Product_24</v>
      </c>
      <c r="L477" t="str">
        <f>_xlfn.XLOOKUP(J477, Product_Info!A:A, Product_Info!F:F)</f>
        <v>Supplier_24</v>
      </c>
      <c r="M477" t="s">
        <v>592</v>
      </c>
      <c r="N477" t="s">
        <v>597</v>
      </c>
      <c r="O477">
        <v>6</v>
      </c>
      <c r="P477" t="s">
        <v>602</v>
      </c>
      <c r="Q477" s="10">
        <v>0.28000000000000003</v>
      </c>
      <c r="R477">
        <v>14.94</v>
      </c>
      <c r="S477">
        <v>89.64</v>
      </c>
      <c r="T477">
        <v>-16.14</v>
      </c>
      <c r="U477">
        <f t="shared" si="44"/>
        <v>89.64</v>
      </c>
      <c r="V477" s="10">
        <f t="shared" si="45"/>
        <v>-0.18005354752342706</v>
      </c>
      <c r="W477" s="4">
        <f t="shared" si="46"/>
        <v>14.898167999999998</v>
      </c>
      <c r="X477" t="str">
        <f t="shared" si="47"/>
        <v>Low Profit</v>
      </c>
    </row>
    <row r="478" spans="1:24" x14ac:dyDescent="0.35">
      <c r="A478" t="s">
        <v>488</v>
      </c>
      <c r="B478" t="str">
        <f t="shared" si="42"/>
        <v>04-21-2024</v>
      </c>
      <c r="C478" t="str">
        <f t="shared" si="43"/>
        <v>Apr</v>
      </c>
      <c r="D478" s="2">
        <v>45403</v>
      </c>
      <c r="E478" t="s">
        <v>537</v>
      </c>
      <c r="F478" t="str">
        <v>Customer_16</v>
      </c>
      <c r="G478" t="str">
        <v>50+</v>
      </c>
      <c r="H478" t="str">
        <v>Male</v>
      </c>
      <c r="I478" t="str">
        <v>Delhi</v>
      </c>
      <c r="J478" t="s">
        <v>589</v>
      </c>
      <c r="K478" t="str">
        <f>_xlfn.XLOOKUP(J478, Product_Info!A:A, Product_Info!B:B)</f>
        <v>Product_25</v>
      </c>
      <c r="L478" t="str">
        <f>_xlfn.XLOOKUP(J478, Product_Info!A:A, Product_Info!F:F)</f>
        <v>Supplier_25</v>
      </c>
      <c r="M478" t="s">
        <v>592</v>
      </c>
      <c r="N478" t="s">
        <v>596</v>
      </c>
      <c r="O478">
        <v>3</v>
      </c>
      <c r="P478" t="s">
        <v>601</v>
      </c>
      <c r="Q478" s="10">
        <v>0.05</v>
      </c>
      <c r="R478">
        <v>224.37</v>
      </c>
      <c r="S478">
        <v>673.11</v>
      </c>
      <c r="T478">
        <v>33.659999999999997</v>
      </c>
      <c r="U478">
        <f t="shared" si="44"/>
        <v>673.11</v>
      </c>
      <c r="V478" s="10">
        <f t="shared" si="45"/>
        <v>5.0006685385746749E-2</v>
      </c>
      <c r="W478" s="4">
        <f t="shared" si="46"/>
        <v>224.25781500000002</v>
      </c>
      <c r="X478" t="str">
        <f t="shared" si="47"/>
        <v>Moderate</v>
      </c>
    </row>
    <row r="479" spans="1:24" x14ac:dyDescent="0.35">
      <c r="A479" t="s">
        <v>489</v>
      </c>
      <c r="B479" t="str">
        <f t="shared" si="42"/>
        <v>04-22-2024</v>
      </c>
      <c r="C479" t="str">
        <f t="shared" si="43"/>
        <v>Apr</v>
      </c>
      <c r="D479" s="2">
        <v>45404</v>
      </c>
      <c r="E479" t="s">
        <v>512</v>
      </c>
      <c r="F479" t="str">
        <v>Customer_39</v>
      </c>
      <c r="G479" t="str">
        <v>36-50</v>
      </c>
      <c r="H479" t="str">
        <v>Male</v>
      </c>
      <c r="I479" t="str">
        <v>Delhi</v>
      </c>
      <c r="J479" t="s">
        <v>583</v>
      </c>
      <c r="K479" t="str">
        <f>_xlfn.XLOOKUP(J479, Product_Info!A:A, Product_Info!B:B)</f>
        <v>Product_3</v>
      </c>
      <c r="L479" t="str">
        <f>_xlfn.XLOOKUP(J479, Product_Info!A:A, Product_Info!F:F)</f>
        <v>Supplier_3</v>
      </c>
      <c r="M479" t="s">
        <v>593</v>
      </c>
      <c r="N479" t="s">
        <v>597</v>
      </c>
      <c r="O479">
        <v>6</v>
      </c>
      <c r="P479" t="s">
        <v>601</v>
      </c>
      <c r="Q479" s="10">
        <v>0.08</v>
      </c>
      <c r="R479">
        <v>442.54</v>
      </c>
      <c r="S479">
        <v>2655.24</v>
      </c>
      <c r="T479">
        <v>53.1</v>
      </c>
      <c r="U479">
        <f t="shared" si="44"/>
        <v>2655.2400000000002</v>
      </c>
      <c r="V479" s="10">
        <f t="shared" si="45"/>
        <v>1.9998192253807563E-2</v>
      </c>
      <c r="W479" s="4">
        <f t="shared" si="46"/>
        <v>442.185968</v>
      </c>
      <c r="X479" t="str">
        <f t="shared" si="47"/>
        <v>Moderate</v>
      </c>
    </row>
    <row r="480" spans="1:24" x14ac:dyDescent="0.35">
      <c r="A480" t="s">
        <v>490</v>
      </c>
      <c r="B480" t="str">
        <f t="shared" si="42"/>
        <v>04-23-2024</v>
      </c>
      <c r="C480" t="str">
        <f t="shared" si="43"/>
        <v>Apr</v>
      </c>
      <c r="D480" s="2">
        <v>45405</v>
      </c>
      <c r="E480" t="s">
        <v>558</v>
      </c>
      <c r="F480" t="str">
        <v>Customer_5</v>
      </c>
      <c r="G480" t="str">
        <v>26-35</v>
      </c>
      <c r="H480" t="str">
        <v>Female</v>
      </c>
      <c r="I480" t="str">
        <v>Delhi</v>
      </c>
      <c r="J480" t="s">
        <v>583</v>
      </c>
      <c r="K480" t="str">
        <f>_xlfn.XLOOKUP(J480, Product_Info!A:A, Product_Info!B:B)</f>
        <v>Product_3</v>
      </c>
      <c r="L480" t="str">
        <f>_xlfn.XLOOKUP(J480, Product_Info!A:A, Product_Info!F:F)</f>
        <v>Supplier_3</v>
      </c>
      <c r="M480" t="s">
        <v>592</v>
      </c>
      <c r="N480" t="s">
        <v>595</v>
      </c>
      <c r="O480">
        <v>6</v>
      </c>
      <c r="P480" t="s">
        <v>601</v>
      </c>
      <c r="Q480" s="10">
        <v>0.49</v>
      </c>
      <c r="R480">
        <v>35.43</v>
      </c>
      <c r="S480">
        <v>212.58</v>
      </c>
      <c r="T480">
        <v>-82.91</v>
      </c>
      <c r="U480">
        <f t="shared" si="44"/>
        <v>212.57999999999998</v>
      </c>
      <c r="V480" s="10">
        <f t="shared" si="45"/>
        <v>-0.39001787562329476</v>
      </c>
      <c r="W480" s="4">
        <f t="shared" si="46"/>
        <v>35.256392999999996</v>
      </c>
      <c r="X480" t="str">
        <f t="shared" si="47"/>
        <v>Low Profit</v>
      </c>
    </row>
    <row r="481" spans="1:24" x14ac:dyDescent="0.35">
      <c r="A481" t="s">
        <v>491</v>
      </c>
      <c r="B481" t="str">
        <f t="shared" si="42"/>
        <v>04-24-2024</v>
      </c>
      <c r="C481" t="str">
        <f t="shared" si="43"/>
        <v>Apr</v>
      </c>
      <c r="D481" s="2">
        <v>45406</v>
      </c>
      <c r="E481" t="s">
        <v>525</v>
      </c>
      <c r="F481" t="str">
        <v>Customer_22</v>
      </c>
      <c r="G481" t="str">
        <v>18-25</v>
      </c>
      <c r="H481" t="str">
        <v>Female</v>
      </c>
      <c r="I481" t="str">
        <v>Delhi</v>
      </c>
      <c r="J481" t="s">
        <v>580</v>
      </c>
      <c r="K481" t="str">
        <f>_xlfn.XLOOKUP(J481, Product_Info!A:A, Product_Info!B:B)</f>
        <v>Product_27</v>
      </c>
      <c r="L481" t="str">
        <f>_xlfn.XLOOKUP(J481, Product_Info!A:A, Product_Info!F:F)</f>
        <v>Supplier_27</v>
      </c>
      <c r="M481" t="s">
        <v>593</v>
      </c>
      <c r="N481" t="s">
        <v>600</v>
      </c>
      <c r="O481">
        <v>5</v>
      </c>
      <c r="P481" t="s">
        <v>603</v>
      </c>
      <c r="Q481" s="10">
        <v>0.11</v>
      </c>
      <c r="R481">
        <v>103.65</v>
      </c>
      <c r="S481">
        <v>518.25</v>
      </c>
      <c r="T481">
        <v>-5.18</v>
      </c>
      <c r="U481">
        <f t="shared" si="44"/>
        <v>518.25</v>
      </c>
      <c r="V481" s="10">
        <f t="shared" si="45"/>
        <v>-9.9951760733236854E-3</v>
      </c>
      <c r="W481" s="4">
        <f t="shared" si="46"/>
        <v>103.53598500000001</v>
      </c>
      <c r="X481" t="str">
        <f t="shared" si="47"/>
        <v>Low Profit</v>
      </c>
    </row>
    <row r="482" spans="1:24" x14ac:dyDescent="0.35">
      <c r="A482" t="s">
        <v>492</v>
      </c>
      <c r="B482" t="str">
        <f t="shared" si="42"/>
        <v>04-25-2024</v>
      </c>
      <c r="C482" t="str">
        <f t="shared" si="43"/>
        <v>Apr</v>
      </c>
      <c r="D482" s="2">
        <v>45407</v>
      </c>
      <c r="E482" t="s">
        <v>513</v>
      </c>
      <c r="F482" t="str">
        <v>Customer_29</v>
      </c>
      <c r="G482" t="str">
        <v>36-50</v>
      </c>
      <c r="H482" t="str">
        <v>Male</v>
      </c>
      <c r="I482" t="str">
        <v>Delhi</v>
      </c>
      <c r="J482" t="s">
        <v>584</v>
      </c>
      <c r="K482" t="str">
        <f>_xlfn.XLOOKUP(J482, Product_Info!A:A, Product_Info!B:B)</f>
        <v>Product_29</v>
      </c>
      <c r="L482" t="str">
        <f>_xlfn.XLOOKUP(J482, Product_Info!A:A, Product_Info!F:F)</f>
        <v>Supplier_29</v>
      </c>
      <c r="M482" t="s">
        <v>594</v>
      </c>
      <c r="N482" t="s">
        <v>600</v>
      </c>
      <c r="O482">
        <v>4</v>
      </c>
      <c r="P482" t="s">
        <v>603</v>
      </c>
      <c r="Q482" s="10">
        <v>0.49</v>
      </c>
      <c r="R482">
        <v>161.94</v>
      </c>
      <c r="S482">
        <v>647.76</v>
      </c>
      <c r="T482">
        <v>-252.63</v>
      </c>
      <c r="U482">
        <f t="shared" si="44"/>
        <v>647.76</v>
      </c>
      <c r="V482" s="10">
        <f t="shared" si="45"/>
        <v>-0.39000555761393108</v>
      </c>
      <c r="W482" s="4">
        <f t="shared" si="46"/>
        <v>161.14649399999999</v>
      </c>
      <c r="X482" t="str">
        <f t="shared" si="47"/>
        <v>Low Profit</v>
      </c>
    </row>
    <row r="483" spans="1:24" x14ac:dyDescent="0.35">
      <c r="A483" t="s">
        <v>493</v>
      </c>
      <c r="B483" t="str">
        <f t="shared" si="42"/>
        <v>04-26-2024</v>
      </c>
      <c r="C483" t="str">
        <f t="shared" si="43"/>
        <v>Apr</v>
      </c>
      <c r="D483" s="2">
        <v>45408</v>
      </c>
      <c r="E483" t="s">
        <v>524</v>
      </c>
      <c r="F483" t="str">
        <v>Customer_3</v>
      </c>
      <c r="G483" t="str">
        <v>50+</v>
      </c>
      <c r="H483" t="str">
        <v>Male</v>
      </c>
      <c r="I483" t="str">
        <v>Delhi</v>
      </c>
      <c r="J483" t="s">
        <v>582</v>
      </c>
      <c r="K483" t="str">
        <f>_xlfn.XLOOKUP(J483, Product_Info!A:A, Product_Info!B:B)</f>
        <v>Product_18</v>
      </c>
      <c r="L483" t="str">
        <f>_xlfn.XLOOKUP(J483, Product_Info!A:A, Product_Info!F:F)</f>
        <v>Supplier_18</v>
      </c>
      <c r="M483" t="s">
        <v>592</v>
      </c>
      <c r="N483" t="s">
        <v>599</v>
      </c>
      <c r="O483">
        <v>1</v>
      </c>
      <c r="P483" t="s">
        <v>602</v>
      </c>
      <c r="Q483" s="10">
        <v>0.27</v>
      </c>
      <c r="R483">
        <v>368.55</v>
      </c>
      <c r="S483">
        <v>368.55</v>
      </c>
      <c r="T483">
        <v>-62.65</v>
      </c>
      <c r="U483">
        <f t="shared" si="44"/>
        <v>368.55</v>
      </c>
      <c r="V483" s="10">
        <f t="shared" si="45"/>
        <v>-0.16999050332383664</v>
      </c>
      <c r="W483" s="4">
        <f t="shared" si="46"/>
        <v>367.55491499999999</v>
      </c>
      <c r="X483" t="str">
        <f t="shared" si="47"/>
        <v>Low Profit</v>
      </c>
    </row>
    <row r="484" spans="1:24" x14ac:dyDescent="0.35">
      <c r="A484" t="s">
        <v>494</v>
      </c>
      <c r="B484" t="str">
        <f t="shared" si="42"/>
        <v>04-27-2024</v>
      </c>
      <c r="C484" t="str">
        <f t="shared" si="43"/>
        <v>Apr</v>
      </c>
      <c r="D484" s="2">
        <v>45409</v>
      </c>
      <c r="E484" t="s">
        <v>531</v>
      </c>
      <c r="F484" t="str">
        <v>Customer_12</v>
      </c>
      <c r="G484" t="str">
        <v>26-35</v>
      </c>
      <c r="H484" t="str">
        <v>Female</v>
      </c>
      <c r="I484" t="str">
        <v>Delhi</v>
      </c>
      <c r="J484" t="s">
        <v>584</v>
      </c>
      <c r="K484" t="str">
        <f>_xlfn.XLOOKUP(J484, Product_Info!A:A, Product_Info!B:B)</f>
        <v>Product_29</v>
      </c>
      <c r="L484" t="str">
        <f>_xlfn.XLOOKUP(J484, Product_Info!A:A, Product_Info!F:F)</f>
        <v>Supplier_29</v>
      </c>
      <c r="M484" t="s">
        <v>592</v>
      </c>
      <c r="N484" t="s">
        <v>599</v>
      </c>
      <c r="O484">
        <v>6</v>
      </c>
      <c r="P484" t="s">
        <v>602</v>
      </c>
      <c r="Q484" s="10">
        <v>7.0000000000000007E-2</v>
      </c>
      <c r="R484">
        <v>323.91000000000003</v>
      </c>
      <c r="S484">
        <v>1943.46</v>
      </c>
      <c r="T484">
        <v>58.3</v>
      </c>
      <c r="U484">
        <f t="shared" si="44"/>
        <v>1943.46</v>
      </c>
      <c r="V484" s="10">
        <f t="shared" si="45"/>
        <v>2.9998044724357586E-2</v>
      </c>
      <c r="W484" s="4">
        <f t="shared" si="46"/>
        <v>323.68326300000001</v>
      </c>
      <c r="X484" t="str">
        <f t="shared" si="47"/>
        <v>Moderate</v>
      </c>
    </row>
    <row r="485" spans="1:24" x14ac:dyDescent="0.35">
      <c r="A485" t="s">
        <v>495</v>
      </c>
      <c r="B485" t="str">
        <f t="shared" si="42"/>
        <v>04-28-2024</v>
      </c>
      <c r="C485" t="str">
        <f t="shared" si="43"/>
        <v>Apr</v>
      </c>
      <c r="D485" s="2">
        <v>45410</v>
      </c>
      <c r="E485" t="s">
        <v>546</v>
      </c>
      <c r="F485" t="str">
        <v>Customer_26</v>
      </c>
      <c r="G485" t="str">
        <v>18-25</v>
      </c>
      <c r="H485" t="str">
        <v>Female</v>
      </c>
      <c r="I485" t="str">
        <v>Delhi</v>
      </c>
      <c r="J485" t="s">
        <v>570</v>
      </c>
      <c r="K485" t="str">
        <f>_xlfn.XLOOKUP(J485, Product_Info!A:A, Product_Info!B:B)</f>
        <v>Product_26</v>
      </c>
      <c r="L485" t="str">
        <f>_xlfn.XLOOKUP(J485, Product_Info!A:A, Product_Info!F:F)</f>
        <v>Supplier_26</v>
      </c>
      <c r="M485" t="s">
        <v>593</v>
      </c>
      <c r="N485" t="s">
        <v>596</v>
      </c>
      <c r="O485">
        <v>2</v>
      </c>
      <c r="P485" t="s">
        <v>603</v>
      </c>
      <c r="Q485" s="10">
        <v>0.05</v>
      </c>
      <c r="R485">
        <v>213.81</v>
      </c>
      <c r="S485">
        <v>427.62</v>
      </c>
      <c r="T485">
        <v>21.38</v>
      </c>
      <c r="U485">
        <f t="shared" si="44"/>
        <v>427.62</v>
      </c>
      <c r="V485" s="10">
        <f t="shared" si="45"/>
        <v>4.9997661475141481E-2</v>
      </c>
      <c r="W485" s="4">
        <f t="shared" si="46"/>
        <v>213.70309500000002</v>
      </c>
      <c r="X485" t="str">
        <f t="shared" si="47"/>
        <v>Moderate</v>
      </c>
    </row>
    <row r="486" spans="1:24" x14ac:dyDescent="0.35">
      <c r="A486" t="s">
        <v>496</v>
      </c>
      <c r="B486" t="str">
        <f t="shared" si="42"/>
        <v>04-29-2024</v>
      </c>
      <c r="C486" t="str">
        <f t="shared" si="43"/>
        <v>Apr</v>
      </c>
      <c r="D486" s="2">
        <v>45411</v>
      </c>
      <c r="E486" t="s">
        <v>537</v>
      </c>
      <c r="F486" t="str">
        <v>Customer_16</v>
      </c>
      <c r="G486" t="str">
        <v>50+</v>
      </c>
      <c r="H486" t="str">
        <v>Male</v>
      </c>
      <c r="I486" t="str">
        <v>Delhi</v>
      </c>
      <c r="J486" t="s">
        <v>575</v>
      </c>
      <c r="K486" t="str">
        <f>_xlfn.XLOOKUP(J486, Product_Info!A:A, Product_Info!B:B)</f>
        <v>Product_19</v>
      </c>
      <c r="L486" t="str">
        <f>_xlfn.XLOOKUP(J486, Product_Info!A:A, Product_Info!F:F)</f>
        <v>Supplier_19</v>
      </c>
      <c r="M486" t="s">
        <v>592</v>
      </c>
      <c r="N486" t="s">
        <v>595</v>
      </c>
      <c r="O486">
        <v>3</v>
      </c>
      <c r="P486" t="s">
        <v>602</v>
      </c>
      <c r="Q486" s="10">
        <v>0.1</v>
      </c>
      <c r="R486">
        <v>381.94</v>
      </c>
      <c r="S486">
        <v>1145.82</v>
      </c>
      <c r="T486">
        <v>0</v>
      </c>
      <c r="U486">
        <f t="shared" si="44"/>
        <v>1145.82</v>
      </c>
      <c r="V486" s="10">
        <f t="shared" si="45"/>
        <v>0</v>
      </c>
      <c r="W486" s="4">
        <f t="shared" si="46"/>
        <v>381.55806000000001</v>
      </c>
      <c r="X486" t="str">
        <f t="shared" si="47"/>
        <v>Moderate</v>
      </c>
    </row>
    <row r="487" spans="1:24" x14ac:dyDescent="0.35">
      <c r="A487" t="s">
        <v>497</v>
      </c>
      <c r="B487" t="str">
        <f t="shared" si="42"/>
        <v>04-30-2024</v>
      </c>
      <c r="C487" t="str">
        <f t="shared" si="43"/>
        <v>Apr</v>
      </c>
      <c r="D487" s="2">
        <v>45412</v>
      </c>
      <c r="E487" t="s">
        <v>539</v>
      </c>
      <c r="F487" t="str">
        <v>Customer_37</v>
      </c>
      <c r="G487" t="str">
        <v>36-50</v>
      </c>
      <c r="H487" t="str">
        <v>Male</v>
      </c>
      <c r="I487" t="str">
        <v>Delhi</v>
      </c>
      <c r="J487" t="s">
        <v>575</v>
      </c>
      <c r="K487" t="str">
        <f>_xlfn.XLOOKUP(J487, Product_Info!A:A, Product_Info!B:B)</f>
        <v>Product_19</v>
      </c>
      <c r="L487" t="str">
        <f>_xlfn.XLOOKUP(J487, Product_Info!A:A, Product_Info!F:F)</f>
        <v>Supplier_19</v>
      </c>
      <c r="M487" t="s">
        <v>592</v>
      </c>
      <c r="N487" t="s">
        <v>598</v>
      </c>
      <c r="O487">
        <v>8</v>
      </c>
      <c r="P487" t="s">
        <v>604</v>
      </c>
      <c r="Q487" s="10">
        <v>0.46</v>
      </c>
      <c r="R487">
        <v>308.72000000000003</v>
      </c>
      <c r="S487">
        <v>2469.7600000000002</v>
      </c>
      <c r="T487">
        <v>-889.11</v>
      </c>
      <c r="U487">
        <f t="shared" si="44"/>
        <v>2469.7600000000002</v>
      </c>
      <c r="V487" s="10">
        <f t="shared" si="45"/>
        <v>-0.35999854236848922</v>
      </c>
      <c r="W487" s="4">
        <f t="shared" si="46"/>
        <v>307.29988800000001</v>
      </c>
      <c r="X487" t="str">
        <f t="shared" si="47"/>
        <v>Low Profit</v>
      </c>
    </row>
    <row r="488" spans="1:24" x14ac:dyDescent="0.35">
      <c r="A488" t="s">
        <v>498</v>
      </c>
      <c r="B488" t="str">
        <f t="shared" si="42"/>
        <v>05-01-2024</v>
      </c>
      <c r="C488" t="str">
        <f t="shared" si="43"/>
        <v>May</v>
      </c>
      <c r="D488" s="2">
        <v>45413</v>
      </c>
      <c r="E488" t="s">
        <v>525</v>
      </c>
      <c r="F488" t="str">
        <v>Customer_22</v>
      </c>
      <c r="G488" t="str">
        <v>18-25</v>
      </c>
      <c r="H488" t="str">
        <v>Female</v>
      </c>
      <c r="I488" t="str">
        <v>Delhi</v>
      </c>
      <c r="J488" t="s">
        <v>563</v>
      </c>
      <c r="K488" t="str">
        <f>_xlfn.XLOOKUP(J488, Product_Info!A:A, Product_Info!B:B)</f>
        <v>Product_21</v>
      </c>
      <c r="L488" t="str">
        <f>_xlfn.XLOOKUP(J488, Product_Info!A:A, Product_Info!F:F)</f>
        <v>Supplier_21</v>
      </c>
      <c r="M488" t="s">
        <v>594</v>
      </c>
      <c r="N488" t="s">
        <v>597</v>
      </c>
      <c r="O488">
        <v>6</v>
      </c>
      <c r="P488" t="s">
        <v>604</v>
      </c>
      <c r="Q488" s="10">
        <v>0.21</v>
      </c>
      <c r="R488">
        <v>449.06</v>
      </c>
      <c r="S488">
        <v>2694.36</v>
      </c>
      <c r="T488">
        <v>-296.38</v>
      </c>
      <c r="U488">
        <f t="shared" si="44"/>
        <v>2694.36</v>
      </c>
      <c r="V488" s="10">
        <f t="shared" si="45"/>
        <v>-0.11000014845826095</v>
      </c>
      <c r="W488" s="4">
        <f t="shared" si="46"/>
        <v>448.11697400000003</v>
      </c>
      <c r="X488" t="str">
        <f t="shared" si="47"/>
        <v>Low Profit</v>
      </c>
    </row>
    <row r="489" spans="1:24" x14ac:dyDescent="0.35">
      <c r="A489" t="s">
        <v>499</v>
      </c>
      <c r="B489" t="str">
        <f t="shared" si="42"/>
        <v>05-02-2024</v>
      </c>
      <c r="C489" t="str">
        <f t="shared" si="43"/>
        <v>May</v>
      </c>
      <c r="D489" s="2">
        <v>45414</v>
      </c>
      <c r="E489" t="s">
        <v>513</v>
      </c>
      <c r="F489" t="str">
        <v>Customer_29</v>
      </c>
      <c r="G489" t="str">
        <v>36-50</v>
      </c>
      <c r="H489" t="str">
        <v>Male</v>
      </c>
      <c r="I489" t="str">
        <v>Delhi</v>
      </c>
      <c r="J489" t="s">
        <v>568</v>
      </c>
      <c r="K489" t="str">
        <f>_xlfn.XLOOKUP(J489, Product_Info!A:A, Product_Info!B:B)</f>
        <v>Product_5</v>
      </c>
      <c r="L489" t="str">
        <f>_xlfn.XLOOKUP(J489, Product_Info!A:A, Product_Info!F:F)</f>
        <v>Supplier_5</v>
      </c>
      <c r="M489" t="s">
        <v>592</v>
      </c>
      <c r="N489" t="s">
        <v>596</v>
      </c>
      <c r="O489">
        <v>3</v>
      </c>
      <c r="P489" t="s">
        <v>603</v>
      </c>
      <c r="Q489" s="10">
        <v>0.2</v>
      </c>
      <c r="R489">
        <v>410.83</v>
      </c>
      <c r="S489">
        <v>1232.49</v>
      </c>
      <c r="T489">
        <v>-123.25</v>
      </c>
      <c r="U489">
        <f t="shared" si="44"/>
        <v>1232.49</v>
      </c>
      <c r="V489" s="10">
        <f t="shared" si="45"/>
        <v>-0.10000081136560945</v>
      </c>
      <c r="W489" s="4">
        <f t="shared" si="46"/>
        <v>410.00833999999998</v>
      </c>
      <c r="X489" t="str">
        <f t="shared" si="47"/>
        <v>Low Profit</v>
      </c>
    </row>
    <row r="490" spans="1:24" x14ac:dyDescent="0.35">
      <c r="A490" t="s">
        <v>500</v>
      </c>
      <c r="B490" t="str">
        <f t="shared" si="42"/>
        <v>05-03-2024</v>
      </c>
      <c r="C490" t="str">
        <f t="shared" si="43"/>
        <v>May</v>
      </c>
      <c r="D490" s="2">
        <v>45415</v>
      </c>
      <c r="E490" t="s">
        <v>544</v>
      </c>
      <c r="F490" t="str">
        <v>Customer_14</v>
      </c>
      <c r="G490" t="str">
        <v>18-25</v>
      </c>
      <c r="H490" t="str">
        <v>Female</v>
      </c>
      <c r="I490" t="str">
        <v>Delhi</v>
      </c>
      <c r="J490" t="s">
        <v>582</v>
      </c>
      <c r="K490" t="str">
        <f>_xlfn.XLOOKUP(J490, Product_Info!A:A, Product_Info!B:B)</f>
        <v>Product_18</v>
      </c>
      <c r="L490" t="str">
        <f>_xlfn.XLOOKUP(J490, Product_Info!A:A, Product_Info!F:F)</f>
        <v>Supplier_18</v>
      </c>
      <c r="M490" t="s">
        <v>594</v>
      </c>
      <c r="N490" t="s">
        <v>599</v>
      </c>
      <c r="O490">
        <v>7</v>
      </c>
      <c r="P490" t="s">
        <v>602</v>
      </c>
      <c r="Q490" s="10">
        <v>0.16</v>
      </c>
      <c r="R490">
        <v>133.88</v>
      </c>
      <c r="S490">
        <v>937.16</v>
      </c>
      <c r="T490">
        <v>-56.23</v>
      </c>
      <c r="U490">
        <f t="shared" si="44"/>
        <v>937.16</v>
      </c>
      <c r="V490" s="10">
        <f t="shared" si="45"/>
        <v>-6.0000426821460583E-2</v>
      </c>
      <c r="W490" s="4">
        <f t="shared" si="46"/>
        <v>133.66579199999998</v>
      </c>
      <c r="X490" t="str">
        <f t="shared" si="47"/>
        <v>Low Profit</v>
      </c>
    </row>
    <row r="491" spans="1:24" x14ac:dyDescent="0.35">
      <c r="A491" t="s">
        <v>501</v>
      </c>
      <c r="B491" t="str">
        <f t="shared" si="42"/>
        <v>05-04-2024</v>
      </c>
      <c r="C491" t="str">
        <f t="shared" si="43"/>
        <v>May</v>
      </c>
      <c r="D491" s="2">
        <v>45416</v>
      </c>
      <c r="E491" t="s">
        <v>536</v>
      </c>
      <c r="F491" t="str">
        <v>Customer_28</v>
      </c>
      <c r="G491" t="str">
        <v>18-25</v>
      </c>
      <c r="H491" t="str">
        <v>Female</v>
      </c>
      <c r="I491" t="str">
        <v>Delhi</v>
      </c>
      <c r="J491" t="s">
        <v>579</v>
      </c>
      <c r="K491" t="str">
        <f>_xlfn.XLOOKUP(J491, Product_Info!A:A, Product_Info!B:B)</f>
        <v>Product_28</v>
      </c>
      <c r="L491" t="str">
        <f>_xlfn.XLOOKUP(J491, Product_Info!A:A, Product_Info!F:F)</f>
        <v>Supplier_28</v>
      </c>
      <c r="M491" t="s">
        <v>593</v>
      </c>
      <c r="N491" t="s">
        <v>597</v>
      </c>
      <c r="O491">
        <v>4</v>
      </c>
      <c r="P491" t="s">
        <v>601</v>
      </c>
      <c r="Q491" s="10">
        <v>7.0000000000000007E-2</v>
      </c>
      <c r="R491">
        <v>143</v>
      </c>
      <c r="S491">
        <v>572</v>
      </c>
      <c r="T491">
        <v>17.16</v>
      </c>
      <c r="U491">
        <f t="shared" si="44"/>
        <v>572</v>
      </c>
      <c r="V491" s="10">
        <f t="shared" si="45"/>
        <v>0.03</v>
      </c>
      <c r="W491" s="4">
        <f t="shared" si="46"/>
        <v>142.8999</v>
      </c>
      <c r="X491" t="str">
        <f t="shared" si="47"/>
        <v>Moderate</v>
      </c>
    </row>
    <row r="492" spans="1:24" x14ac:dyDescent="0.35">
      <c r="A492" t="s">
        <v>502</v>
      </c>
      <c r="B492" t="str">
        <f t="shared" si="42"/>
        <v>05-05-2024</v>
      </c>
      <c r="C492" t="str">
        <f t="shared" si="43"/>
        <v>May</v>
      </c>
      <c r="D492" s="2">
        <v>45417</v>
      </c>
      <c r="E492" t="s">
        <v>558</v>
      </c>
      <c r="F492" t="str">
        <v>Customer_5</v>
      </c>
      <c r="G492" t="str">
        <v>26-35</v>
      </c>
      <c r="H492" t="str">
        <v>Female</v>
      </c>
      <c r="I492" t="str">
        <v>Delhi</v>
      </c>
      <c r="J492" t="s">
        <v>571</v>
      </c>
      <c r="K492" t="str">
        <f>_xlfn.XLOOKUP(J492, Product_Info!A:A, Product_Info!B:B)</f>
        <v>Product_10</v>
      </c>
      <c r="L492" t="str">
        <f>_xlfn.XLOOKUP(J492, Product_Info!A:A, Product_Info!F:F)</f>
        <v>Supplier_10</v>
      </c>
      <c r="M492" t="s">
        <v>592</v>
      </c>
      <c r="N492" t="s">
        <v>599</v>
      </c>
      <c r="O492">
        <v>9</v>
      </c>
      <c r="P492" t="s">
        <v>604</v>
      </c>
      <c r="Q492" s="10">
        <v>0.24</v>
      </c>
      <c r="R492">
        <v>71.42</v>
      </c>
      <c r="S492">
        <v>642.78</v>
      </c>
      <c r="T492">
        <v>-89.99</v>
      </c>
      <c r="U492">
        <f t="shared" si="44"/>
        <v>642.78</v>
      </c>
      <c r="V492" s="10">
        <f t="shared" si="45"/>
        <v>-0.1400012445937957</v>
      </c>
      <c r="W492" s="4">
        <f t="shared" si="46"/>
        <v>71.248592000000002</v>
      </c>
      <c r="X492" t="str">
        <f t="shared" si="47"/>
        <v>Low Profit</v>
      </c>
    </row>
    <row r="493" spans="1:24" x14ac:dyDescent="0.35">
      <c r="A493" t="s">
        <v>503</v>
      </c>
      <c r="B493" t="str">
        <f t="shared" si="42"/>
        <v>05-06-2024</v>
      </c>
      <c r="C493" t="str">
        <f t="shared" si="43"/>
        <v>May</v>
      </c>
      <c r="D493" s="2">
        <v>45418</v>
      </c>
      <c r="E493" t="s">
        <v>538</v>
      </c>
      <c r="F493" t="str">
        <v>Customer_47</v>
      </c>
      <c r="G493" t="str">
        <v>18-25</v>
      </c>
      <c r="H493" t="str">
        <v>Female</v>
      </c>
      <c r="I493" t="str">
        <v>Delhi</v>
      </c>
      <c r="J493" t="s">
        <v>584</v>
      </c>
      <c r="K493" t="str">
        <f>_xlfn.XLOOKUP(J493, Product_Info!A:A, Product_Info!B:B)</f>
        <v>Product_29</v>
      </c>
      <c r="L493" t="str">
        <f>_xlfn.XLOOKUP(J493, Product_Info!A:A, Product_Info!F:F)</f>
        <v>Supplier_29</v>
      </c>
      <c r="M493" t="s">
        <v>594</v>
      </c>
      <c r="N493" t="s">
        <v>597</v>
      </c>
      <c r="O493">
        <v>5</v>
      </c>
      <c r="P493" t="s">
        <v>603</v>
      </c>
      <c r="Q493" s="10">
        <v>7.0000000000000007E-2</v>
      </c>
      <c r="R493">
        <v>175.11</v>
      </c>
      <c r="S493">
        <v>875.55</v>
      </c>
      <c r="T493">
        <v>26.27</v>
      </c>
      <c r="U493">
        <f t="shared" si="44"/>
        <v>875.55000000000007</v>
      </c>
      <c r="V493" s="10">
        <f t="shared" si="45"/>
        <v>3.0003997487293699E-2</v>
      </c>
      <c r="W493" s="4">
        <f t="shared" si="46"/>
        <v>174.98742300000001</v>
      </c>
      <c r="X493" t="str">
        <f t="shared" si="47"/>
        <v>Moderate</v>
      </c>
    </row>
    <row r="494" spans="1:24" x14ac:dyDescent="0.35">
      <c r="A494" t="s">
        <v>504</v>
      </c>
      <c r="B494" t="str">
        <f t="shared" si="42"/>
        <v>05-07-2024</v>
      </c>
      <c r="C494" t="str">
        <f t="shared" si="43"/>
        <v>May</v>
      </c>
      <c r="D494" s="2">
        <v>45419</v>
      </c>
      <c r="E494" t="s">
        <v>533</v>
      </c>
      <c r="F494" t="str">
        <v>Customer_49</v>
      </c>
      <c r="G494" t="str">
        <v>18-25</v>
      </c>
      <c r="H494" t="str">
        <v>Female</v>
      </c>
      <c r="I494" t="str">
        <v>Delhi</v>
      </c>
      <c r="J494" t="s">
        <v>572</v>
      </c>
      <c r="K494" t="str">
        <f>_xlfn.XLOOKUP(J494, Product_Info!A:A, Product_Info!B:B)</f>
        <v>Product_22</v>
      </c>
      <c r="L494" t="str">
        <f>_xlfn.XLOOKUP(J494, Product_Info!A:A, Product_Info!F:F)</f>
        <v>Supplier_22</v>
      </c>
      <c r="M494" t="s">
        <v>593</v>
      </c>
      <c r="N494" t="s">
        <v>598</v>
      </c>
      <c r="O494">
        <v>3</v>
      </c>
      <c r="P494" t="s">
        <v>602</v>
      </c>
      <c r="Q494" s="10">
        <v>0.42</v>
      </c>
      <c r="R494">
        <v>499.78</v>
      </c>
      <c r="S494">
        <v>1499.34</v>
      </c>
      <c r="T494">
        <v>-479.79</v>
      </c>
      <c r="U494">
        <f t="shared" si="44"/>
        <v>1499.34</v>
      </c>
      <c r="V494" s="10">
        <f t="shared" si="45"/>
        <v>-0.320000800352155</v>
      </c>
      <c r="W494" s="4">
        <f t="shared" si="46"/>
        <v>497.680924</v>
      </c>
      <c r="X494" t="str">
        <f t="shared" si="47"/>
        <v>Low Profit</v>
      </c>
    </row>
    <row r="495" spans="1:24" x14ac:dyDescent="0.35">
      <c r="A495" t="s">
        <v>505</v>
      </c>
      <c r="B495" t="str">
        <f t="shared" si="42"/>
        <v>05-08-2024</v>
      </c>
      <c r="C495" t="str">
        <f t="shared" si="43"/>
        <v>May</v>
      </c>
      <c r="D495" s="2">
        <v>45420</v>
      </c>
      <c r="E495" t="s">
        <v>528</v>
      </c>
      <c r="F495" t="str">
        <v>Customer_30</v>
      </c>
      <c r="G495" t="str">
        <v>50+</v>
      </c>
      <c r="H495" t="str">
        <v>Male</v>
      </c>
      <c r="I495" t="str">
        <v>Delhi</v>
      </c>
      <c r="J495" t="s">
        <v>563</v>
      </c>
      <c r="K495" t="str">
        <f>_xlfn.XLOOKUP(J495, Product_Info!A:A, Product_Info!B:B)</f>
        <v>Product_21</v>
      </c>
      <c r="L495" t="str">
        <f>_xlfn.XLOOKUP(J495, Product_Info!A:A, Product_Info!F:F)</f>
        <v>Supplier_21</v>
      </c>
      <c r="M495" t="s">
        <v>592</v>
      </c>
      <c r="N495" t="s">
        <v>596</v>
      </c>
      <c r="O495">
        <v>2</v>
      </c>
      <c r="P495" t="s">
        <v>603</v>
      </c>
      <c r="Q495" s="10">
        <v>0.19</v>
      </c>
      <c r="R495">
        <v>208.82</v>
      </c>
      <c r="S495">
        <v>417.64</v>
      </c>
      <c r="T495">
        <v>-37.590000000000003</v>
      </c>
      <c r="U495">
        <f t="shared" si="44"/>
        <v>417.64</v>
      </c>
      <c r="V495" s="10">
        <f t="shared" si="45"/>
        <v>-9.0005746575998483E-2</v>
      </c>
      <c r="W495" s="4">
        <f t="shared" si="46"/>
        <v>208.42324199999999</v>
      </c>
      <c r="X495" t="str">
        <f t="shared" si="47"/>
        <v>Low Profit</v>
      </c>
    </row>
    <row r="496" spans="1:24" x14ac:dyDescent="0.35">
      <c r="A496" t="s">
        <v>506</v>
      </c>
      <c r="B496" t="str">
        <f t="shared" si="42"/>
        <v>05-09-2024</v>
      </c>
      <c r="C496" t="str">
        <f t="shared" si="43"/>
        <v>May</v>
      </c>
      <c r="D496" s="2">
        <v>45421</v>
      </c>
      <c r="E496" t="s">
        <v>561</v>
      </c>
      <c r="F496" t="str">
        <v>Customer_46</v>
      </c>
      <c r="G496" t="str">
        <v>36-50</v>
      </c>
      <c r="H496" t="str">
        <v>Male</v>
      </c>
      <c r="I496" t="str">
        <v>Delhi</v>
      </c>
      <c r="J496" t="s">
        <v>591</v>
      </c>
      <c r="K496" t="str">
        <f>_xlfn.XLOOKUP(J496, Product_Info!A:A, Product_Info!B:B)</f>
        <v>Product_6</v>
      </c>
      <c r="L496" t="str">
        <f>_xlfn.XLOOKUP(J496, Product_Info!A:A, Product_Info!F:F)</f>
        <v>Supplier_6</v>
      </c>
      <c r="M496" t="s">
        <v>593</v>
      </c>
      <c r="N496" t="s">
        <v>597</v>
      </c>
      <c r="O496">
        <v>2</v>
      </c>
      <c r="P496" t="s">
        <v>601</v>
      </c>
      <c r="Q496" s="10">
        <v>0.19</v>
      </c>
      <c r="R496">
        <v>118.04</v>
      </c>
      <c r="S496">
        <v>236.08</v>
      </c>
      <c r="T496">
        <v>-21.25</v>
      </c>
      <c r="U496">
        <f t="shared" si="44"/>
        <v>236.08</v>
      </c>
      <c r="V496" s="10">
        <f t="shared" si="45"/>
        <v>-9.0011860386309719E-2</v>
      </c>
      <c r="W496" s="4">
        <f t="shared" si="46"/>
        <v>117.815724</v>
      </c>
      <c r="X496" t="str">
        <f t="shared" si="47"/>
        <v>Low Profit</v>
      </c>
    </row>
    <row r="497" spans="1:24" x14ac:dyDescent="0.35">
      <c r="A497" t="s">
        <v>507</v>
      </c>
      <c r="B497" t="str">
        <f t="shared" si="42"/>
        <v>05-10-2024</v>
      </c>
      <c r="C497" t="str">
        <f t="shared" si="43"/>
        <v>May</v>
      </c>
      <c r="D497" s="2">
        <v>45422</v>
      </c>
      <c r="E497" t="s">
        <v>558</v>
      </c>
      <c r="F497" t="str">
        <v>Customer_5</v>
      </c>
      <c r="G497" t="str">
        <v>26-35</v>
      </c>
      <c r="H497" t="str">
        <v>Female</v>
      </c>
      <c r="I497" t="str">
        <v>Delhi</v>
      </c>
      <c r="J497" t="s">
        <v>566</v>
      </c>
      <c r="K497" t="str">
        <f>_xlfn.XLOOKUP(J497, Product_Info!A:A, Product_Info!B:B)</f>
        <v>Product_1</v>
      </c>
      <c r="L497" t="str">
        <f>_xlfn.XLOOKUP(J497, Product_Info!A:A, Product_Info!F:F)</f>
        <v>Supplier_1</v>
      </c>
      <c r="M497" t="s">
        <v>592</v>
      </c>
      <c r="N497" t="s">
        <v>595</v>
      </c>
      <c r="O497">
        <v>3</v>
      </c>
      <c r="P497" t="s">
        <v>604</v>
      </c>
      <c r="Q497" s="10">
        <v>0.24</v>
      </c>
      <c r="R497">
        <v>383.62</v>
      </c>
      <c r="S497">
        <v>1150.8599999999999</v>
      </c>
      <c r="T497">
        <v>-161.12</v>
      </c>
      <c r="U497">
        <f t="shared" si="44"/>
        <v>1150.8600000000001</v>
      </c>
      <c r="V497" s="10">
        <f t="shared" si="45"/>
        <v>-0.13999965243383208</v>
      </c>
      <c r="W497" s="4">
        <f t="shared" si="46"/>
        <v>382.69931200000002</v>
      </c>
      <c r="X497" t="str">
        <f t="shared" si="47"/>
        <v>Low Profit</v>
      </c>
    </row>
    <row r="498" spans="1:24" x14ac:dyDescent="0.35">
      <c r="A498" t="s">
        <v>508</v>
      </c>
      <c r="B498" t="str">
        <f t="shared" si="42"/>
        <v>05-11-2024</v>
      </c>
      <c r="C498" t="str">
        <f t="shared" si="43"/>
        <v>May</v>
      </c>
      <c r="D498" s="2">
        <v>45423</v>
      </c>
      <c r="E498" t="s">
        <v>531</v>
      </c>
      <c r="F498" t="str">
        <v>Customer_12</v>
      </c>
      <c r="G498" t="str">
        <v>26-35</v>
      </c>
      <c r="H498" t="str">
        <v>Female</v>
      </c>
      <c r="I498" t="str">
        <v>Delhi</v>
      </c>
      <c r="J498" t="s">
        <v>568</v>
      </c>
      <c r="K498" t="str">
        <f>_xlfn.XLOOKUP(J498, Product_Info!A:A, Product_Info!B:B)</f>
        <v>Product_5</v>
      </c>
      <c r="L498" t="str">
        <f>_xlfn.XLOOKUP(J498, Product_Info!A:A, Product_Info!F:F)</f>
        <v>Supplier_5</v>
      </c>
      <c r="M498" t="s">
        <v>593</v>
      </c>
      <c r="N498" t="s">
        <v>600</v>
      </c>
      <c r="O498">
        <v>2</v>
      </c>
      <c r="P498" t="s">
        <v>603</v>
      </c>
      <c r="Q498" s="10">
        <v>0.22</v>
      </c>
      <c r="R498">
        <v>275.81</v>
      </c>
      <c r="S498">
        <v>551.62</v>
      </c>
      <c r="T498">
        <v>-66.19</v>
      </c>
      <c r="U498">
        <f t="shared" si="44"/>
        <v>551.62</v>
      </c>
      <c r="V498" s="10">
        <f t="shared" si="45"/>
        <v>-0.11999202349443457</v>
      </c>
      <c r="W498" s="4">
        <f t="shared" si="46"/>
        <v>275.20321799999999</v>
      </c>
      <c r="X498" t="str">
        <f t="shared" si="47"/>
        <v>Low Profit</v>
      </c>
    </row>
    <row r="499" spans="1:24" x14ac:dyDescent="0.35">
      <c r="A499" t="s">
        <v>509</v>
      </c>
      <c r="B499" t="str">
        <f t="shared" si="42"/>
        <v>05-12-2024</v>
      </c>
      <c r="C499" t="str">
        <f t="shared" si="43"/>
        <v>May</v>
      </c>
      <c r="D499" s="2">
        <v>45424</v>
      </c>
      <c r="E499" t="s">
        <v>537</v>
      </c>
      <c r="F499" t="str">
        <v>Customer_16</v>
      </c>
      <c r="G499" t="str">
        <v>50+</v>
      </c>
      <c r="H499" t="str">
        <v>Male</v>
      </c>
      <c r="I499" t="str">
        <v>Delhi</v>
      </c>
      <c r="J499" t="s">
        <v>588</v>
      </c>
      <c r="K499" t="str">
        <f>_xlfn.XLOOKUP(J499, Product_Info!A:A, Product_Info!B:B)</f>
        <v>Product_9</v>
      </c>
      <c r="L499" t="str">
        <f>_xlfn.XLOOKUP(J499, Product_Info!A:A, Product_Info!F:F)</f>
        <v>Supplier_9</v>
      </c>
      <c r="M499" t="s">
        <v>593</v>
      </c>
      <c r="N499" t="s">
        <v>595</v>
      </c>
      <c r="O499">
        <v>4</v>
      </c>
      <c r="P499" t="s">
        <v>603</v>
      </c>
      <c r="Q499" s="10">
        <v>0.5</v>
      </c>
      <c r="R499">
        <v>83.3</v>
      </c>
      <c r="S499">
        <v>333.2</v>
      </c>
      <c r="T499">
        <v>-133.28</v>
      </c>
      <c r="U499">
        <f t="shared" si="44"/>
        <v>333.2</v>
      </c>
      <c r="V499" s="10">
        <f t="shared" si="45"/>
        <v>-0.4</v>
      </c>
      <c r="W499" s="4">
        <f t="shared" si="46"/>
        <v>82.883499999999998</v>
      </c>
      <c r="X499" t="str">
        <f t="shared" si="47"/>
        <v>Low Profit</v>
      </c>
    </row>
    <row r="500" spans="1:24" x14ac:dyDescent="0.35">
      <c r="A500" t="s">
        <v>510</v>
      </c>
      <c r="B500" t="str">
        <f t="shared" si="42"/>
        <v>05-13-2024</v>
      </c>
      <c r="C500" t="str">
        <f t="shared" si="43"/>
        <v>May</v>
      </c>
      <c r="D500" s="2">
        <v>45425</v>
      </c>
      <c r="E500" t="s">
        <v>546</v>
      </c>
      <c r="F500" t="str">
        <v>Customer_26</v>
      </c>
      <c r="G500" t="str">
        <v>18-25</v>
      </c>
      <c r="H500" t="str">
        <v>Female</v>
      </c>
      <c r="I500" t="str">
        <v>Delhi</v>
      </c>
      <c r="J500" t="s">
        <v>581</v>
      </c>
      <c r="K500" t="str">
        <f>_xlfn.XLOOKUP(J500, Product_Info!A:A, Product_Info!B:B)</f>
        <v>Product_12</v>
      </c>
      <c r="L500" t="str">
        <f>_xlfn.XLOOKUP(J500, Product_Info!A:A, Product_Info!F:F)</f>
        <v>Supplier_12</v>
      </c>
      <c r="M500" t="s">
        <v>594</v>
      </c>
      <c r="N500" t="s">
        <v>595</v>
      </c>
      <c r="O500">
        <v>2</v>
      </c>
      <c r="P500" t="s">
        <v>603</v>
      </c>
      <c r="Q500" s="10">
        <v>0.27</v>
      </c>
      <c r="R500">
        <v>196.54</v>
      </c>
      <c r="S500">
        <v>393.08</v>
      </c>
      <c r="T500">
        <v>-66.819999999999993</v>
      </c>
      <c r="U500">
        <f t="shared" si="44"/>
        <v>393.08</v>
      </c>
      <c r="V500" s="10">
        <f t="shared" si="45"/>
        <v>-0.16999084155897018</v>
      </c>
      <c r="W500" s="4">
        <f t="shared" si="46"/>
        <v>196.00934199999998</v>
      </c>
      <c r="X500" t="str">
        <f t="shared" si="47"/>
        <v>Low Profit</v>
      </c>
    </row>
    <row r="501" spans="1:24" x14ac:dyDescent="0.35">
      <c r="A501" t="s">
        <v>511</v>
      </c>
      <c r="B501" t="str">
        <f t="shared" si="42"/>
        <v>05-14-2024</v>
      </c>
      <c r="C501" t="str">
        <f t="shared" si="43"/>
        <v>May</v>
      </c>
      <c r="D501" s="2">
        <v>45426</v>
      </c>
      <c r="E501" t="s">
        <v>546</v>
      </c>
      <c r="F501" t="str">
        <v>Customer_26</v>
      </c>
      <c r="G501" t="str">
        <v>18-25</v>
      </c>
      <c r="H501" t="str">
        <v>Female</v>
      </c>
      <c r="I501" t="str">
        <v>Delhi</v>
      </c>
      <c r="J501" t="s">
        <v>570</v>
      </c>
      <c r="K501" t="str">
        <f>_xlfn.XLOOKUP(J501, Product_Info!A:A, Product_Info!B:B)</f>
        <v>Product_26</v>
      </c>
      <c r="L501" t="str">
        <f>_xlfn.XLOOKUP(J501, Product_Info!A:A, Product_Info!F:F)</f>
        <v>Supplier_26</v>
      </c>
      <c r="M501" t="s">
        <v>593</v>
      </c>
      <c r="N501" t="s">
        <v>600</v>
      </c>
      <c r="O501">
        <v>9</v>
      </c>
      <c r="P501" t="s">
        <v>601</v>
      </c>
      <c r="Q501" s="10">
        <v>0.04</v>
      </c>
      <c r="R501">
        <v>213.09</v>
      </c>
      <c r="S501">
        <v>1917.81</v>
      </c>
      <c r="T501">
        <v>115.07</v>
      </c>
      <c r="U501">
        <f t="shared" si="44"/>
        <v>1917.81</v>
      </c>
      <c r="V501" s="10">
        <f t="shared" si="45"/>
        <v>6.0000729999322142E-2</v>
      </c>
      <c r="W501" s="4">
        <f t="shared" si="46"/>
        <v>213.00476400000002</v>
      </c>
      <c r="X501" t="str">
        <f t="shared" si="47"/>
        <v>Moderate</v>
      </c>
    </row>
  </sheetData>
  <autoFilter ref="A1:AB1" xr:uid="{00000000-0001-0000-0000-000000000000}"/>
  <conditionalFormatting sqref="Q1:Q1048576">
    <cfRule type="cellIs" dxfId="1" priority="2" operator="greaterThan">
      <formula>40%</formula>
    </cfRule>
  </conditionalFormatting>
  <conditionalFormatting sqref="T1:T1048576 U1:X1">
    <cfRule type="cellIs" dxfId="0" priority="1" operator="lessThan">
      <formula>0</formula>
    </cfRule>
  </conditionalFormatting>
  <pageMargins left="0.7" right="0.7" top="0.75" bottom="0.75" header="0.3" footer="0.3"/>
  <headerFooter>
    <oddFooter>&amp;C_x000D_&amp;1#&amp;"Calibri"&amp;6&amp;K626469 General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D1FF-AB98-4A08-89E9-E30DE5D4D5CF}">
  <dimension ref="A1:B6"/>
  <sheetViews>
    <sheetView workbookViewId="0">
      <selection activeCell="A14" sqref="A14"/>
    </sheetView>
  </sheetViews>
  <sheetFormatPr defaultRowHeight="14.5" x14ac:dyDescent="0.35"/>
  <cols>
    <col min="1" max="1" width="9.81640625" bestFit="1" customWidth="1"/>
    <col min="2" max="2" width="52" bestFit="1" customWidth="1"/>
  </cols>
  <sheetData>
    <row r="1" spans="1:2" x14ac:dyDescent="0.35">
      <c r="A1" s="19" t="s">
        <v>790</v>
      </c>
      <c r="B1" s="19" t="s">
        <v>791</v>
      </c>
    </row>
    <row r="2" spans="1:2" x14ac:dyDescent="0.35">
      <c r="A2" s="20">
        <v>1</v>
      </c>
      <c r="B2" s="12" t="s">
        <v>792</v>
      </c>
    </row>
    <row r="3" spans="1:2" x14ac:dyDescent="0.35">
      <c r="A3" s="20">
        <v>2</v>
      </c>
      <c r="B3" s="12" t="s">
        <v>793</v>
      </c>
    </row>
    <row r="4" spans="1:2" x14ac:dyDescent="0.35">
      <c r="A4" s="20">
        <v>3</v>
      </c>
      <c r="B4" s="12" t="s">
        <v>794</v>
      </c>
    </row>
    <row r="5" spans="1:2" x14ac:dyDescent="0.35">
      <c r="A5" s="20">
        <v>4</v>
      </c>
      <c r="B5" s="12" t="s">
        <v>795</v>
      </c>
    </row>
    <row r="6" spans="1:2" x14ac:dyDescent="0.35">
      <c r="A6" s="20">
        <v>5</v>
      </c>
      <c r="B6" s="12" t="s">
        <v>796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A4D01-3A0A-4651-8960-98DB974997AC}">
  <dimension ref="A1:E3"/>
  <sheetViews>
    <sheetView workbookViewId="0">
      <selection activeCell="B7" sqref="B7"/>
    </sheetView>
  </sheetViews>
  <sheetFormatPr defaultRowHeight="14.5" x14ac:dyDescent="0.35"/>
  <cols>
    <col min="1" max="1" width="11.1796875" bestFit="1" customWidth="1"/>
    <col min="2" max="2" width="13.36328125" bestFit="1" customWidth="1"/>
    <col min="3" max="3" width="11.26953125" bestFit="1" customWidth="1"/>
    <col min="4" max="4" width="22.81640625" bestFit="1" customWidth="1"/>
    <col min="5" max="5" width="12.08984375" bestFit="1" customWidth="1"/>
  </cols>
  <sheetData>
    <row r="1" spans="1:5" x14ac:dyDescent="0.35">
      <c r="A1" s="11" t="s">
        <v>758</v>
      </c>
      <c r="B1" s="11" t="s">
        <v>759</v>
      </c>
      <c r="C1" s="11" t="s">
        <v>760</v>
      </c>
      <c r="D1" s="11" t="s">
        <v>761</v>
      </c>
      <c r="E1" s="11" t="s">
        <v>762</v>
      </c>
    </row>
    <row r="2" spans="1:5" x14ac:dyDescent="0.35">
      <c r="A2" s="12" t="s">
        <v>746</v>
      </c>
      <c r="B2" s="12" t="s">
        <v>750</v>
      </c>
      <c r="C2" s="12" t="s">
        <v>2</v>
      </c>
      <c r="D2" s="12" t="s">
        <v>763</v>
      </c>
      <c r="E2" s="12" t="s">
        <v>764</v>
      </c>
    </row>
    <row r="3" spans="1:5" x14ac:dyDescent="0.35">
      <c r="A3" s="12" t="s">
        <v>746</v>
      </c>
      <c r="B3" s="12" t="s">
        <v>753</v>
      </c>
      <c r="C3" s="12" t="s">
        <v>3</v>
      </c>
      <c r="D3" s="12" t="s">
        <v>765</v>
      </c>
      <c r="E3" s="12" t="s">
        <v>764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35822-634F-460E-93A8-7B264FC9873C}">
  <dimension ref="A1:D10"/>
  <sheetViews>
    <sheetView workbookViewId="0">
      <selection activeCell="C15" sqref="C15"/>
    </sheetView>
  </sheetViews>
  <sheetFormatPr defaultRowHeight="14.5" x14ac:dyDescent="0.35"/>
  <cols>
    <col min="1" max="1" width="13.36328125" bestFit="1" customWidth="1"/>
    <col min="2" max="2" width="18.7265625" bestFit="1" customWidth="1"/>
    <col min="3" max="3" width="24.26953125" bestFit="1" customWidth="1"/>
    <col min="4" max="4" width="23.36328125" bestFit="1" customWidth="1"/>
  </cols>
  <sheetData>
    <row r="1" spans="1:4" x14ac:dyDescent="0.35">
      <c r="A1" s="11" t="s">
        <v>742</v>
      </c>
      <c r="B1" s="11" t="s">
        <v>743</v>
      </c>
      <c r="C1" s="11" t="s">
        <v>744</v>
      </c>
      <c r="D1" s="11" t="s">
        <v>745</v>
      </c>
    </row>
    <row r="2" spans="1:4" x14ac:dyDescent="0.35">
      <c r="A2" s="12" t="s">
        <v>746</v>
      </c>
      <c r="B2" s="12" t="s">
        <v>747</v>
      </c>
      <c r="C2" s="12" t="s">
        <v>749</v>
      </c>
      <c r="D2" s="12" t="s">
        <v>748</v>
      </c>
    </row>
    <row r="3" spans="1:4" x14ac:dyDescent="0.35">
      <c r="A3" s="12" t="s">
        <v>750</v>
      </c>
      <c r="B3" s="12" t="s">
        <v>2</v>
      </c>
      <c r="C3" s="12" t="s">
        <v>751</v>
      </c>
      <c r="D3" s="12" t="s">
        <v>752</v>
      </c>
    </row>
    <row r="4" spans="1:4" x14ac:dyDescent="0.35">
      <c r="A4" s="12" t="s">
        <v>753</v>
      </c>
      <c r="B4" s="12" t="s">
        <v>9</v>
      </c>
      <c r="C4" s="12" t="s">
        <v>754</v>
      </c>
      <c r="D4" s="12" t="s">
        <v>755</v>
      </c>
    </row>
    <row r="5" spans="1:4" x14ac:dyDescent="0.35">
      <c r="A5" s="15"/>
      <c r="B5" s="13"/>
      <c r="C5" s="14"/>
      <c r="D5" s="14"/>
    </row>
    <row r="6" spans="1:4" x14ac:dyDescent="0.35">
      <c r="A6" s="11" t="s">
        <v>742</v>
      </c>
      <c r="B6" s="11" t="s">
        <v>770</v>
      </c>
      <c r="C6" s="16" t="s">
        <v>771</v>
      </c>
      <c r="D6" s="16" t="s">
        <v>772</v>
      </c>
    </row>
    <row r="7" spans="1:4" x14ac:dyDescent="0.35">
      <c r="A7" s="17" t="s">
        <v>746</v>
      </c>
      <c r="B7" s="17" t="s">
        <v>733</v>
      </c>
      <c r="C7" s="17" t="s">
        <v>773</v>
      </c>
      <c r="D7" s="17" t="s">
        <v>777</v>
      </c>
    </row>
    <row r="8" spans="1:4" x14ac:dyDescent="0.35">
      <c r="A8" s="17" t="s">
        <v>746</v>
      </c>
      <c r="B8" s="17" t="s">
        <v>767</v>
      </c>
      <c r="C8" s="17" t="s">
        <v>774</v>
      </c>
      <c r="D8" s="17" t="s">
        <v>778</v>
      </c>
    </row>
    <row r="9" spans="1:4" x14ac:dyDescent="0.35">
      <c r="A9" s="17" t="s">
        <v>746</v>
      </c>
      <c r="B9" s="17" t="s">
        <v>769</v>
      </c>
      <c r="C9" s="17" t="s">
        <v>775</v>
      </c>
      <c r="D9" s="17" t="s">
        <v>779</v>
      </c>
    </row>
    <row r="10" spans="1:4" x14ac:dyDescent="0.35">
      <c r="A10" s="17" t="s">
        <v>746</v>
      </c>
      <c r="B10" s="17" t="s">
        <v>768</v>
      </c>
      <c r="C10" s="17" t="s">
        <v>776</v>
      </c>
      <c r="D10" s="17" t="s">
        <v>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heetViews>
  <sheetFormatPr defaultRowHeight="14.5" x14ac:dyDescent="0.35"/>
  <cols>
    <col min="1" max="1" width="15.81640625" bestFit="1" customWidth="1"/>
    <col min="2" max="2" width="11.90625" bestFit="1" customWidth="1"/>
    <col min="3" max="3" width="14.1796875" bestFit="1" customWidth="1"/>
    <col min="4" max="4" width="11.54296875" bestFit="1" customWidth="1"/>
    <col min="5" max="5" width="12.453125" bestFit="1" customWidth="1"/>
  </cols>
  <sheetData>
    <row r="1" spans="1:5" x14ac:dyDescent="0.35">
      <c r="A1" s="1" t="s">
        <v>2</v>
      </c>
      <c r="B1" s="1" t="s">
        <v>605</v>
      </c>
      <c r="C1" s="1" t="s">
        <v>606</v>
      </c>
      <c r="D1" s="1" t="s">
        <v>607</v>
      </c>
      <c r="E1" s="1" t="s">
        <v>608</v>
      </c>
    </row>
    <row r="2" spans="1:5" x14ac:dyDescent="0.35">
      <c r="A2" t="s">
        <v>557</v>
      </c>
      <c r="B2" t="s">
        <v>609</v>
      </c>
      <c r="C2" t="s">
        <v>659</v>
      </c>
      <c r="D2" t="s">
        <v>663</v>
      </c>
      <c r="E2" t="s">
        <v>665</v>
      </c>
    </row>
    <row r="3" spans="1:5" x14ac:dyDescent="0.35">
      <c r="A3" t="s">
        <v>526</v>
      </c>
      <c r="B3" t="s">
        <v>610</v>
      </c>
      <c r="C3" t="s">
        <v>659</v>
      </c>
      <c r="D3" t="s">
        <v>664</v>
      </c>
      <c r="E3" t="s">
        <v>665</v>
      </c>
    </row>
    <row r="4" spans="1:5" x14ac:dyDescent="0.35">
      <c r="A4" t="s">
        <v>524</v>
      </c>
      <c r="B4" t="s">
        <v>611</v>
      </c>
      <c r="C4" t="s">
        <v>660</v>
      </c>
      <c r="D4" t="s">
        <v>664</v>
      </c>
      <c r="E4" t="s">
        <v>665</v>
      </c>
    </row>
    <row r="5" spans="1:5" x14ac:dyDescent="0.35">
      <c r="A5" t="s">
        <v>543</v>
      </c>
      <c r="B5" t="s">
        <v>612</v>
      </c>
      <c r="C5" t="s">
        <v>661</v>
      </c>
      <c r="D5" t="s">
        <v>664</v>
      </c>
      <c r="E5" t="s">
        <v>666</v>
      </c>
    </row>
    <row r="6" spans="1:5" x14ac:dyDescent="0.35">
      <c r="A6" t="s">
        <v>558</v>
      </c>
      <c r="B6" t="s">
        <v>613</v>
      </c>
      <c r="C6" t="s">
        <v>659</v>
      </c>
      <c r="D6" t="s">
        <v>664</v>
      </c>
      <c r="E6" t="s">
        <v>667</v>
      </c>
    </row>
    <row r="7" spans="1:5" x14ac:dyDescent="0.35">
      <c r="A7" t="s">
        <v>550</v>
      </c>
      <c r="B7" t="s">
        <v>614</v>
      </c>
      <c r="C7" t="s">
        <v>661</v>
      </c>
      <c r="D7" t="s">
        <v>664</v>
      </c>
      <c r="E7" t="s">
        <v>665</v>
      </c>
    </row>
    <row r="8" spans="1:5" x14ac:dyDescent="0.35">
      <c r="A8" t="s">
        <v>540</v>
      </c>
      <c r="B8" t="s">
        <v>615</v>
      </c>
      <c r="C8" t="s">
        <v>659</v>
      </c>
      <c r="D8" t="s">
        <v>663</v>
      </c>
      <c r="E8" t="s">
        <v>667</v>
      </c>
    </row>
    <row r="9" spans="1:5" x14ac:dyDescent="0.35">
      <c r="A9" t="s">
        <v>516</v>
      </c>
      <c r="B9" t="s">
        <v>616</v>
      </c>
      <c r="C9" t="s">
        <v>662</v>
      </c>
      <c r="D9" t="s">
        <v>663</v>
      </c>
      <c r="E9" t="s">
        <v>666</v>
      </c>
    </row>
    <row r="10" spans="1:5" x14ac:dyDescent="0.35">
      <c r="A10" t="s">
        <v>541</v>
      </c>
      <c r="B10" t="s">
        <v>617</v>
      </c>
      <c r="C10" t="s">
        <v>662</v>
      </c>
      <c r="D10" t="s">
        <v>663</v>
      </c>
      <c r="E10" t="s">
        <v>667</v>
      </c>
    </row>
    <row r="11" spans="1:5" x14ac:dyDescent="0.35">
      <c r="A11" t="s">
        <v>552</v>
      </c>
      <c r="B11" t="s">
        <v>618</v>
      </c>
      <c r="C11" t="s">
        <v>661</v>
      </c>
      <c r="D11" t="s">
        <v>663</v>
      </c>
      <c r="E11" t="s">
        <v>666</v>
      </c>
    </row>
    <row r="12" spans="1:5" x14ac:dyDescent="0.35">
      <c r="A12" t="s">
        <v>520</v>
      </c>
      <c r="B12" t="s">
        <v>619</v>
      </c>
      <c r="C12" t="s">
        <v>660</v>
      </c>
      <c r="D12" t="s">
        <v>664</v>
      </c>
      <c r="E12" t="s">
        <v>666</v>
      </c>
    </row>
    <row r="13" spans="1:5" x14ac:dyDescent="0.35">
      <c r="A13" t="s">
        <v>531</v>
      </c>
      <c r="B13" t="s">
        <v>620</v>
      </c>
      <c r="C13" t="s">
        <v>659</v>
      </c>
      <c r="D13" t="s">
        <v>664</v>
      </c>
      <c r="E13" t="s">
        <v>668</v>
      </c>
    </row>
    <row r="14" spans="1:5" x14ac:dyDescent="0.35">
      <c r="A14" t="s">
        <v>559</v>
      </c>
      <c r="B14" t="s">
        <v>621</v>
      </c>
      <c r="C14" t="s">
        <v>659</v>
      </c>
      <c r="D14" t="s">
        <v>664</v>
      </c>
      <c r="E14" t="s">
        <v>666</v>
      </c>
    </row>
    <row r="15" spans="1:5" x14ac:dyDescent="0.35">
      <c r="A15" t="s">
        <v>544</v>
      </c>
      <c r="B15" t="s">
        <v>622</v>
      </c>
      <c r="C15" t="s">
        <v>662</v>
      </c>
      <c r="D15" t="s">
        <v>664</v>
      </c>
      <c r="E15" t="s">
        <v>666</v>
      </c>
    </row>
    <row r="16" spans="1:5" x14ac:dyDescent="0.35">
      <c r="A16" t="s">
        <v>514</v>
      </c>
      <c r="B16" t="s">
        <v>623</v>
      </c>
      <c r="C16" t="s">
        <v>662</v>
      </c>
      <c r="D16" t="s">
        <v>664</v>
      </c>
      <c r="E16" t="s">
        <v>669</v>
      </c>
    </row>
    <row r="17" spans="1:5" x14ac:dyDescent="0.35">
      <c r="A17" t="s">
        <v>537</v>
      </c>
      <c r="B17" t="s">
        <v>624</v>
      </c>
      <c r="C17" t="s">
        <v>660</v>
      </c>
      <c r="D17" t="s">
        <v>663</v>
      </c>
      <c r="E17" t="s">
        <v>665</v>
      </c>
    </row>
    <row r="18" spans="1:5" x14ac:dyDescent="0.35">
      <c r="A18" t="s">
        <v>549</v>
      </c>
      <c r="B18" t="s">
        <v>625</v>
      </c>
      <c r="C18" t="s">
        <v>660</v>
      </c>
      <c r="D18" t="s">
        <v>663</v>
      </c>
      <c r="E18" t="s">
        <v>668</v>
      </c>
    </row>
    <row r="19" spans="1:5" x14ac:dyDescent="0.35">
      <c r="A19" t="s">
        <v>542</v>
      </c>
      <c r="B19" t="s">
        <v>626</v>
      </c>
      <c r="C19" t="s">
        <v>660</v>
      </c>
      <c r="D19" t="s">
        <v>664</v>
      </c>
      <c r="E19" t="s">
        <v>668</v>
      </c>
    </row>
    <row r="20" spans="1:5" x14ac:dyDescent="0.35">
      <c r="A20" t="s">
        <v>518</v>
      </c>
      <c r="B20" t="s">
        <v>627</v>
      </c>
      <c r="C20" t="s">
        <v>661</v>
      </c>
      <c r="D20" t="s">
        <v>664</v>
      </c>
      <c r="E20" t="s">
        <v>668</v>
      </c>
    </row>
    <row r="21" spans="1:5" x14ac:dyDescent="0.35">
      <c r="A21" t="s">
        <v>547</v>
      </c>
      <c r="B21" t="s">
        <v>628</v>
      </c>
      <c r="C21" t="s">
        <v>662</v>
      </c>
      <c r="D21" t="s">
        <v>664</v>
      </c>
      <c r="E21" t="s">
        <v>669</v>
      </c>
    </row>
    <row r="22" spans="1:5" x14ac:dyDescent="0.35">
      <c r="A22" t="s">
        <v>517</v>
      </c>
      <c r="B22" t="s">
        <v>629</v>
      </c>
      <c r="C22" t="s">
        <v>661</v>
      </c>
      <c r="D22" t="s">
        <v>663</v>
      </c>
      <c r="E22" t="s">
        <v>666</v>
      </c>
    </row>
    <row r="23" spans="1:5" x14ac:dyDescent="0.35">
      <c r="A23" t="s">
        <v>525</v>
      </c>
      <c r="B23" t="s">
        <v>630</v>
      </c>
      <c r="C23" t="s">
        <v>662</v>
      </c>
      <c r="D23" t="s">
        <v>664</v>
      </c>
      <c r="E23" t="s">
        <v>665</v>
      </c>
    </row>
    <row r="24" spans="1:5" x14ac:dyDescent="0.35">
      <c r="A24" t="s">
        <v>519</v>
      </c>
      <c r="B24" t="s">
        <v>631</v>
      </c>
      <c r="C24" t="s">
        <v>662</v>
      </c>
      <c r="D24" t="s">
        <v>664</v>
      </c>
      <c r="E24" t="s">
        <v>667</v>
      </c>
    </row>
    <row r="25" spans="1:5" x14ac:dyDescent="0.35">
      <c r="A25" t="s">
        <v>521</v>
      </c>
      <c r="B25" t="s">
        <v>632</v>
      </c>
      <c r="C25" t="s">
        <v>659</v>
      </c>
      <c r="D25" t="s">
        <v>664</v>
      </c>
      <c r="E25" t="s">
        <v>666</v>
      </c>
    </row>
    <row r="26" spans="1:5" x14ac:dyDescent="0.35">
      <c r="A26" t="s">
        <v>532</v>
      </c>
      <c r="B26" t="s">
        <v>633</v>
      </c>
      <c r="C26" t="s">
        <v>662</v>
      </c>
      <c r="D26" t="s">
        <v>663</v>
      </c>
      <c r="E26" t="s">
        <v>669</v>
      </c>
    </row>
    <row r="27" spans="1:5" x14ac:dyDescent="0.35">
      <c r="A27" t="s">
        <v>546</v>
      </c>
      <c r="B27" t="s">
        <v>634</v>
      </c>
      <c r="C27" t="s">
        <v>662</v>
      </c>
      <c r="D27" t="s">
        <v>664</v>
      </c>
      <c r="E27" t="s">
        <v>666</v>
      </c>
    </row>
    <row r="28" spans="1:5" x14ac:dyDescent="0.35">
      <c r="A28" t="s">
        <v>534</v>
      </c>
      <c r="B28" t="s">
        <v>635</v>
      </c>
      <c r="C28" t="s">
        <v>661</v>
      </c>
      <c r="D28" t="s">
        <v>663</v>
      </c>
      <c r="E28" t="s">
        <v>666</v>
      </c>
    </row>
    <row r="29" spans="1:5" x14ac:dyDescent="0.35">
      <c r="A29" t="s">
        <v>536</v>
      </c>
      <c r="B29" t="s">
        <v>636</v>
      </c>
      <c r="C29" t="s">
        <v>662</v>
      </c>
      <c r="D29" t="s">
        <v>663</v>
      </c>
      <c r="E29" t="s">
        <v>669</v>
      </c>
    </row>
    <row r="30" spans="1:5" x14ac:dyDescent="0.35">
      <c r="A30" t="s">
        <v>513</v>
      </c>
      <c r="B30" t="s">
        <v>637</v>
      </c>
      <c r="C30" t="s">
        <v>661</v>
      </c>
      <c r="D30" t="s">
        <v>663</v>
      </c>
      <c r="E30" t="s">
        <v>668</v>
      </c>
    </row>
    <row r="31" spans="1:5" x14ac:dyDescent="0.35">
      <c r="A31" t="s">
        <v>528</v>
      </c>
      <c r="B31" t="s">
        <v>638</v>
      </c>
      <c r="C31" t="s">
        <v>660</v>
      </c>
      <c r="D31" t="s">
        <v>663</v>
      </c>
      <c r="E31" t="s">
        <v>668</v>
      </c>
    </row>
    <row r="32" spans="1:5" x14ac:dyDescent="0.35">
      <c r="A32" t="s">
        <v>553</v>
      </c>
      <c r="B32" t="s">
        <v>639</v>
      </c>
      <c r="C32" t="s">
        <v>662</v>
      </c>
      <c r="D32" t="s">
        <v>663</v>
      </c>
      <c r="E32" t="s">
        <v>665</v>
      </c>
    </row>
    <row r="33" spans="1:5" x14ac:dyDescent="0.35">
      <c r="A33" t="s">
        <v>560</v>
      </c>
      <c r="B33" t="s">
        <v>640</v>
      </c>
      <c r="C33" t="s">
        <v>662</v>
      </c>
      <c r="D33" t="s">
        <v>663</v>
      </c>
      <c r="E33" t="s">
        <v>665</v>
      </c>
    </row>
    <row r="34" spans="1:5" x14ac:dyDescent="0.35">
      <c r="A34" t="s">
        <v>530</v>
      </c>
      <c r="B34" t="s">
        <v>641</v>
      </c>
      <c r="C34" t="s">
        <v>661</v>
      </c>
      <c r="D34" t="s">
        <v>664</v>
      </c>
      <c r="E34" t="s">
        <v>668</v>
      </c>
    </row>
    <row r="35" spans="1:5" x14ac:dyDescent="0.35">
      <c r="A35" t="s">
        <v>551</v>
      </c>
      <c r="B35" t="s">
        <v>642</v>
      </c>
      <c r="C35" t="s">
        <v>660</v>
      </c>
      <c r="D35" t="s">
        <v>664</v>
      </c>
      <c r="E35" t="s">
        <v>667</v>
      </c>
    </row>
    <row r="36" spans="1:5" x14ac:dyDescent="0.35">
      <c r="A36" t="s">
        <v>548</v>
      </c>
      <c r="B36" t="s">
        <v>643</v>
      </c>
      <c r="C36" t="s">
        <v>659</v>
      </c>
      <c r="D36" t="s">
        <v>664</v>
      </c>
      <c r="E36" t="s">
        <v>666</v>
      </c>
    </row>
    <row r="37" spans="1:5" x14ac:dyDescent="0.35">
      <c r="A37" t="s">
        <v>522</v>
      </c>
      <c r="B37" t="s">
        <v>644</v>
      </c>
      <c r="C37" t="s">
        <v>660</v>
      </c>
      <c r="D37" t="s">
        <v>663</v>
      </c>
      <c r="E37" t="s">
        <v>667</v>
      </c>
    </row>
    <row r="38" spans="1:5" x14ac:dyDescent="0.35">
      <c r="A38" t="s">
        <v>539</v>
      </c>
      <c r="B38" t="s">
        <v>645</v>
      </c>
      <c r="C38" t="s">
        <v>661</v>
      </c>
      <c r="D38" t="s">
        <v>664</v>
      </c>
      <c r="E38" t="s">
        <v>666</v>
      </c>
    </row>
    <row r="39" spans="1:5" x14ac:dyDescent="0.35">
      <c r="A39" t="s">
        <v>529</v>
      </c>
      <c r="B39" t="s">
        <v>646</v>
      </c>
      <c r="C39" t="s">
        <v>660</v>
      </c>
      <c r="D39" t="s">
        <v>663</v>
      </c>
      <c r="E39" t="s">
        <v>668</v>
      </c>
    </row>
    <row r="40" spans="1:5" x14ac:dyDescent="0.35">
      <c r="A40" t="s">
        <v>512</v>
      </c>
      <c r="B40" t="s">
        <v>647</v>
      </c>
      <c r="C40" t="s">
        <v>661</v>
      </c>
      <c r="D40" t="s">
        <v>663</v>
      </c>
      <c r="E40" t="s">
        <v>665</v>
      </c>
    </row>
    <row r="41" spans="1:5" x14ac:dyDescent="0.35">
      <c r="A41" t="s">
        <v>523</v>
      </c>
      <c r="B41" t="s">
        <v>648</v>
      </c>
      <c r="C41" t="s">
        <v>661</v>
      </c>
      <c r="D41" t="s">
        <v>663</v>
      </c>
      <c r="E41" t="s">
        <v>665</v>
      </c>
    </row>
    <row r="42" spans="1:5" x14ac:dyDescent="0.35">
      <c r="A42" t="s">
        <v>556</v>
      </c>
      <c r="B42" t="s">
        <v>649</v>
      </c>
      <c r="C42" t="s">
        <v>659</v>
      </c>
      <c r="D42" t="s">
        <v>664</v>
      </c>
      <c r="E42" t="s">
        <v>667</v>
      </c>
    </row>
    <row r="43" spans="1:5" x14ac:dyDescent="0.35">
      <c r="A43" t="s">
        <v>535</v>
      </c>
      <c r="B43" t="s">
        <v>650</v>
      </c>
      <c r="C43" t="s">
        <v>662</v>
      </c>
      <c r="D43" t="s">
        <v>663</v>
      </c>
      <c r="E43" t="s">
        <v>665</v>
      </c>
    </row>
    <row r="44" spans="1:5" x14ac:dyDescent="0.35">
      <c r="A44" t="s">
        <v>515</v>
      </c>
      <c r="B44" t="s">
        <v>651</v>
      </c>
      <c r="C44" t="s">
        <v>661</v>
      </c>
      <c r="D44" t="s">
        <v>663</v>
      </c>
      <c r="E44" t="s">
        <v>668</v>
      </c>
    </row>
    <row r="45" spans="1:5" x14ac:dyDescent="0.35">
      <c r="A45" t="s">
        <v>527</v>
      </c>
      <c r="B45" t="s">
        <v>652</v>
      </c>
      <c r="C45" t="s">
        <v>661</v>
      </c>
      <c r="D45" t="s">
        <v>664</v>
      </c>
      <c r="E45" t="s">
        <v>667</v>
      </c>
    </row>
    <row r="46" spans="1:5" x14ac:dyDescent="0.35">
      <c r="A46" t="s">
        <v>555</v>
      </c>
      <c r="B46" t="s">
        <v>653</v>
      </c>
      <c r="C46" t="s">
        <v>659</v>
      </c>
      <c r="D46" t="s">
        <v>664</v>
      </c>
      <c r="E46" t="s">
        <v>666</v>
      </c>
    </row>
    <row r="47" spans="1:5" x14ac:dyDescent="0.35">
      <c r="A47" t="s">
        <v>561</v>
      </c>
      <c r="B47" t="s">
        <v>654</v>
      </c>
      <c r="C47" t="s">
        <v>661</v>
      </c>
      <c r="D47" t="s">
        <v>663</v>
      </c>
      <c r="E47" t="s">
        <v>665</v>
      </c>
    </row>
    <row r="48" spans="1:5" x14ac:dyDescent="0.35">
      <c r="A48" t="s">
        <v>538</v>
      </c>
      <c r="B48" t="s">
        <v>655</v>
      </c>
      <c r="C48" t="s">
        <v>662</v>
      </c>
      <c r="D48" t="s">
        <v>663</v>
      </c>
      <c r="E48" t="s">
        <v>669</v>
      </c>
    </row>
    <row r="49" spans="1:5" x14ac:dyDescent="0.35">
      <c r="A49" t="s">
        <v>554</v>
      </c>
      <c r="B49" t="s">
        <v>656</v>
      </c>
      <c r="C49" t="s">
        <v>659</v>
      </c>
      <c r="D49" t="s">
        <v>664</v>
      </c>
      <c r="E49" t="s">
        <v>665</v>
      </c>
    </row>
    <row r="50" spans="1:5" x14ac:dyDescent="0.35">
      <c r="A50" t="s">
        <v>533</v>
      </c>
      <c r="B50" t="s">
        <v>657</v>
      </c>
      <c r="C50" t="s">
        <v>662</v>
      </c>
      <c r="D50" t="s">
        <v>664</v>
      </c>
      <c r="E50" t="s">
        <v>666</v>
      </c>
    </row>
    <row r="51" spans="1:5" x14ac:dyDescent="0.35">
      <c r="A51" t="s">
        <v>545</v>
      </c>
      <c r="B51" t="s">
        <v>658</v>
      </c>
      <c r="C51" t="s">
        <v>662</v>
      </c>
      <c r="D51" t="s">
        <v>664</v>
      </c>
      <c r="E51" t="s">
        <v>667</v>
      </c>
    </row>
  </sheetData>
  <autoFilter ref="A1:E51" xr:uid="{00000000-0001-0000-0100-000000000000}"/>
  <pageMargins left="0.7" right="0.7" top="0.75" bottom="0.75" header="0.3" footer="0.3"/>
  <headerFooter>
    <oddFooter>&amp;C_x000D_&amp;1#&amp;"Calibri"&amp;6&amp;K626469 General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
  <sheetViews>
    <sheetView workbookViewId="0">
      <selection activeCell="D16" sqref="D16"/>
    </sheetView>
  </sheetViews>
  <sheetFormatPr defaultRowHeight="14.5" x14ac:dyDescent="0.35"/>
  <cols>
    <col min="1" max="1" width="14.26953125" bestFit="1" customWidth="1"/>
    <col min="2" max="2" width="17.453125" bestFit="1" customWidth="1"/>
    <col min="3" max="3" width="14.26953125" bestFit="1" customWidth="1"/>
    <col min="4" max="4" width="16.26953125" bestFit="1" customWidth="1"/>
    <col min="5" max="5" width="13.453125" bestFit="1" customWidth="1"/>
    <col min="6" max="6" width="17.6328125" bestFit="1" customWidth="1"/>
  </cols>
  <sheetData>
    <row r="1" spans="1:6" x14ac:dyDescent="0.35">
      <c r="A1" s="1" t="s">
        <v>3</v>
      </c>
      <c r="B1" s="1" t="s">
        <v>670</v>
      </c>
      <c r="C1" s="1" t="s">
        <v>4</v>
      </c>
      <c r="D1" s="1" t="s">
        <v>671</v>
      </c>
      <c r="E1" s="1" t="s">
        <v>9</v>
      </c>
      <c r="F1" s="1" t="s">
        <v>672</v>
      </c>
    </row>
    <row r="2" spans="1:6" x14ac:dyDescent="0.35">
      <c r="A2" t="s">
        <v>566</v>
      </c>
      <c r="B2" t="s">
        <v>673</v>
      </c>
      <c r="C2" t="s">
        <v>594</v>
      </c>
      <c r="D2" t="s">
        <v>599</v>
      </c>
      <c r="E2">
        <v>155.66999999999999</v>
      </c>
      <c r="F2" t="s">
        <v>703</v>
      </c>
    </row>
    <row r="3" spans="1:6" x14ac:dyDescent="0.35">
      <c r="A3" t="s">
        <v>573</v>
      </c>
      <c r="B3" t="s">
        <v>674</v>
      </c>
      <c r="C3" t="s">
        <v>592</v>
      </c>
      <c r="D3" t="s">
        <v>597</v>
      </c>
      <c r="E3">
        <v>55.11</v>
      </c>
      <c r="F3" t="s">
        <v>704</v>
      </c>
    </row>
    <row r="4" spans="1:6" x14ac:dyDescent="0.35">
      <c r="A4" t="s">
        <v>583</v>
      </c>
      <c r="B4" t="s">
        <v>675</v>
      </c>
      <c r="C4" t="s">
        <v>592</v>
      </c>
      <c r="D4" t="s">
        <v>595</v>
      </c>
      <c r="E4">
        <v>303.52999999999997</v>
      </c>
      <c r="F4" t="s">
        <v>705</v>
      </c>
    </row>
    <row r="5" spans="1:6" x14ac:dyDescent="0.35">
      <c r="A5" t="s">
        <v>565</v>
      </c>
      <c r="B5" t="s">
        <v>676</v>
      </c>
      <c r="C5" t="s">
        <v>594</v>
      </c>
      <c r="D5" t="s">
        <v>600</v>
      </c>
      <c r="E5">
        <v>315.58999999999997</v>
      </c>
      <c r="F5" t="s">
        <v>706</v>
      </c>
    </row>
    <row r="6" spans="1:6" x14ac:dyDescent="0.35">
      <c r="A6" t="s">
        <v>568</v>
      </c>
      <c r="B6" t="s">
        <v>677</v>
      </c>
      <c r="C6" t="s">
        <v>594</v>
      </c>
      <c r="D6" t="s">
        <v>599</v>
      </c>
      <c r="E6">
        <v>327.77</v>
      </c>
      <c r="F6" t="s">
        <v>707</v>
      </c>
    </row>
    <row r="7" spans="1:6" x14ac:dyDescent="0.35">
      <c r="A7" t="s">
        <v>591</v>
      </c>
      <c r="B7" t="s">
        <v>678</v>
      </c>
      <c r="C7" t="s">
        <v>593</v>
      </c>
      <c r="D7" t="s">
        <v>598</v>
      </c>
      <c r="E7">
        <v>141.03</v>
      </c>
      <c r="F7" t="s">
        <v>708</v>
      </c>
    </row>
    <row r="8" spans="1:6" x14ac:dyDescent="0.35">
      <c r="A8" t="s">
        <v>564</v>
      </c>
      <c r="B8" t="s">
        <v>679</v>
      </c>
      <c r="C8" t="s">
        <v>593</v>
      </c>
      <c r="D8" t="s">
        <v>598</v>
      </c>
      <c r="E8">
        <v>17.399999999999999</v>
      </c>
      <c r="F8" t="s">
        <v>709</v>
      </c>
    </row>
    <row r="9" spans="1:6" x14ac:dyDescent="0.35">
      <c r="A9" t="s">
        <v>586</v>
      </c>
      <c r="B9" t="s">
        <v>680</v>
      </c>
      <c r="C9" t="s">
        <v>592</v>
      </c>
      <c r="D9" t="s">
        <v>597</v>
      </c>
      <c r="E9">
        <v>482.86</v>
      </c>
      <c r="F9" t="s">
        <v>710</v>
      </c>
    </row>
    <row r="10" spans="1:6" x14ac:dyDescent="0.35">
      <c r="A10" t="s">
        <v>588</v>
      </c>
      <c r="B10" t="s">
        <v>681</v>
      </c>
      <c r="C10" t="s">
        <v>594</v>
      </c>
      <c r="D10" t="s">
        <v>600</v>
      </c>
      <c r="E10">
        <v>132.94</v>
      </c>
      <c r="F10" t="s">
        <v>711</v>
      </c>
    </row>
    <row r="11" spans="1:6" x14ac:dyDescent="0.35">
      <c r="A11" t="s">
        <v>571</v>
      </c>
      <c r="B11" t="s">
        <v>682</v>
      </c>
      <c r="C11" t="s">
        <v>594</v>
      </c>
      <c r="D11" t="s">
        <v>600</v>
      </c>
      <c r="E11">
        <v>341.25</v>
      </c>
      <c r="F11" t="s">
        <v>712</v>
      </c>
    </row>
    <row r="12" spans="1:6" x14ac:dyDescent="0.35">
      <c r="A12" t="s">
        <v>585</v>
      </c>
      <c r="B12" t="s">
        <v>683</v>
      </c>
      <c r="C12" t="s">
        <v>594</v>
      </c>
      <c r="D12" t="s">
        <v>596</v>
      </c>
      <c r="E12">
        <v>356.25</v>
      </c>
      <c r="F12" t="s">
        <v>713</v>
      </c>
    </row>
    <row r="13" spans="1:6" x14ac:dyDescent="0.35">
      <c r="A13" t="s">
        <v>581</v>
      </c>
      <c r="B13" t="s">
        <v>684</v>
      </c>
      <c r="C13" t="s">
        <v>592</v>
      </c>
      <c r="D13" t="s">
        <v>600</v>
      </c>
      <c r="E13">
        <v>308.89999999999998</v>
      </c>
      <c r="F13" t="s">
        <v>714</v>
      </c>
    </row>
    <row r="14" spans="1:6" x14ac:dyDescent="0.35">
      <c r="A14" t="s">
        <v>577</v>
      </c>
      <c r="B14" t="s">
        <v>685</v>
      </c>
      <c r="C14" t="s">
        <v>594</v>
      </c>
      <c r="D14" t="s">
        <v>597</v>
      </c>
      <c r="E14">
        <v>163.32</v>
      </c>
      <c r="F14" t="s">
        <v>715</v>
      </c>
    </row>
    <row r="15" spans="1:6" x14ac:dyDescent="0.35">
      <c r="A15" t="s">
        <v>587</v>
      </c>
      <c r="B15" t="s">
        <v>686</v>
      </c>
      <c r="C15" t="s">
        <v>594</v>
      </c>
      <c r="D15" t="s">
        <v>596</v>
      </c>
      <c r="E15">
        <v>142.84</v>
      </c>
      <c r="F15" t="s">
        <v>716</v>
      </c>
    </row>
    <row r="16" spans="1:6" x14ac:dyDescent="0.35">
      <c r="A16" t="s">
        <v>590</v>
      </c>
      <c r="B16" t="s">
        <v>687</v>
      </c>
      <c r="C16" t="s">
        <v>592</v>
      </c>
      <c r="D16" t="s">
        <v>596</v>
      </c>
      <c r="E16">
        <v>302.86</v>
      </c>
      <c r="F16" t="s">
        <v>717</v>
      </c>
    </row>
    <row r="17" spans="1:6" x14ac:dyDescent="0.35">
      <c r="A17" t="s">
        <v>562</v>
      </c>
      <c r="B17" t="s">
        <v>688</v>
      </c>
      <c r="C17" t="s">
        <v>593</v>
      </c>
      <c r="D17" t="s">
        <v>598</v>
      </c>
      <c r="E17">
        <v>434.39</v>
      </c>
      <c r="F17" t="s">
        <v>718</v>
      </c>
    </row>
    <row r="18" spans="1:6" x14ac:dyDescent="0.35">
      <c r="A18" t="s">
        <v>578</v>
      </c>
      <c r="B18" t="s">
        <v>689</v>
      </c>
      <c r="C18" t="s">
        <v>593</v>
      </c>
      <c r="D18" t="s">
        <v>598</v>
      </c>
      <c r="E18">
        <v>473.9</v>
      </c>
      <c r="F18" t="s">
        <v>719</v>
      </c>
    </row>
    <row r="19" spans="1:6" x14ac:dyDescent="0.35">
      <c r="A19" t="s">
        <v>582</v>
      </c>
      <c r="B19" t="s">
        <v>690</v>
      </c>
      <c r="C19" t="s">
        <v>592</v>
      </c>
      <c r="D19" t="s">
        <v>600</v>
      </c>
      <c r="E19">
        <v>61.89</v>
      </c>
      <c r="F19" t="s">
        <v>720</v>
      </c>
    </row>
    <row r="20" spans="1:6" x14ac:dyDescent="0.35">
      <c r="A20" t="s">
        <v>575</v>
      </c>
      <c r="B20" t="s">
        <v>691</v>
      </c>
      <c r="C20" t="s">
        <v>594</v>
      </c>
      <c r="D20" t="s">
        <v>596</v>
      </c>
      <c r="E20">
        <v>85.87</v>
      </c>
      <c r="F20" t="s">
        <v>721</v>
      </c>
    </row>
    <row r="21" spans="1:6" x14ac:dyDescent="0.35">
      <c r="A21" t="s">
        <v>574</v>
      </c>
      <c r="B21" t="s">
        <v>692</v>
      </c>
      <c r="C21" t="s">
        <v>592</v>
      </c>
      <c r="D21" t="s">
        <v>598</v>
      </c>
      <c r="E21">
        <v>472.92</v>
      </c>
      <c r="F21" t="s">
        <v>722</v>
      </c>
    </row>
    <row r="22" spans="1:6" x14ac:dyDescent="0.35">
      <c r="A22" t="s">
        <v>563</v>
      </c>
      <c r="B22" t="s">
        <v>693</v>
      </c>
      <c r="C22" t="s">
        <v>593</v>
      </c>
      <c r="D22" t="s">
        <v>597</v>
      </c>
      <c r="E22">
        <v>370.9</v>
      </c>
      <c r="F22" t="s">
        <v>723</v>
      </c>
    </row>
    <row r="23" spans="1:6" x14ac:dyDescent="0.35">
      <c r="A23" t="s">
        <v>572</v>
      </c>
      <c r="B23" t="s">
        <v>694</v>
      </c>
      <c r="C23" t="s">
        <v>593</v>
      </c>
      <c r="D23" t="s">
        <v>598</v>
      </c>
      <c r="E23">
        <v>442.67</v>
      </c>
      <c r="F23" t="s">
        <v>724</v>
      </c>
    </row>
    <row r="24" spans="1:6" x14ac:dyDescent="0.35">
      <c r="A24" t="s">
        <v>569</v>
      </c>
      <c r="B24" t="s">
        <v>695</v>
      </c>
      <c r="C24" t="s">
        <v>592</v>
      </c>
      <c r="D24" t="s">
        <v>595</v>
      </c>
      <c r="E24">
        <v>109.29</v>
      </c>
      <c r="F24" t="s">
        <v>725</v>
      </c>
    </row>
    <row r="25" spans="1:6" x14ac:dyDescent="0.35">
      <c r="A25" t="s">
        <v>576</v>
      </c>
      <c r="B25" t="s">
        <v>696</v>
      </c>
      <c r="C25" t="s">
        <v>592</v>
      </c>
      <c r="D25" t="s">
        <v>595</v>
      </c>
      <c r="E25">
        <v>297.92</v>
      </c>
      <c r="F25" t="s">
        <v>726</v>
      </c>
    </row>
    <row r="26" spans="1:6" x14ac:dyDescent="0.35">
      <c r="A26" t="s">
        <v>589</v>
      </c>
      <c r="B26" t="s">
        <v>697</v>
      </c>
      <c r="C26" t="s">
        <v>593</v>
      </c>
      <c r="D26" t="s">
        <v>598</v>
      </c>
      <c r="E26">
        <v>353.56</v>
      </c>
      <c r="F26" t="s">
        <v>727</v>
      </c>
    </row>
    <row r="27" spans="1:6" x14ac:dyDescent="0.35">
      <c r="A27" t="s">
        <v>570</v>
      </c>
      <c r="B27" t="s">
        <v>698</v>
      </c>
      <c r="C27" t="s">
        <v>592</v>
      </c>
      <c r="D27" t="s">
        <v>596</v>
      </c>
      <c r="E27">
        <v>343.25</v>
      </c>
      <c r="F27" t="s">
        <v>728</v>
      </c>
    </row>
    <row r="28" spans="1:6" x14ac:dyDescent="0.35">
      <c r="A28" t="s">
        <v>580</v>
      </c>
      <c r="B28" t="s">
        <v>699</v>
      </c>
      <c r="C28" t="s">
        <v>593</v>
      </c>
      <c r="D28" t="s">
        <v>596</v>
      </c>
      <c r="E28">
        <v>209.99</v>
      </c>
      <c r="F28" t="s">
        <v>729</v>
      </c>
    </row>
    <row r="29" spans="1:6" x14ac:dyDescent="0.35">
      <c r="A29" t="s">
        <v>579</v>
      </c>
      <c r="B29" t="s">
        <v>700</v>
      </c>
      <c r="C29" t="s">
        <v>592</v>
      </c>
      <c r="D29" t="s">
        <v>599</v>
      </c>
      <c r="E29">
        <v>17.54</v>
      </c>
      <c r="F29" t="s">
        <v>730</v>
      </c>
    </row>
    <row r="30" spans="1:6" x14ac:dyDescent="0.35">
      <c r="A30" t="s">
        <v>584</v>
      </c>
      <c r="B30" t="s">
        <v>701</v>
      </c>
      <c r="C30" t="s">
        <v>592</v>
      </c>
      <c r="D30" t="s">
        <v>595</v>
      </c>
      <c r="E30">
        <v>295.63</v>
      </c>
      <c r="F30" t="s">
        <v>731</v>
      </c>
    </row>
    <row r="31" spans="1:6" x14ac:dyDescent="0.35">
      <c r="A31" t="s">
        <v>567</v>
      </c>
      <c r="B31" t="s">
        <v>702</v>
      </c>
      <c r="C31" t="s">
        <v>592</v>
      </c>
      <c r="D31" t="s">
        <v>597</v>
      </c>
      <c r="E31">
        <v>134.02000000000001</v>
      </c>
      <c r="F31" t="s">
        <v>732</v>
      </c>
    </row>
  </sheetData>
  <autoFilter ref="A1:F31" xr:uid="{00000000-0001-0000-0200-000000000000}"/>
  <pageMargins left="0.7" right="0.7" top="0.75" bottom="0.75" header="0.3" footer="0.3"/>
  <headerFooter>
    <oddFooter>&amp;C_x000D_&amp;1#&amp;"Calibri"&amp;6&amp;K626469 General</oddFooter>
  </headerFooter>
</worksheet>
</file>

<file path=docMetadata/LabelInfo.xml><?xml version="1.0" encoding="utf-8"?>
<clbl:labelList xmlns:clbl="http://schemas.microsoft.com/office/2020/mipLabelMetadata">
  <clbl:label id="{57443d00-af18-408c-9335-47b5de3ec9b9}" enabled="1" method="Privileged" siteId="{6e51e1ad-c54b-4b39-b598-0ffe9ae68fef}"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Pivot Analysis</vt:lpstr>
      <vt:lpstr>Dashboard</vt:lpstr>
      <vt:lpstr>Sales_Data</vt:lpstr>
      <vt:lpstr>Insights Sheet</vt:lpstr>
      <vt:lpstr>Lookup_Log</vt:lpstr>
      <vt:lpstr>Cleaned_Data_Log</vt:lpstr>
      <vt:lpstr>Customer_Info</vt:lpstr>
      <vt:lpstr>Product_Info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Sundus Afreen</cp:lastModifiedBy>
  <dcterms:created xsi:type="dcterms:W3CDTF">2025-07-08T15:23:55Z</dcterms:created>
  <dcterms:modified xsi:type="dcterms:W3CDTF">2025-07-08T20:46:51Z</dcterms:modified>
</cp:coreProperties>
</file>