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/>
  <mc:AlternateContent xmlns:mc="http://schemas.openxmlformats.org/markup-compatibility/2006">
    <mc:Choice Requires="x15">
      <x15ac:absPath xmlns:x15ac="http://schemas.microsoft.com/office/spreadsheetml/2010/11/ac" url="C:\Users\Suneel\Desktop\"/>
    </mc:Choice>
  </mc:AlternateContent>
  <xr:revisionPtr revIDLastSave="0" documentId="13_ncr:1_{40229EAE-9361-4646-B8AF-C223CAC6D6FD}" xr6:coauthVersionLast="43" xr6:coauthVersionMax="43" xr10:uidLastSave="{00000000-0000-0000-0000-000000000000}"/>
  <bookViews>
    <workbookView xWindow="0" yWindow="0" windowWidth="23040" windowHeight="9384" xr2:uid="{00000000-000D-0000-FFFF-FFFF00000000}"/>
  </bookViews>
  <sheets>
    <sheet name="Birds Expences" sheetId="1" r:id="rId1"/>
    <sheet name="Accounts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5" i="1" l="1"/>
  <c r="A4" i="1"/>
  <c r="A3" i="1"/>
  <c r="A2" i="1"/>
  <c r="I21" i="2"/>
  <c r="I25" i="2"/>
  <c r="C3" i="2"/>
  <c r="C6" i="2"/>
  <c r="C12" i="2"/>
  <c r="C40" i="2"/>
  <c r="C42" i="2"/>
  <c r="N7" i="1"/>
  <c r="J7" i="1"/>
  <c r="H5" i="1"/>
  <c r="G5" i="1"/>
  <c r="H4" i="1"/>
  <c r="G4" i="1"/>
  <c r="F4" i="1"/>
  <c r="H3" i="1"/>
  <c r="G3" i="1"/>
  <c r="F3" i="1"/>
  <c r="H2" i="1"/>
  <c r="G2" i="1"/>
  <c r="F2" i="1"/>
  <c r="I4" i="1"/>
  <c r="I2" i="1"/>
  <c r="I3" i="1"/>
  <c r="I5" i="1"/>
  <c r="I7" i="1"/>
  <c r="I9" i="1"/>
  <c r="J2" i="1"/>
  <c r="J5" i="1"/>
  <c r="J3" i="1"/>
  <c r="J4" i="1"/>
  <c r="J9" i="1"/>
</calcChain>
</file>

<file path=xl/sharedStrings.xml><?xml version="1.0" encoding="utf-8"?>
<sst xmlns="http://schemas.openxmlformats.org/spreadsheetml/2006/main" count="103" uniqueCount="80">
  <si>
    <t>Age of birds</t>
  </si>
  <si>
    <t>date of birds</t>
  </si>
  <si>
    <t>Birds count</t>
  </si>
  <si>
    <t>Feed consumption in Gms</t>
  </si>
  <si>
    <t>No of trays</t>
  </si>
  <si>
    <t>% Of Production</t>
  </si>
  <si>
    <t>Total feed cost per day</t>
  </si>
  <si>
    <t>Income on Eggs</t>
  </si>
  <si>
    <t>Net income per day</t>
  </si>
  <si>
    <t>Net Income from flock per month</t>
  </si>
  <si>
    <t>Expences</t>
  </si>
  <si>
    <t>Egg price</t>
  </si>
  <si>
    <t>Labour</t>
  </si>
  <si>
    <t>Pullet price</t>
  </si>
  <si>
    <t>Electricity</t>
  </si>
  <si>
    <t>Salary</t>
  </si>
  <si>
    <t>Auto</t>
  </si>
  <si>
    <t>Total</t>
  </si>
  <si>
    <t>To Kittu</t>
  </si>
  <si>
    <t>Kittu</t>
  </si>
  <si>
    <t>govardhan</t>
  </si>
  <si>
    <t>Remaining at kittu</t>
  </si>
  <si>
    <t>sachin accnt</t>
  </si>
  <si>
    <t>Kittu total</t>
  </si>
  <si>
    <t>To eggceptional</t>
  </si>
  <si>
    <t>eggceptional</t>
  </si>
  <si>
    <t>9 lks ICICI crnt+ 3 lks ICICI savings</t>
  </si>
  <si>
    <t>From Suneel-Kittu-Eggce</t>
  </si>
  <si>
    <t>return</t>
  </si>
  <si>
    <t>ICICI savings</t>
  </si>
  <si>
    <t>ICICI crnt accnt 2+1.269+rs 100 to Sri ram accnt</t>
  </si>
  <si>
    <t>Eggceptional return</t>
  </si>
  <si>
    <t>return back from eggceptional</t>
  </si>
  <si>
    <t>Eggceptional</t>
  </si>
  <si>
    <t>For skylark hatcheries 11-march</t>
  </si>
  <si>
    <t>Sai advance 5 lakh, frm icici crnt accnt</t>
  </si>
  <si>
    <t>Hinduja finance</t>
  </si>
  <si>
    <t>Hinduja finance frm icici savings</t>
  </si>
  <si>
    <t>Ashok leyland showroom</t>
  </si>
  <si>
    <t>Ashok leyland auto from Crnt accnt</t>
  </si>
  <si>
    <t>Ambica veternary</t>
  </si>
  <si>
    <t>Vaccine for chicks</t>
  </si>
  <si>
    <t>Cherukupalli</t>
  </si>
  <si>
    <t>DOB order mill</t>
  </si>
  <si>
    <t>Auto diesel</t>
  </si>
  <si>
    <t>Auto delivery</t>
  </si>
  <si>
    <t>To eggceptional frm crrnt accnt for madhukar sir</t>
  </si>
  <si>
    <t>Eggceptional salaries</t>
  </si>
  <si>
    <t>Trnsfrd from crnt accnt to eggceptional</t>
  </si>
  <si>
    <t>Salary received from eggceptional to suneel icici personal</t>
  </si>
  <si>
    <t>Auto slot booking</t>
  </si>
  <si>
    <t>Auto road tax DD</t>
  </si>
  <si>
    <t>Auto diesel to bhongir</t>
  </si>
  <si>
    <t>Auto driver</t>
  </si>
  <si>
    <t>Auto driver to bhongir</t>
  </si>
  <si>
    <t>Electricity bills</t>
  </si>
  <si>
    <t>Paid electricity bills via paytm</t>
  </si>
  <si>
    <t>Growers buy</t>
  </si>
  <si>
    <t>3lks trnsfrd from Crnt acnt to buy growers</t>
  </si>
  <si>
    <t>Japfa chick feed</t>
  </si>
  <si>
    <t>Japfa feed trnsfrd from ICICI personal accnt</t>
  </si>
  <si>
    <t>Thirumal poultry</t>
  </si>
  <si>
    <t>Ravula raju thirumala paid for vaccines</t>
  </si>
  <si>
    <t>Eggceptional Total</t>
  </si>
  <si>
    <t>Total Both</t>
  </si>
  <si>
    <t>Suneel</t>
  </si>
  <si>
    <t>Regn firm</t>
  </si>
  <si>
    <t>Egg trays</t>
  </si>
  <si>
    <t>Vaccine tirumala</t>
  </si>
  <si>
    <t>Madhukar</t>
  </si>
  <si>
    <t>Srikanth personal</t>
  </si>
  <si>
    <t>Sachin interest amnt</t>
  </si>
  <si>
    <t>Naveena share accnt</t>
  </si>
  <si>
    <t>Mahipal</t>
  </si>
  <si>
    <t>Cash withdrawl</t>
  </si>
  <si>
    <t>fuel</t>
  </si>
  <si>
    <t>Fuel</t>
  </si>
  <si>
    <t>From Suneel</t>
  </si>
  <si>
    <t>Fixed expences per day</t>
  </si>
  <si>
    <t>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</si>
</sst>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15" fontId="0" fillId="0" borderId="0" xfId="0" applyNumberFormat="1"/>
    <xf numFmtId="0" fontId="0" fillId="3" borderId="0" xfId="0" applyFill="1"/>
    <xf numFmtId="15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calcChain" Target="calcChain.xml" /><Relationship Id="rId5" Type="http://schemas.openxmlformats.org/officeDocument/2006/relationships/sharedStrings" Target="sharedStrings.xml" /><Relationship Id="rId4" Type="http://schemas.openxmlformats.org/officeDocument/2006/relationships/styles" Target="style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"/>
  <sheetViews>
    <sheetView tabSelected="1" workbookViewId="0" xr3:uid="{AEA406A1-0E4B-5B11-9CD5-51D6E497D94C}">
      <selection activeCell="M14" sqref="M14"/>
    </sheetView>
  </sheetViews>
  <sheetFormatPr defaultRowHeight="15" x14ac:dyDescent="0.2"/>
  <cols>
    <col min="1" max="1" width="11.97265625" bestFit="1" customWidth="1"/>
    <col min="2" max="2" width="9.953125" bestFit="1" customWidth="1"/>
    <col min="3" max="3" width="5.6484375" bestFit="1" customWidth="1"/>
    <col min="5" max="5" width="14.9296875" customWidth="1"/>
    <col min="6" max="6" width="16.0078125" customWidth="1"/>
    <col min="7" max="7" width="23.80859375" customWidth="1"/>
    <col min="8" max="8" width="19.90625" bestFit="1" customWidth="1"/>
    <col min="9" max="9" width="13.85546875" customWidth="1"/>
    <col min="10" max="10" width="19.63671875" customWidth="1"/>
    <col min="11" max="11" width="11.97265625" customWidth="1"/>
    <col min="15" max="15" width="5.109375" customWidth="1"/>
    <col min="16" max="16" width="12.375" customWidth="1"/>
  </cols>
  <sheetData>
    <row r="1" spans="1:17" ht="54.7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/>
      <c r="L1" t="s">
        <v>10</v>
      </c>
      <c r="P1" t="s">
        <v>11</v>
      </c>
      <c r="Q1">
        <v>3.01</v>
      </c>
    </row>
    <row r="2" spans="1:17" x14ac:dyDescent="0.2">
      <c r="A2">
        <f ca="1">_xlfn.DAYS(TODAY(),B2)/7</f>
        <v>87.571428571428569</v>
      </c>
      <c r="B2" s="3">
        <v>42962</v>
      </c>
      <c r="C2">
        <v>5900</v>
      </c>
      <c r="D2">
        <v>105</v>
      </c>
      <c r="E2">
        <v>134</v>
      </c>
      <c r="F2">
        <f>((E2*30)/C2)*100</f>
        <v>68.13559322033899</v>
      </c>
      <c r="G2">
        <f>19.58*D2/1000*C2</f>
        <v>12129.81</v>
      </c>
      <c r="H2">
        <f>E2*30*Q1</f>
        <v>12100.199999999999</v>
      </c>
      <c r="I2">
        <f t="shared" ref="I2:I5" si="0">H2-G2</f>
        <v>-29.610000000000582</v>
      </c>
      <c r="J2">
        <f>(H2-G2)*30</f>
        <v>-888.30000000001746</v>
      </c>
      <c r="M2" t="s">
        <v>12</v>
      </c>
      <c r="N2">
        <v>-55000</v>
      </c>
      <c r="P2" t="s">
        <v>13</v>
      </c>
      <c r="Q2">
        <v>2</v>
      </c>
    </row>
    <row r="3" spans="1:17" x14ac:dyDescent="0.2">
      <c r="A3">
        <f t="shared" ref="A3:A5" ca="1" si="1">_xlfn.DAYS(TODAY(),B3)/7</f>
        <v>37.571428571428569</v>
      </c>
      <c r="B3" s="3">
        <v>43312</v>
      </c>
      <c r="C3">
        <v>6500</v>
      </c>
      <c r="D3">
        <v>95</v>
      </c>
      <c r="E3">
        <v>184</v>
      </c>
      <c r="F3">
        <f>((E3*30)/C3)*100</f>
        <v>84.92307692307692</v>
      </c>
      <c r="G3">
        <f>20.93*D3/1000*C3</f>
        <v>12924.275</v>
      </c>
      <c r="H3">
        <f>E3*30*Q1</f>
        <v>16615.199999999997</v>
      </c>
      <c r="I3">
        <f t="shared" si="0"/>
        <v>3690.9249999999975</v>
      </c>
      <c r="J3">
        <f>(H3-G3)*30</f>
        <v>110727.74999999993</v>
      </c>
      <c r="M3" t="s">
        <v>14</v>
      </c>
      <c r="N3">
        <v>-30000</v>
      </c>
    </row>
    <row r="4" spans="1:17" x14ac:dyDescent="0.2">
      <c r="A4">
        <f t="shared" ca="1" si="1"/>
        <v>22.428571428571427</v>
      </c>
      <c r="B4" s="3">
        <v>43418</v>
      </c>
      <c r="C4">
        <v>8270</v>
      </c>
      <c r="D4">
        <v>90</v>
      </c>
      <c r="E4">
        <v>210</v>
      </c>
      <c r="F4">
        <f t="shared" ref="F4" si="2">((E4*30)/C4)*100</f>
        <v>76.178960096735182</v>
      </c>
      <c r="G4">
        <f>20.93*D4/1000*C4</f>
        <v>15578.199000000001</v>
      </c>
      <c r="H4">
        <f>E4*30*Q2</f>
        <v>12600</v>
      </c>
      <c r="I4">
        <f t="shared" si="0"/>
        <v>-2978.1990000000005</v>
      </c>
      <c r="J4">
        <f t="shared" ref="J4" si="3">(H4-G4)*30</f>
        <v>-89345.970000000016</v>
      </c>
      <c r="M4" t="s">
        <v>15</v>
      </c>
      <c r="N4">
        <v>-70000</v>
      </c>
    </row>
    <row r="5" spans="1:17" x14ac:dyDescent="0.2">
      <c r="A5">
        <f t="shared" ca="1" si="1"/>
        <v>5.2857142857142856</v>
      </c>
      <c r="B5" s="3">
        <v>43538</v>
      </c>
      <c r="C5">
        <v>7700</v>
      </c>
      <c r="D5">
        <v>0</v>
      </c>
      <c r="E5">
        <v>0</v>
      </c>
      <c r="F5">
        <v>0</v>
      </c>
      <c r="G5">
        <f>1.43*C5</f>
        <v>11011</v>
      </c>
      <c r="H5">
        <f>E5*30*Q3</f>
        <v>0</v>
      </c>
      <c r="I5">
        <f t="shared" si="0"/>
        <v>-11011</v>
      </c>
      <c r="J5">
        <f>(H5-G5)*30</f>
        <v>-330330</v>
      </c>
      <c r="M5" t="s">
        <v>16</v>
      </c>
      <c r="N5">
        <v>-31000</v>
      </c>
    </row>
    <row r="6" spans="1:17" x14ac:dyDescent="0.2">
      <c r="M6" t="s">
        <v>79</v>
      </c>
      <c r="N6">
        <v>40000</v>
      </c>
    </row>
    <row r="7" spans="1:17" x14ac:dyDescent="0.2">
      <c r="H7" t="s">
        <v>78</v>
      </c>
      <c r="I7">
        <f>N7/30</f>
        <v>-6200</v>
      </c>
      <c r="J7">
        <f>N7</f>
        <v>-186000</v>
      </c>
      <c r="L7" t="s">
        <v>17</v>
      </c>
      <c r="N7">
        <f>SUM(N2:N5)</f>
        <v>-186000</v>
      </c>
    </row>
    <row r="9" spans="1:17" x14ac:dyDescent="0.2">
      <c r="H9" t="s">
        <v>17</v>
      </c>
      <c r="I9">
        <f>SUM(I2:I7)</f>
        <v>-16527.884000000005</v>
      </c>
      <c r="J9">
        <f>SUM(J2:J7)</f>
        <v>-495836.52000000014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42"/>
  <sheetViews>
    <sheetView workbookViewId="0" xr3:uid="{958C4451-9541-5A59-BF78-D2F731DF1C81}">
      <selection activeCell="B6" sqref="B6"/>
    </sheetView>
  </sheetViews>
  <sheetFormatPr defaultRowHeight="15" x14ac:dyDescent="0.2"/>
  <cols>
    <col min="1" max="1" width="15.87109375" bestFit="1" customWidth="1"/>
    <col min="2" max="2" width="24.88671875" bestFit="1" customWidth="1"/>
    <col min="3" max="3" width="12.9140625" customWidth="1"/>
    <col min="4" max="4" width="11.97265625" customWidth="1"/>
    <col min="5" max="5" width="41.8359375" bestFit="1" customWidth="1"/>
    <col min="9" max="9" width="12.10546875" customWidth="1"/>
    <col min="10" max="10" width="18.29296875" bestFit="1" customWidth="1"/>
    <col min="12" max="12" width="18.0234375" bestFit="1" customWidth="1"/>
    <col min="257" max="257" width="15.87109375" bestFit="1" customWidth="1"/>
    <col min="258" max="258" width="24.88671875" bestFit="1" customWidth="1"/>
    <col min="259" max="259" width="12.9140625" customWidth="1"/>
    <col min="260" max="260" width="11.97265625" customWidth="1"/>
    <col min="261" max="261" width="41.8359375" bestFit="1" customWidth="1"/>
    <col min="265" max="265" width="12.10546875" customWidth="1"/>
    <col min="266" max="266" width="18.29296875" bestFit="1" customWidth="1"/>
    <col min="268" max="268" width="18.0234375" bestFit="1" customWidth="1"/>
    <col min="513" max="513" width="15.87109375" bestFit="1" customWidth="1"/>
    <col min="514" max="514" width="24.88671875" bestFit="1" customWidth="1"/>
    <col min="515" max="515" width="12.9140625" customWidth="1"/>
    <col min="516" max="516" width="11.97265625" customWidth="1"/>
    <col min="517" max="517" width="41.8359375" bestFit="1" customWidth="1"/>
    <col min="521" max="521" width="12.10546875" customWidth="1"/>
    <col min="522" max="522" width="18.29296875" bestFit="1" customWidth="1"/>
    <col min="524" max="524" width="18.0234375" bestFit="1" customWidth="1"/>
    <col min="769" max="769" width="15.87109375" bestFit="1" customWidth="1"/>
    <col min="770" max="770" width="24.88671875" bestFit="1" customWidth="1"/>
    <col min="771" max="771" width="12.9140625" customWidth="1"/>
    <col min="772" max="772" width="11.97265625" customWidth="1"/>
    <col min="773" max="773" width="41.8359375" bestFit="1" customWidth="1"/>
    <col min="777" max="777" width="12.10546875" customWidth="1"/>
    <col min="778" max="778" width="18.29296875" bestFit="1" customWidth="1"/>
    <col min="780" max="780" width="18.0234375" bestFit="1" customWidth="1"/>
    <col min="1025" max="1025" width="15.87109375" bestFit="1" customWidth="1"/>
    <col min="1026" max="1026" width="24.88671875" bestFit="1" customWidth="1"/>
    <col min="1027" max="1027" width="12.9140625" customWidth="1"/>
    <col min="1028" max="1028" width="11.97265625" customWidth="1"/>
    <col min="1029" max="1029" width="41.8359375" bestFit="1" customWidth="1"/>
    <col min="1033" max="1033" width="12.10546875" customWidth="1"/>
    <col min="1034" max="1034" width="18.29296875" bestFit="1" customWidth="1"/>
    <col min="1036" max="1036" width="18.0234375" bestFit="1" customWidth="1"/>
    <col min="1281" max="1281" width="15.87109375" bestFit="1" customWidth="1"/>
    <col min="1282" max="1282" width="24.88671875" bestFit="1" customWidth="1"/>
    <col min="1283" max="1283" width="12.9140625" customWidth="1"/>
    <col min="1284" max="1284" width="11.97265625" customWidth="1"/>
    <col min="1285" max="1285" width="41.8359375" bestFit="1" customWidth="1"/>
    <col min="1289" max="1289" width="12.10546875" customWidth="1"/>
    <col min="1290" max="1290" width="18.29296875" bestFit="1" customWidth="1"/>
    <col min="1292" max="1292" width="18.0234375" bestFit="1" customWidth="1"/>
    <col min="1537" max="1537" width="15.87109375" bestFit="1" customWidth="1"/>
    <col min="1538" max="1538" width="24.88671875" bestFit="1" customWidth="1"/>
    <col min="1539" max="1539" width="12.9140625" customWidth="1"/>
    <col min="1540" max="1540" width="11.97265625" customWidth="1"/>
    <col min="1541" max="1541" width="41.8359375" bestFit="1" customWidth="1"/>
    <col min="1545" max="1545" width="12.10546875" customWidth="1"/>
    <col min="1546" max="1546" width="18.29296875" bestFit="1" customWidth="1"/>
    <col min="1548" max="1548" width="18.0234375" bestFit="1" customWidth="1"/>
    <col min="1793" max="1793" width="15.87109375" bestFit="1" customWidth="1"/>
    <col min="1794" max="1794" width="24.88671875" bestFit="1" customWidth="1"/>
    <col min="1795" max="1795" width="12.9140625" customWidth="1"/>
    <col min="1796" max="1796" width="11.97265625" customWidth="1"/>
    <col min="1797" max="1797" width="41.8359375" bestFit="1" customWidth="1"/>
    <col min="1801" max="1801" width="12.10546875" customWidth="1"/>
    <col min="1802" max="1802" width="18.29296875" bestFit="1" customWidth="1"/>
    <col min="1804" max="1804" width="18.0234375" bestFit="1" customWidth="1"/>
    <col min="2049" max="2049" width="15.87109375" bestFit="1" customWidth="1"/>
    <col min="2050" max="2050" width="24.88671875" bestFit="1" customWidth="1"/>
    <col min="2051" max="2051" width="12.9140625" customWidth="1"/>
    <col min="2052" max="2052" width="11.97265625" customWidth="1"/>
    <col min="2053" max="2053" width="41.8359375" bestFit="1" customWidth="1"/>
    <col min="2057" max="2057" width="12.10546875" customWidth="1"/>
    <col min="2058" max="2058" width="18.29296875" bestFit="1" customWidth="1"/>
    <col min="2060" max="2060" width="18.0234375" bestFit="1" customWidth="1"/>
    <col min="2305" max="2305" width="15.87109375" bestFit="1" customWidth="1"/>
    <col min="2306" max="2306" width="24.88671875" bestFit="1" customWidth="1"/>
    <col min="2307" max="2307" width="12.9140625" customWidth="1"/>
    <col min="2308" max="2308" width="11.97265625" customWidth="1"/>
    <col min="2309" max="2309" width="41.8359375" bestFit="1" customWidth="1"/>
    <col min="2313" max="2313" width="12.10546875" customWidth="1"/>
    <col min="2314" max="2314" width="18.29296875" bestFit="1" customWidth="1"/>
    <col min="2316" max="2316" width="18.0234375" bestFit="1" customWidth="1"/>
    <col min="2561" max="2561" width="15.87109375" bestFit="1" customWidth="1"/>
    <col min="2562" max="2562" width="24.88671875" bestFit="1" customWidth="1"/>
    <col min="2563" max="2563" width="12.9140625" customWidth="1"/>
    <col min="2564" max="2564" width="11.97265625" customWidth="1"/>
    <col min="2565" max="2565" width="41.8359375" bestFit="1" customWidth="1"/>
    <col min="2569" max="2569" width="12.10546875" customWidth="1"/>
    <col min="2570" max="2570" width="18.29296875" bestFit="1" customWidth="1"/>
    <col min="2572" max="2572" width="18.0234375" bestFit="1" customWidth="1"/>
    <col min="2817" max="2817" width="15.87109375" bestFit="1" customWidth="1"/>
    <col min="2818" max="2818" width="24.88671875" bestFit="1" customWidth="1"/>
    <col min="2819" max="2819" width="12.9140625" customWidth="1"/>
    <col min="2820" max="2820" width="11.97265625" customWidth="1"/>
    <col min="2821" max="2821" width="41.8359375" bestFit="1" customWidth="1"/>
    <col min="2825" max="2825" width="12.10546875" customWidth="1"/>
    <col min="2826" max="2826" width="18.29296875" bestFit="1" customWidth="1"/>
    <col min="2828" max="2828" width="18.0234375" bestFit="1" customWidth="1"/>
    <col min="3073" max="3073" width="15.87109375" bestFit="1" customWidth="1"/>
    <col min="3074" max="3074" width="24.88671875" bestFit="1" customWidth="1"/>
    <col min="3075" max="3075" width="12.9140625" customWidth="1"/>
    <col min="3076" max="3076" width="11.97265625" customWidth="1"/>
    <col min="3077" max="3077" width="41.8359375" bestFit="1" customWidth="1"/>
    <col min="3081" max="3081" width="12.10546875" customWidth="1"/>
    <col min="3082" max="3082" width="18.29296875" bestFit="1" customWidth="1"/>
    <col min="3084" max="3084" width="18.0234375" bestFit="1" customWidth="1"/>
    <col min="3329" max="3329" width="15.87109375" bestFit="1" customWidth="1"/>
    <col min="3330" max="3330" width="24.88671875" bestFit="1" customWidth="1"/>
    <col min="3331" max="3331" width="12.9140625" customWidth="1"/>
    <col min="3332" max="3332" width="11.97265625" customWidth="1"/>
    <col min="3333" max="3333" width="41.8359375" bestFit="1" customWidth="1"/>
    <col min="3337" max="3337" width="12.10546875" customWidth="1"/>
    <col min="3338" max="3338" width="18.29296875" bestFit="1" customWidth="1"/>
    <col min="3340" max="3340" width="18.0234375" bestFit="1" customWidth="1"/>
    <col min="3585" max="3585" width="15.87109375" bestFit="1" customWidth="1"/>
    <col min="3586" max="3586" width="24.88671875" bestFit="1" customWidth="1"/>
    <col min="3587" max="3587" width="12.9140625" customWidth="1"/>
    <col min="3588" max="3588" width="11.97265625" customWidth="1"/>
    <col min="3589" max="3589" width="41.8359375" bestFit="1" customWidth="1"/>
    <col min="3593" max="3593" width="12.10546875" customWidth="1"/>
    <col min="3594" max="3594" width="18.29296875" bestFit="1" customWidth="1"/>
    <col min="3596" max="3596" width="18.0234375" bestFit="1" customWidth="1"/>
    <col min="3841" max="3841" width="15.87109375" bestFit="1" customWidth="1"/>
    <col min="3842" max="3842" width="24.88671875" bestFit="1" customWidth="1"/>
    <col min="3843" max="3843" width="12.9140625" customWidth="1"/>
    <col min="3844" max="3844" width="11.97265625" customWidth="1"/>
    <col min="3845" max="3845" width="41.8359375" bestFit="1" customWidth="1"/>
    <col min="3849" max="3849" width="12.10546875" customWidth="1"/>
    <col min="3850" max="3850" width="18.29296875" bestFit="1" customWidth="1"/>
    <col min="3852" max="3852" width="18.0234375" bestFit="1" customWidth="1"/>
    <col min="4097" max="4097" width="15.87109375" bestFit="1" customWidth="1"/>
    <col min="4098" max="4098" width="24.88671875" bestFit="1" customWidth="1"/>
    <col min="4099" max="4099" width="12.9140625" customWidth="1"/>
    <col min="4100" max="4100" width="11.97265625" customWidth="1"/>
    <col min="4101" max="4101" width="41.8359375" bestFit="1" customWidth="1"/>
    <col min="4105" max="4105" width="12.10546875" customWidth="1"/>
    <col min="4106" max="4106" width="18.29296875" bestFit="1" customWidth="1"/>
    <col min="4108" max="4108" width="18.0234375" bestFit="1" customWidth="1"/>
    <col min="4353" max="4353" width="15.87109375" bestFit="1" customWidth="1"/>
    <col min="4354" max="4354" width="24.88671875" bestFit="1" customWidth="1"/>
    <col min="4355" max="4355" width="12.9140625" customWidth="1"/>
    <col min="4356" max="4356" width="11.97265625" customWidth="1"/>
    <col min="4357" max="4357" width="41.8359375" bestFit="1" customWidth="1"/>
    <col min="4361" max="4361" width="12.10546875" customWidth="1"/>
    <col min="4362" max="4362" width="18.29296875" bestFit="1" customWidth="1"/>
    <col min="4364" max="4364" width="18.0234375" bestFit="1" customWidth="1"/>
    <col min="4609" max="4609" width="15.87109375" bestFit="1" customWidth="1"/>
    <col min="4610" max="4610" width="24.88671875" bestFit="1" customWidth="1"/>
    <col min="4611" max="4611" width="12.9140625" customWidth="1"/>
    <col min="4612" max="4612" width="11.97265625" customWidth="1"/>
    <col min="4613" max="4613" width="41.8359375" bestFit="1" customWidth="1"/>
    <col min="4617" max="4617" width="12.10546875" customWidth="1"/>
    <col min="4618" max="4618" width="18.29296875" bestFit="1" customWidth="1"/>
    <col min="4620" max="4620" width="18.0234375" bestFit="1" customWidth="1"/>
    <col min="4865" max="4865" width="15.87109375" bestFit="1" customWidth="1"/>
    <col min="4866" max="4866" width="24.88671875" bestFit="1" customWidth="1"/>
    <col min="4867" max="4867" width="12.9140625" customWidth="1"/>
    <col min="4868" max="4868" width="11.97265625" customWidth="1"/>
    <col min="4869" max="4869" width="41.8359375" bestFit="1" customWidth="1"/>
    <col min="4873" max="4873" width="12.10546875" customWidth="1"/>
    <col min="4874" max="4874" width="18.29296875" bestFit="1" customWidth="1"/>
    <col min="4876" max="4876" width="18.0234375" bestFit="1" customWidth="1"/>
    <col min="5121" max="5121" width="15.87109375" bestFit="1" customWidth="1"/>
    <col min="5122" max="5122" width="24.88671875" bestFit="1" customWidth="1"/>
    <col min="5123" max="5123" width="12.9140625" customWidth="1"/>
    <col min="5124" max="5124" width="11.97265625" customWidth="1"/>
    <col min="5125" max="5125" width="41.8359375" bestFit="1" customWidth="1"/>
    <col min="5129" max="5129" width="12.10546875" customWidth="1"/>
    <col min="5130" max="5130" width="18.29296875" bestFit="1" customWidth="1"/>
    <col min="5132" max="5132" width="18.0234375" bestFit="1" customWidth="1"/>
    <col min="5377" max="5377" width="15.87109375" bestFit="1" customWidth="1"/>
    <col min="5378" max="5378" width="24.88671875" bestFit="1" customWidth="1"/>
    <col min="5379" max="5379" width="12.9140625" customWidth="1"/>
    <col min="5380" max="5380" width="11.97265625" customWidth="1"/>
    <col min="5381" max="5381" width="41.8359375" bestFit="1" customWidth="1"/>
    <col min="5385" max="5385" width="12.10546875" customWidth="1"/>
    <col min="5386" max="5386" width="18.29296875" bestFit="1" customWidth="1"/>
    <col min="5388" max="5388" width="18.0234375" bestFit="1" customWidth="1"/>
    <col min="5633" max="5633" width="15.87109375" bestFit="1" customWidth="1"/>
    <col min="5634" max="5634" width="24.88671875" bestFit="1" customWidth="1"/>
    <col min="5635" max="5635" width="12.9140625" customWidth="1"/>
    <col min="5636" max="5636" width="11.97265625" customWidth="1"/>
    <col min="5637" max="5637" width="41.8359375" bestFit="1" customWidth="1"/>
    <col min="5641" max="5641" width="12.10546875" customWidth="1"/>
    <col min="5642" max="5642" width="18.29296875" bestFit="1" customWidth="1"/>
    <col min="5644" max="5644" width="18.0234375" bestFit="1" customWidth="1"/>
    <col min="5889" max="5889" width="15.87109375" bestFit="1" customWidth="1"/>
    <col min="5890" max="5890" width="24.88671875" bestFit="1" customWidth="1"/>
    <col min="5891" max="5891" width="12.9140625" customWidth="1"/>
    <col min="5892" max="5892" width="11.97265625" customWidth="1"/>
    <col min="5893" max="5893" width="41.8359375" bestFit="1" customWidth="1"/>
    <col min="5897" max="5897" width="12.10546875" customWidth="1"/>
    <col min="5898" max="5898" width="18.29296875" bestFit="1" customWidth="1"/>
    <col min="5900" max="5900" width="18.0234375" bestFit="1" customWidth="1"/>
    <col min="6145" max="6145" width="15.87109375" bestFit="1" customWidth="1"/>
    <col min="6146" max="6146" width="24.88671875" bestFit="1" customWidth="1"/>
    <col min="6147" max="6147" width="12.9140625" customWidth="1"/>
    <col min="6148" max="6148" width="11.97265625" customWidth="1"/>
    <col min="6149" max="6149" width="41.8359375" bestFit="1" customWidth="1"/>
    <col min="6153" max="6153" width="12.10546875" customWidth="1"/>
    <col min="6154" max="6154" width="18.29296875" bestFit="1" customWidth="1"/>
    <col min="6156" max="6156" width="18.0234375" bestFit="1" customWidth="1"/>
    <col min="6401" max="6401" width="15.87109375" bestFit="1" customWidth="1"/>
    <col min="6402" max="6402" width="24.88671875" bestFit="1" customWidth="1"/>
    <col min="6403" max="6403" width="12.9140625" customWidth="1"/>
    <col min="6404" max="6404" width="11.97265625" customWidth="1"/>
    <col min="6405" max="6405" width="41.8359375" bestFit="1" customWidth="1"/>
    <col min="6409" max="6409" width="12.10546875" customWidth="1"/>
    <col min="6410" max="6410" width="18.29296875" bestFit="1" customWidth="1"/>
    <col min="6412" max="6412" width="18.0234375" bestFit="1" customWidth="1"/>
    <col min="6657" max="6657" width="15.87109375" bestFit="1" customWidth="1"/>
    <col min="6658" max="6658" width="24.88671875" bestFit="1" customWidth="1"/>
    <col min="6659" max="6659" width="12.9140625" customWidth="1"/>
    <col min="6660" max="6660" width="11.97265625" customWidth="1"/>
    <col min="6661" max="6661" width="41.8359375" bestFit="1" customWidth="1"/>
    <col min="6665" max="6665" width="12.10546875" customWidth="1"/>
    <col min="6666" max="6666" width="18.29296875" bestFit="1" customWidth="1"/>
    <col min="6668" max="6668" width="18.0234375" bestFit="1" customWidth="1"/>
    <col min="6913" max="6913" width="15.87109375" bestFit="1" customWidth="1"/>
    <col min="6914" max="6914" width="24.88671875" bestFit="1" customWidth="1"/>
    <col min="6915" max="6915" width="12.9140625" customWidth="1"/>
    <col min="6916" max="6916" width="11.97265625" customWidth="1"/>
    <col min="6917" max="6917" width="41.8359375" bestFit="1" customWidth="1"/>
    <col min="6921" max="6921" width="12.10546875" customWidth="1"/>
    <col min="6922" max="6922" width="18.29296875" bestFit="1" customWidth="1"/>
    <col min="6924" max="6924" width="18.0234375" bestFit="1" customWidth="1"/>
    <col min="7169" max="7169" width="15.87109375" bestFit="1" customWidth="1"/>
    <col min="7170" max="7170" width="24.88671875" bestFit="1" customWidth="1"/>
    <col min="7171" max="7171" width="12.9140625" customWidth="1"/>
    <col min="7172" max="7172" width="11.97265625" customWidth="1"/>
    <col min="7173" max="7173" width="41.8359375" bestFit="1" customWidth="1"/>
    <col min="7177" max="7177" width="12.10546875" customWidth="1"/>
    <col min="7178" max="7178" width="18.29296875" bestFit="1" customWidth="1"/>
    <col min="7180" max="7180" width="18.0234375" bestFit="1" customWidth="1"/>
    <col min="7425" max="7425" width="15.87109375" bestFit="1" customWidth="1"/>
    <col min="7426" max="7426" width="24.88671875" bestFit="1" customWidth="1"/>
    <col min="7427" max="7427" width="12.9140625" customWidth="1"/>
    <col min="7428" max="7428" width="11.97265625" customWidth="1"/>
    <col min="7429" max="7429" width="41.8359375" bestFit="1" customWidth="1"/>
    <col min="7433" max="7433" width="12.10546875" customWidth="1"/>
    <col min="7434" max="7434" width="18.29296875" bestFit="1" customWidth="1"/>
    <col min="7436" max="7436" width="18.0234375" bestFit="1" customWidth="1"/>
    <col min="7681" max="7681" width="15.87109375" bestFit="1" customWidth="1"/>
    <col min="7682" max="7682" width="24.88671875" bestFit="1" customWidth="1"/>
    <col min="7683" max="7683" width="12.9140625" customWidth="1"/>
    <col min="7684" max="7684" width="11.97265625" customWidth="1"/>
    <col min="7685" max="7685" width="41.8359375" bestFit="1" customWidth="1"/>
    <col min="7689" max="7689" width="12.10546875" customWidth="1"/>
    <col min="7690" max="7690" width="18.29296875" bestFit="1" customWidth="1"/>
    <col min="7692" max="7692" width="18.0234375" bestFit="1" customWidth="1"/>
    <col min="7937" max="7937" width="15.87109375" bestFit="1" customWidth="1"/>
    <col min="7938" max="7938" width="24.88671875" bestFit="1" customWidth="1"/>
    <col min="7939" max="7939" width="12.9140625" customWidth="1"/>
    <col min="7940" max="7940" width="11.97265625" customWidth="1"/>
    <col min="7941" max="7941" width="41.8359375" bestFit="1" customWidth="1"/>
    <col min="7945" max="7945" width="12.10546875" customWidth="1"/>
    <col min="7946" max="7946" width="18.29296875" bestFit="1" customWidth="1"/>
    <col min="7948" max="7948" width="18.0234375" bestFit="1" customWidth="1"/>
    <col min="8193" max="8193" width="15.87109375" bestFit="1" customWidth="1"/>
    <col min="8194" max="8194" width="24.88671875" bestFit="1" customWidth="1"/>
    <col min="8195" max="8195" width="12.9140625" customWidth="1"/>
    <col min="8196" max="8196" width="11.97265625" customWidth="1"/>
    <col min="8197" max="8197" width="41.8359375" bestFit="1" customWidth="1"/>
    <col min="8201" max="8201" width="12.10546875" customWidth="1"/>
    <col min="8202" max="8202" width="18.29296875" bestFit="1" customWidth="1"/>
    <col min="8204" max="8204" width="18.0234375" bestFit="1" customWidth="1"/>
    <col min="8449" max="8449" width="15.87109375" bestFit="1" customWidth="1"/>
    <col min="8450" max="8450" width="24.88671875" bestFit="1" customWidth="1"/>
    <col min="8451" max="8451" width="12.9140625" customWidth="1"/>
    <col min="8452" max="8452" width="11.97265625" customWidth="1"/>
    <col min="8453" max="8453" width="41.8359375" bestFit="1" customWidth="1"/>
    <col min="8457" max="8457" width="12.10546875" customWidth="1"/>
    <col min="8458" max="8458" width="18.29296875" bestFit="1" customWidth="1"/>
    <col min="8460" max="8460" width="18.0234375" bestFit="1" customWidth="1"/>
    <col min="8705" max="8705" width="15.87109375" bestFit="1" customWidth="1"/>
    <col min="8706" max="8706" width="24.88671875" bestFit="1" customWidth="1"/>
    <col min="8707" max="8707" width="12.9140625" customWidth="1"/>
    <col min="8708" max="8708" width="11.97265625" customWidth="1"/>
    <col min="8709" max="8709" width="41.8359375" bestFit="1" customWidth="1"/>
    <col min="8713" max="8713" width="12.10546875" customWidth="1"/>
    <col min="8714" max="8714" width="18.29296875" bestFit="1" customWidth="1"/>
    <col min="8716" max="8716" width="18.0234375" bestFit="1" customWidth="1"/>
    <col min="8961" max="8961" width="15.87109375" bestFit="1" customWidth="1"/>
    <col min="8962" max="8962" width="24.88671875" bestFit="1" customWidth="1"/>
    <col min="8963" max="8963" width="12.9140625" customWidth="1"/>
    <col min="8964" max="8964" width="11.97265625" customWidth="1"/>
    <col min="8965" max="8965" width="41.8359375" bestFit="1" customWidth="1"/>
    <col min="8969" max="8969" width="12.10546875" customWidth="1"/>
    <col min="8970" max="8970" width="18.29296875" bestFit="1" customWidth="1"/>
    <col min="8972" max="8972" width="18.0234375" bestFit="1" customWidth="1"/>
    <col min="9217" max="9217" width="15.87109375" bestFit="1" customWidth="1"/>
    <col min="9218" max="9218" width="24.88671875" bestFit="1" customWidth="1"/>
    <col min="9219" max="9219" width="12.9140625" customWidth="1"/>
    <col min="9220" max="9220" width="11.97265625" customWidth="1"/>
    <col min="9221" max="9221" width="41.8359375" bestFit="1" customWidth="1"/>
    <col min="9225" max="9225" width="12.10546875" customWidth="1"/>
    <col min="9226" max="9226" width="18.29296875" bestFit="1" customWidth="1"/>
    <col min="9228" max="9228" width="18.0234375" bestFit="1" customWidth="1"/>
    <col min="9473" max="9473" width="15.87109375" bestFit="1" customWidth="1"/>
    <col min="9474" max="9474" width="24.88671875" bestFit="1" customWidth="1"/>
    <col min="9475" max="9475" width="12.9140625" customWidth="1"/>
    <col min="9476" max="9476" width="11.97265625" customWidth="1"/>
    <col min="9477" max="9477" width="41.8359375" bestFit="1" customWidth="1"/>
    <col min="9481" max="9481" width="12.10546875" customWidth="1"/>
    <col min="9482" max="9482" width="18.29296875" bestFit="1" customWidth="1"/>
    <col min="9484" max="9484" width="18.0234375" bestFit="1" customWidth="1"/>
    <col min="9729" max="9729" width="15.87109375" bestFit="1" customWidth="1"/>
    <col min="9730" max="9730" width="24.88671875" bestFit="1" customWidth="1"/>
    <col min="9731" max="9731" width="12.9140625" customWidth="1"/>
    <col min="9732" max="9732" width="11.97265625" customWidth="1"/>
    <col min="9733" max="9733" width="41.8359375" bestFit="1" customWidth="1"/>
    <col min="9737" max="9737" width="12.10546875" customWidth="1"/>
    <col min="9738" max="9738" width="18.29296875" bestFit="1" customWidth="1"/>
    <col min="9740" max="9740" width="18.0234375" bestFit="1" customWidth="1"/>
    <col min="9985" max="9985" width="15.87109375" bestFit="1" customWidth="1"/>
    <col min="9986" max="9986" width="24.88671875" bestFit="1" customWidth="1"/>
    <col min="9987" max="9987" width="12.9140625" customWidth="1"/>
    <col min="9988" max="9988" width="11.97265625" customWidth="1"/>
    <col min="9989" max="9989" width="41.8359375" bestFit="1" customWidth="1"/>
    <col min="9993" max="9993" width="12.10546875" customWidth="1"/>
    <col min="9994" max="9994" width="18.29296875" bestFit="1" customWidth="1"/>
    <col min="9996" max="9996" width="18.0234375" bestFit="1" customWidth="1"/>
    <col min="10241" max="10241" width="15.87109375" bestFit="1" customWidth="1"/>
    <col min="10242" max="10242" width="24.88671875" bestFit="1" customWidth="1"/>
    <col min="10243" max="10243" width="12.9140625" customWidth="1"/>
    <col min="10244" max="10244" width="11.97265625" customWidth="1"/>
    <col min="10245" max="10245" width="41.8359375" bestFit="1" customWidth="1"/>
    <col min="10249" max="10249" width="12.10546875" customWidth="1"/>
    <col min="10250" max="10250" width="18.29296875" bestFit="1" customWidth="1"/>
    <col min="10252" max="10252" width="18.0234375" bestFit="1" customWidth="1"/>
    <col min="10497" max="10497" width="15.87109375" bestFit="1" customWidth="1"/>
    <col min="10498" max="10498" width="24.88671875" bestFit="1" customWidth="1"/>
    <col min="10499" max="10499" width="12.9140625" customWidth="1"/>
    <col min="10500" max="10500" width="11.97265625" customWidth="1"/>
    <col min="10501" max="10501" width="41.8359375" bestFit="1" customWidth="1"/>
    <col min="10505" max="10505" width="12.10546875" customWidth="1"/>
    <col min="10506" max="10506" width="18.29296875" bestFit="1" customWidth="1"/>
    <col min="10508" max="10508" width="18.0234375" bestFit="1" customWidth="1"/>
    <col min="10753" max="10753" width="15.87109375" bestFit="1" customWidth="1"/>
    <col min="10754" max="10754" width="24.88671875" bestFit="1" customWidth="1"/>
    <col min="10755" max="10755" width="12.9140625" customWidth="1"/>
    <col min="10756" max="10756" width="11.97265625" customWidth="1"/>
    <col min="10757" max="10757" width="41.8359375" bestFit="1" customWidth="1"/>
    <col min="10761" max="10761" width="12.10546875" customWidth="1"/>
    <col min="10762" max="10762" width="18.29296875" bestFit="1" customWidth="1"/>
    <col min="10764" max="10764" width="18.0234375" bestFit="1" customWidth="1"/>
    <col min="11009" max="11009" width="15.87109375" bestFit="1" customWidth="1"/>
    <col min="11010" max="11010" width="24.88671875" bestFit="1" customWidth="1"/>
    <col min="11011" max="11011" width="12.9140625" customWidth="1"/>
    <col min="11012" max="11012" width="11.97265625" customWidth="1"/>
    <col min="11013" max="11013" width="41.8359375" bestFit="1" customWidth="1"/>
    <col min="11017" max="11017" width="12.10546875" customWidth="1"/>
    <col min="11018" max="11018" width="18.29296875" bestFit="1" customWidth="1"/>
    <col min="11020" max="11020" width="18.0234375" bestFit="1" customWidth="1"/>
    <col min="11265" max="11265" width="15.87109375" bestFit="1" customWidth="1"/>
    <col min="11266" max="11266" width="24.88671875" bestFit="1" customWidth="1"/>
    <col min="11267" max="11267" width="12.9140625" customWidth="1"/>
    <col min="11268" max="11268" width="11.97265625" customWidth="1"/>
    <col min="11269" max="11269" width="41.8359375" bestFit="1" customWidth="1"/>
    <col min="11273" max="11273" width="12.10546875" customWidth="1"/>
    <col min="11274" max="11274" width="18.29296875" bestFit="1" customWidth="1"/>
    <col min="11276" max="11276" width="18.0234375" bestFit="1" customWidth="1"/>
    <col min="11521" max="11521" width="15.87109375" bestFit="1" customWidth="1"/>
    <col min="11522" max="11522" width="24.88671875" bestFit="1" customWidth="1"/>
    <col min="11523" max="11523" width="12.9140625" customWidth="1"/>
    <col min="11524" max="11524" width="11.97265625" customWidth="1"/>
    <col min="11525" max="11525" width="41.8359375" bestFit="1" customWidth="1"/>
    <col min="11529" max="11529" width="12.10546875" customWidth="1"/>
    <col min="11530" max="11530" width="18.29296875" bestFit="1" customWidth="1"/>
    <col min="11532" max="11532" width="18.0234375" bestFit="1" customWidth="1"/>
    <col min="11777" max="11777" width="15.87109375" bestFit="1" customWidth="1"/>
    <col min="11778" max="11778" width="24.88671875" bestFit="1" customWidth="1"/>
    <col min="11779" max="11779" width="12.9140625" customWidth="1"/>
    <col min="11780" max="11780" width="11.97265625" customWidth="1"/>
    <col min="11781" max="11781" width="41.8359375" bestFit="1" customWidth="1"/>
    <col min="11785" max="11785" width="12.10546875" customWidth="1"/>
    <col min="11786" max="11786" width="18.29296875" bestFit="1" customWidth="1"/>
    <col min="11788" max="11788" width="18.0234375" bestFit="1" customWidth="1"/>
    <col min="12033" max="12033" width="15.87109375" bestFit="1" customWidth="1"/>
    <col min="12034" max="12034" width="24.88671875" bestFit="1" customWidth="1"/>
    <col min="12035" max="12035" width="12.9140625" customWidth="1"/>
    <col min="12036" max="12036" width="11.97265625" customWidth="1"/>
    <col min="12037" max="12037" width="41.8359375" bestFit="1" customWidth="1"/>
    <col min="12041" max="12041" width="12.10546875" customWidth="1"/>
    <col min="12042" max="12042" width="18.29296875" bestFit="1" customWidth="1"/>
    <col min="12044" max="12044" width="18.0234375" bestFit="1" customWidth="1"/>
    <col min="12289" max="12289" width="15.87109375" bestFit="1" customWidth="1"/>
    <col min="12290" max="12290" width="24.88671875" bestFit="1" customWidth="1"/>
    <col min="12291" max="12291" width="12.9140625" customWidth="1"/>
    <col min="12292" max="12292" width="11.97265625" customWidth="1"/>
    <col min="12293" max="12293" width="41.8359375" bestFit="1" customWidth="1"/>
    <col min="12297" max="12297" width="12.10546875" customWidth="1"/>
    <col min="12298" max="12298" width="18.29296875" bestFit="1" customWidth="1"/>
    <col min="12300" max="12300" width="18.0234375" bestFit="1" customWidth="1"/>
    <col min="12545" max="12545" width="15.87109375" bestFit="1" customWidth="1"/>
    <col min="12546" max="12546" width="24.88671875" bestFit="1" customWidth="1"/>
    <col min="12547" max="12547" width="12.9140625" customWidth="1"/>
    <col min="12548" max="12548" width="11.97265625" customWidth="1"/>
    <col min="12549" max="12549" width="41.8359375" bestFit="1" customWidth="1"/>
    <col min="12553" max="12553" width="12.10546875" customWidth="1"/>
    <col min="12554" max="12554" width="18.29296875" bestFit="1" customWidth="1"/>
    <col min="12556" max="12556" width="18.0234375" bestFit="1" customWidth="1"/>
    <col min="12801" max="12801" width="15.87109375" bestFit="1" customWidth="1"/>
    <col min="12802" max="12802" width="24.88671875" bestFit="1" customWidth="1"/>
    <col min="12803" max="12803" width="12.9140625" customWidth="1"/>
    <col min="12804" max="12804" width="11.97265625" customWidth="1"/>
    <col min="12805" max="12805" width="41.8359375" bestFit="1" customWidth="1"/>
    <col min="12809" max="12809" width="12.10546875" customWidth="1"/>
    <col min="12810" max="12810" width="18.29296875" bestFit="1" customWidth="1"/>
    <col min="12812" max="12812" width="18.0234375" bestFit="1" customWidth="1"/>
    <col min="13057" max="13057" width="15.87109375" bestFit="1" customWidth="1"/>
    <col min="13058" max="13058" width="24.88671875" bestFit="1" customWidth="1"/>
    <col min="13059" max="13059" width="12.9140625" customWidth="1"/>
    <col min="13060" max="13060" width="11.97265625" customWidth="1"/>
    <col min="13061" max="13061" width="41.8359375" bestFit="1" customWidth="1"/>
    <col min="13065" max="13065" width="12.10546875" customWidth="1"/>
    <col min="13066" max="13066" width="18.29296875" bestFit="1" customWidth="1"/>
    <col min="13068" max="13068" width="18.0234375" bestFit="1" customWidth="1"/>
    <col min="13313" max="13313" width="15.87109375" bestFit="1" customWidth="1"/>
    <col min="13314" max="13314" width="24.88671875" bestFit="1" customWidth="1"/>
    <col min="13315" max="13315" width="12.9140625" customWidth="1"/>
    <col min="13316" max="13316" width="11.97265625" customWidth="1"/>
    <col min="13317" max="13317" width="41.8359375" bestFit="1" customWidth="1"/>
    <col min="13321" max="13321" width="12.10546875" customWidth="1"/>
    <col min="13322" max="13322" width="18.29296875" bestFit="1" customWidth="1"/>
    <col min="13324" max="13324" width="18.0234375" bestFit="1" customWidth="1"/>
    <col min="13569" max="13569" width="15.87109375" bestFit="1" customWidth="1"/>
    <col min="13570" max="13570" width="24.88671875" bestFit="1" customWidth="1"/>
    <col min="13571" max="13571" width="12.9140625" customWidth="1"/>
    <col min="13572" max="13572" width="11.97265625" customWidth="1"/>
    <col min="13573" max="13573" width="41.8359375" bestFit="1" customWidth="1"/>
    <col min="13577" max="13577" width="12.10546875" customWidth="1"/>
    <col min="13578" max="13578" width="18.29296875" bestFit="1" customWidth="1"/>
    <col min="13580" max="13580" width="18.0234375" bestFit="1" customWidth="1"/>
    <col min="13825" max="13825" width="15.87109375" bestFit="1" customWidth="1"/>
    <col min="13826" max="13826" width="24.88671875" bestFit="1" customWidth="1"/>
    <col min="13827" max="13827" width="12.9140625" customWidth="1"/>
    <col min="13828" max="13828" width="11.97265625" customWidth="1"/>
    <col min="13829" max="13829" width="41.8359375" bestFit="1" customWidth="1"/>
    <col min="13833" max="13833" width="12.10546875" customWidth="1"/>
    <col min="13834" max="13834" width="18.29296875" bestFit="1" customWidth="1"/>
    <col min="13836" max="13836" width="18.0234375" bestFit="1" customWidth="1"/>
    <col min="14081" max="14081" width="15.87109375" bestFit="1" customWidth="1"/>
    <col min="14082" max="14082" width="24.88671875" bestFit="1" customWidth="1"/>
    <col min="14083" max="14083" width="12.9140625" customWidth="1"/>
    <col min="14084" max="14084" width="11.97265625" customWidth="1"/>
    <col min="14085" max="14085" width="41.8359375" bestFit="1" customWidth="1"/>
    <col min="14089" max="14089" width="12.10546875" customWidth="1"/>
    <col min="14090" max="14090" width="18.29296875" bestFit="1" customWidth="1"/>
    <col min="14092" max="14092" width="18.0234375" bestFit="1" customWidth="1"/>
    <col min="14337" max="14337" width="15.87109375" bestFit="1" customWidth="1"/>
    <col min="14338" max="14338" width="24.88671875" bestFit="1" customWidth="1"/>
    <col min="14339" max="14339" width="12.9140625" customWidth="1"/>
    <col min="14340" max="14340" width="11.97265625" customWidth="1"/>
    <col min="14341" max="14341" width="41.8359375" bestFit="1" customWidth="1"/>
    <col min="14345" max="14345" width="12.10546875" customWidth="1"/>
    <col min="14346" max="14346" width="18.29296875" bestFit="1" customWidth="1"/>
    <col min="14348" max="14348" width="18.0234375" bestFit="1" customWidth="1"/>
    <col min="14593" max="14593" width="15.87109375" bestFit="1" customWidth="1"/>
    <col min="14594" max="14594" width="24.88671875" bestFit="1" customWidth="1"/>
    <col min="14595" max="14595" width="12.9140625" customWidth="1"/>
    <col min="14596" max="14596" width="11.97265625" customWidth="1"/>
    <col min="14597" max="14597" width="41.8359375" bestFit="1" customWidth="1"/>
    <col min="14601" max="14601" width="12.10546875" customWidth="1"/>
    <col min="14602" max="14602" width="18.29296875" bestFit="1" customWidth="1"/>
    <col min="14604" max="14604" width="18.0234375" bestFit="1" customWidth="1"/>
    <col min="14849" max="14849" width="15.87109375" bestFit="1" customWidth="1"/>
    <col min="14850" max="14850" width="24.88671875" bestFit="1" customWidth="1"/>
    <col min="14851" max="14851" width="12.9140625" customWidth="1"/>
    <col min="14852" max="14852" width="11.97265625" customWidth="1"/>
    <col min="14853" max="14853" width="41.8359375" bestFit="1" customWidth="1"/>
    <col min="14857" max="14857" width="12.10546875" customWidth="1"/>
    <col min="14858" max="14858" width="18.29296875" bestFit="1" customWidth="1"/>
    <col min="14860" max="14860" width="18.0234375" bestFit="1" customWidth="1"/>
    <col min="15105" max="15105" width="15.87109375" bestFit="1" customWidth="1"/>
    <col min="15106" max="15106" width="24.88671875" bestFit="1" customWidth="1"/>
    <col min="15107" max="15107" width="12.9140625" customWidth="1"/>
    <col min="15108" max="15108" width="11.97265625" customWidth="1"/>
    <col min="15109" max="15109" width="41.8359375" bestFit="1" customWidth="1"/>
    <col min="15113" max="15113" width="12.10546875" customWidth="1"/>
    <col min="15114" max="15114" width="18.29296875" bestFit="1" customWidth="1"/>
    <col min="15116" max="15116" width="18.0234375" bestFit="1" customWidth="1"/>
    <col min="15361" max="15361" width="15.87109375" bestFit="1" customWidth="1"/>
    <col min="15362" max="15362" width="24.88671875" bestFit="1" customWidth="1"/>
    <col min="15363" max="15363" width="12.9140625" customWidth="1"/>
    <col min="15364" max="15364" width="11.97265625" customWidth="1"/>
    <col min="15365" max="15365" width="41.8359375" bestFit="1" customWidth="1"/>
    <col min="15369" max="15369" width="12.10546875" customWidth="1"/>
    <col min="15370" max="15370" width="18.29296875" bestFit="1" customWidth="1"/>
    <col min="15372" max="15372" width="18.0234375" bestFit="1" customWidth="1"/>
    <col min="15617" max="15617" width="15.87109375" bestFit="1" customWidth="1"/>
    <col min="15618" max="15618" width="24.88671875" bestFit="1" customWidth="1"/>
    <col min="15619" max="15619" width="12.9140625" customWidth="1"/>
    <col min="15620" max="15620" width="11.97265625" customWidth="1"/>
    <col min="15621" max="15621" width="41.8359375" bestFit="1" customWidth="1"/>
    <col min="15625" max="15625" width="12.10546875" customWidth="1"/>
    <col min="15626" max="15626" width="18.29296875" bestFit="1" customWidth="1"/>
    <col min="15628" max="15628" width="18.0234375" bestFit="1" customWidth="1"/>
    <col min="15873" max="15873" width="15.87109375" bestFit="1" customWidth="1"/>
    <col min="15874" max="15874" width="24.88671875" bestFit="1" customWidth="1"/>
    <col min="15875" max="15875" width="12.9140625" customWidth="1"/>
    <col min="15876" max="15876" width="11.97265625" customWidth="1"/>
    <col min="15877" max="15877" width="41.8359375" bestFit="1" customWidth="1"/>
    <col min="15881" max="15881" width="12.10546875" customWidth="1"/>
    <col min="15882" max="15882" width="18.29296875" bestFit="1" customWidth="1"/>
    <col min="15884" max="15884" width="18.0234375" bestFit="1" customWidth="1"/>
    <col min="16129" max="16129" width="15.87109375" bestFit="1" customWidth="1"/>
    <col min="16130" max="16130" width="24.88671875" bestFit="1" customWidth="1"/>
    <col min="16131" max="16131" width="12.9140625" customWidth="1"/>
    <col min="16132" max="16132" width="11.97265625" customWidth="1"/>
    <col min="16133" max="16133" width="41.8359375" bestFit="1" customWidth="1"/>
    <col min="16137" max="16137" width="12.10546875" customWidth="1"/>
    <col min="16138" max="16138" width="18.29296875" bestFit="1" customWidth="1"/>
    <col min="16140" max="16140" width="18.0234375" bestFit="1" customWidth="1"/>
  </cols>
  <sheetData>
    <row r="1" spans="1:10" x14ac:dyDescent="0.2">
      <c r="A1" t="s">
        <v>18</v>
      </c>
      <c r="B1" t="s">
        <v>19</v>
      </c>
      <c r="C1">
        <v>1250000</v>
      </c>
    </row>
    <row r="2" spans="1:10" x14ac:dyDescent="0.2">
      <c r="B2" t="s">
        <v>20</v>
      </c>
      <c r="C2">
        <v>100000</v>
      </c>
      <c r="I2">
        <v>-10000</v>
      </c>
      <c r="J2" t="s">
        <v>65</v>
      </c>
    </row>
    <row r="3" spans="1:10" x14ac:dyDescent="0.2">
      <c r="B3" t="s">
        <v>21</v>
      </c>
      <c r="C3">
        <f>I25</f>
        <v>110347</v>
      </c>
      <c r="I3">
        <v>-50000</v>
      </c>
      <c r="J3" t="s">
        <v>65</v>
      </c>
    </row>
    <row r="4" spans="1:10" x14ac:dyDescent="0.2">
      <c r="B4" s="2" t="s">
        <v>22</v>
      </c>
      <c r="C4" s="2">
        <v>100000</v>
      </c>
      <c r="I4">
        <v>-50000</v>
      </c>
      <c r="J4" t="s">
        <v>33</v>
      </c>
    </row>
    <row r="5" spans="1:10" x14ac:dyDescent="0.2">
      <c r="D5" s="3"/>
      <c r="I5">
        <v>-5000</v>
      </c>
      <c r="J5" t="s">
        <v>66</v>
      </c>
    </row>
    <row r="6" spans="1:10" x14ac:dyDescent="0.2">
      <c r="A6" t="s">
        <v>23</v>
      </c>
      <c r="C6">
        <f>SUM(C1:C5)</f>
        <v>1560347</v>
      </c>
      <c r="I6">
        <v>-45000</v>
      </c>
      <c r="J6" t="s">
        <v>33</v>
      </c>
    </row>
    <row r="7" spans="1:10" x14ac:dyDescent="0.2">
      <c r="I7">
        <v>-18000</v>
      </c>
      <c r="J7" t="s">
        <v>67</v>
      </c>
    </row>
    <row r="8" spans="1:10" x14ac:dyDescent="0.2">
      <c r="A8" t="s">
        <v>24</v>
      </c>
      <c r="B8" t="s">
        <v>25</v>
      </c>
      <c r="C8">
        <v>250000</v>
      </c>
      <c r="D8" s="3"/>
      <c r="I8">
        <v>-12240</v>
      </c>
      <c r="J8" t="s">
        <v>68</v>
      </c>
    </row>
    <row r="9" spans="1:10" x14ac:dyDescent="0.2">
      <c r="B9" s="2" t="s">
        <v>22</v>
      </c>
      <c r="C9" s="2">
        <v>400000</v>
      </c>
      <c r="D9" s="3">
        <v>43521</v>
      </c>
      <c r="I9">
        <v>-50000</v>
      </c>
      <c r="J9" t="s">
        <v>69</v>
      </c>
    </row>
    <row r="10" spans="1:10" x14ac:dyDescent="0.2">
      <c r="B10" t="s">
        <v>25</v>
      </c>
      <c r="C10">
        <v>1200000</v>
      </c>
      <c r="D10" s="3">
        <v>43522</v>
      </c>
      <c r="E10" t="s">
        <v>26</v>
      </c>
      <c r="I10">
        <v>-30000</v>
      </c>
      <c r="J10" t="s">
        <v>33</v>
      </c>
    </row>
    <row r="11" spans="1:10" x14ac:dyDescent="0.2">
      <c r="B11" t="s">
        <v>25</v>
      </c>
      <c r="C11">
        <v>300000</v>
      </c>
      <c r="D11" s="3">
        <v>43523</v>
      </c>
      <c r="I11">
        <v>-15000</v>
      </c>
      <c r="J11" t="s">
        <v>70</v>
      </c>
    </row>
    <row r="12" spans="1:10" x14ac:dyDescent="0.2">
      <c r="B12" s="4" t="s">
        <v>27</v>
      </c>
      <c r="C12" s="4">
        <f>I21*-1</f>
        <v>366653</v>
      </c>
      <c r="D12" s="5">
        <v>43528</v>
      </c>
      <c r="I12">
        <v>-10000</v>
      </c>
      <c r="J12" t="s">
        <v>71</v>
      </c>
    </row>
    <row r="13" spans="1:10" x14ac:dyDescent="0.2">
      <c r="B13" s="4" t="s">
        <v>28</v>
      </c>
      <c r="C13" s="4">
        <v>-50000</v>
      </c>
      <c r="D13" s="5">
        <v>43528</v>
      </c>
      <c r="I13">
        <v>-26413</v>
      </c>
      <c r="J13" t="s">
        <v>72</v>
      </c>
    </row>
    <row r="14" spans="1:10" x14ac:dyDescent="0.2">
      <c r="B14" t="s">
        <v>25</v>
      </c>
      <c r="C14">
        <v>10000</v>
      </c>
      <c r="D14" s="3">
        <v>43530</v>
      </c>
      <c r="E14" t="s">
        <v>29</v>
      </c>
      <c r="I14">
        <v>-5000</v>
      </c>
      <c r="J14" t="s">
        <v>73</v>
      </c>
    </row>
    <row r="15" spans="1:10" x14ac:dyDescent="0.2">
      <c r="B15" t="s">
        <v>25</v>
      </c>
      <c r="C15">
        <v>327000</v>
      </c>
      <c r="D15" s="3">
        <v>43532</v>
      </c>
      <c r="E15" t="s">
        <v>30</v>
      </c>
      <c r="I15">
        <v>-20000</v>
      </c>
      <c r="J15" t="s">
        <v>68</v>
      </c>
    </row>
    <row r="16" spans="1:10" x14ac:dyDescent="0.2">
      <c r="B16" s="4" t="s">
        <v>31</v>
      </c>
      <c r="C16" s="4">
        <v>-10000</v>
      </c>
      <c r="D16" s="5">
        <v>43532</v>
      </c>
      <c r="E16" t="s">
        <v>32</v>
      </c>
      <c r="I16">
        <v>-3000</v>
      </c>
      <c r="J16" t="s">
        <v>74</v>
      </c>
    </row>
    <row r="17" spans="2:10" x14ac:dyDescent="0.2">
      <c r="B17" t="s">
        <v>33</v>
      </c>
      <c r="C17">
        <v>300000</v>
      </c>
      <c r="D17" s="3">
        <v>43533</v>
      </c>
      <c r="E17" t="s">
        <v>34</v>
      </c>
      <c r="I17">
        <v>-3500</v>
      </c>
      <c r="J17" t="s">
        <v>75</v>
      </c>
    </row>
    <row r="18" spans="2:10" x14ac:dyDescent="0.2">
      <c r="B18" t="s">
        <v>33</v>
      </c>
      <c r="C18">
        <v>1000000</v>
      </c>
      <c r="D18" s="3">
        <v>43538</v>
      </c>
      <c r="E18" t="s">
        <v>35</v>
      </c>
      <c r="I18">
        <v>-3500</v>
      </c>
      <c r="J18" t="s">
        <v>76</v>
      </c>
    </row>
    <row r="19" spans="2:10" x14ac:dyDescent="0.2">
      <c r="B19" t="s">
        <v>36</v>
      </c>
      <c r="C19">
        <v>5000</v>
      </c>
      <c r="D19" s="3">
        <v>43538</v>
      </c>
      <c r="E19" t="s">
        <v>37</v>
      </c>
      <c r="I19">
        <v>-10000</v>
      </c>
      <c r="J19" t="s">
        <v>69</v>
      </c>
    </row>
    <row r="20" spans="2:10" x14ac:dyDescent="0.2">
      <c r="B20" t="s">
        <v>38</v>
      </c>
      <c r="C20">
        <v>90500</v>
      </c>
      <c r="D20" s="3">
        <v>43538</v>
      </c>
      <c r="E20" t="s">
        <v>39</v>
      </c>
    </row>
    <row r="21" spans="2:10" x14ac:dyDescent="0.2">
      <c r="B21" t="s">
        <v>40</v>
      </c>
      <c r="C21">
        <v>25120</v>
      </c>
      <c r="D21" s="3">
        <v>43540</v>
      </c>
      <c r="E21" t="s">
        <v>41</v>
      </c>
      <c r="I21">
        <f>SUM(I2:I19)</f>
        <v>-366653</v>
      </c>
      <c r="J21" t="s">
        <v>17</v>
      </c>
    </row>
    <row r="22" spans="2:10" x14ac:dyDescent="0.2">
      <c r="B22" t="s">
        <v>42</v>
      </c>
      <c r="C22">
        <v>163200</v>
      </c>
      <c r="D22" s="3">
        <v>43540</v>
      </c>
      <c r="E22" t="s">
        <v>43</v>
      </c>
      <c r="I22">
        <v>327000</v>
      </c>
      <c r="J22" t="s">
        <v>77</v>
      </c>
    </row>
    <row r="23" spans="2:10" x14ac:dyDescent="0.2">
      <c r="B23" t="s">
        <v>44</v>
      </c>
      <c r="C23">
        <v>500</v>
      </c>
      <c r="D23" s="3">
        <v>43542</v>
      </c>
      <c r="I23">
        <v>150000</v>
      </c>
      <c r="J23" t="s">
        <v>77</v>
      </c>
    </row>
    <row r="24" spans="2:10" x14ac:dyDescent="0.2">
      <c r="B24" t="s">
        <v>45</v>
      </c>
      <c r="C24">
        <v>600</v>
      </c>
      <c r="D24" s="3">
        <v>43542</v>
      </c>
    </row>
    <row r="25" spans="2:10" x14ac:dyDescent="0.2">
      <c r="B25" t="s">
        <v>33</v>
      </c>
      <c r="C25">
        <v>200000</v>
      </c>
      <c r="D25" s="3">
        <v>43543</v>
      </c>
      <c r="E25" t="s">
        <v>46</v>
      </c>
      <c r="I25">
        <f>SUM(I21:I23)</f>
        <v>110347</v>
      </c>
      <c r="J25" t="s">
        <v>21</v>
      </c>
    </row>
    <row r="26" spans="2:10" x14ac:dyDescent="0.2">
      <c r="B26" t="s">
        <v>33</v>
      </c>
      <c r="C26">
        <v>200000</v>
      </c>
      <c r="D26" s="3">
        <v>43544</v>
      </c>
      <c r="E26" t="s">
        <v>46</v>
      </c>
    </row>
    <row r="27" spans="2:10" x14ac:dyDescent="0.2">
      <c r="B27" t="s">
        <v>33</v>
      </c>
      <c r="C27">
        <v>100000</v>
      </c>
      <c r="D27" s="3">
        <v>43544</v>
      </c>
      <c r="E27" t="s">
        <v>46</v>
      </c>
    </row>
    <row r="28" spans="2:10" x14ac:dyDescent="0.2">
      <c r="B28" t="s">
        <v>47</v>
      </c>
      <c r="C28">
        <v>200000</v>
      </c>
      <c r="D28" s="3">
        <v>43556</v>
      </c>
      <c r="E28" t="s">
        <v>48</v>
      </c>
    </row>
    <row r="29" spans="2:10" x14ac:dyDescent="0.2">
      <c r="B29" t="s">
        <v>15</v>
      </c>
      <c r="C29">
        <v>-70000</v>
      </c>
      <c r="D29" s="3">
        <v>43556</v>
      </c>
      <c r="E29" t="s">
        <v>49</v>
      </c>
    </row>
    <row r="30" spans="2:10" x14ac:dyDescent="0.2">
      <c r="B30" t="s">
        <v>50</v>
      </c>
      <c r="C30">
        <v>900</v>
      </c>
      <c r="D30" s="3">
        <v>43556</v>
      </c>
    </row>
    <row r="31" spans="2:10" x14ac:dyDescent="0.2">
      <c r="B31" t="s">
        <v>51</v>
      </c>
      <c r="C31">
        <v>950</v>
      </c>
      <c r="D31" s="3">
        <v>43557</v>
      </c>
    </row>
    <row r="32" spans="2:10" x14ac:dyDescent="0.2">
      <c r="B32" t="s">
        <v>44</v>
      </c>
      <c r="C32">
        <v>1000</v>
      </c>
      <c r="D32" s="3">
        <v>43559</v>
      </c>
      <c r="E32" t="s">
        <v>52</v>
      </c>
    </row>
    <row r="33" spans="1:5" x14ac:dyDescent="0.2">
      <c r="B33" t="s">
        <v>53</v>
      </c>
      <c r="C33">
        <v>1200</v>
      </c>
      <c r="D33" s="3">
        <v>43559</v>
      </c>
      <c r="E33" t="s">
        <v>54</v>
      </c>
    </row>
    <row r="34" spans="1:5" x14ac:dyDescent="0.2">
      <c r="B34" t="s">
        <v>55</v>
      </c>
      <c r="C34">
        <v>9005</v>
      </c>
      <c r="D34" s="3">
        <v>43571</v>
      </c>
      <c r="E34" t="s">
        <v>56</v>
      </c>
    </row>
    <row r="35" spans="1:5" x14ac:dyDescent="0.2">
      <c r="B35" t="s">
        <v>57</v>
      </c>
      <c r="C35">
        <v>300000</v>
      </c>
      <c r="D35" s="3">
        <v>43572</v>
      </c>
      <c r="E35" t="s">
        <v>58</v>
      </c>
    </row>
    <row r="36" spans="1:5" x14ac:dyDescent="0.2">
      <c r="B36" t="s">
        <v>59</v>
      </c>
      <c r="C36">
        <v>80000</v>
      </c>
      <c r="D36" s="3">
        <v>43572</v>
      </c>
      <c r="E36" t="s">
        <v>60</v>
      </c>
    </row>
    <row r="37" spans="1:5" x14ac:dyDescent="0.2">
      <c r="B37" t="s">
        <v>61</v>
      </c>
      <c r="C37">
        <v>2352</v>
      </c>
      <c r="D37" s="3">
        <v>43572</v>
      </c>
      <c r="E37" t="s">
        <v>62</v>
      </c>
    </row>
    <row r="40" spans="1:5" x14ac:dyDescent="0.2">
      <c r="A40" t="s">
        <v>63</v>
      </c>
      <c r="C40">
        <f>SUM(C8:C39)</f>
        <v>5403980</v>
      </c>
    </row>
    <row r="42" spans="1:5" x14ac:dyDescent="0.2">
      <c r="A42" t="s">
        <v>64</v>
      </c>
      <c r="C42">
        <f>SUM(C40,C6)</f>
        <v>6964327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Birds Expences</vt:lpstr>
      <vt:lpstr>Accounts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Suneel</dc:creator>
  <cp:lastModifiedBy>Suneel</cp:lastModifiedBy>
  <dcterms:created xsi:type="dcterms:W3CDTF">2019-04-15T17:33:48Z</dcterms:created>
  <dcterms:modified xsi:type="dcterms:W3CDTF">2019-04-19T15:15:27Z</dcterms:modified>
</cp:coreProperties>
</file>