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468" windowHeight="9347"/>
  </bookViews>
  <sheets>
    <sheet name="deepfix" sheetId="1" r:id="rId1"/>
    <sheet name="ittk" sheetId="2" r:id="rId2"/>
    <sheet name="all_statistic" sheetId="3" r:id="rId3"/>
  </sheets>
  <calcPr calcId="144525"/>
</workbook>
</file>

<file path=xl/sharedStrings.xml><?xml version="1.0" encoding="utf-8"?>
<sst xmlns="http://schemas.openxmlformats.org/spreadsheetml/2006/main" count="62" uniqueCount="24">
  <si>
    <t>错误类别</t>
  </si>
  <si>
    <t>完全修复</t>
  </si>
  <si>
    <t>完全修复/完全修复合计(%)</t>
  </si>
  <si>
    <t>完全修复/类别合计(%)</t>
  </si>
  <si>
    <t>部分修复</t>
  </si>
  <si>
    <t>未被修复</t>
  </si>
  <si>
    <t>合计</t>
  </si>
  <si>
    <t>类别占比</t>
  </si>
  <si>
    <t>APIcallWrongUsage</t>
  </si>
  <si>
    <t>BoundLost</t>
  </si>
  <si>
    <t>BoundNotMatch</t>
  </si>
  <si>
    <t>BoundRedundant</t>
  </si>
  <si>
    <t>BoundWrongUsage</t>
  </si>
  <si>
    <t>IDNoDef</t>
  </si>
  <si>
    <t>IDWrongUsage</t>
  </si>
  <si>
    <t>KeyWordWrongUsage</t>
  </si>
  <si>
    <t>NotInclude</t>
  </si>
  <si>
    <t>opDataLost</t>
  </si>
  <si>
    <t>opLost</t>
  </si>
  <si>
    <t>opWrongUsage</t>
  </si>
  <si>
    <t>TypeWrongUsage</t>
  </si>
  <si>
    <t>代表超过90%</t>
  </si>
  <si>
    <t>deepfix完全修复/类别合计(%)</t>
  </si>
  <si>
    <t>iitk完全修复/类别合计(%)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</si>
</sst>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8" fillId="5" borderId="8" applyNumberFormat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3" fillId="4" borderId="3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</cellStyleXfs>
  <cellXfs count="12">
    <xf numFmtId="0" fontId="0" fillId="0" borderId="0" xfId="0"/>
    <xf numFmtId="10" fontId="0" fillId="0" borderId="0" xfId="0" applyNumberFormat="1"/>
    <xf numFmtId="0" fontId="0" fillId="0" borderId="0" xfId="0" applyFont="1" applyFill="1" applyAlignment="1">
      <alignment horizontal="center" vertical="center"/>
    </xf>
    <xf numFmtId="10" fontId="0" fillId="0" borderId="0" xfId="0" applyNumberFormat="1" applyFont="1" applyFill="1" applyAlignment="1">
      <alignment horizontal="center" vertical="center"/>
    </xf>
    <xf numFmtId="0" fontId="0" fillId="0" borderId="0" xfId="0" applyBorder="1"/>
    <xf numFmtId="10" fontId="0" fillId="0" borderId="0" xfId="0" applyNumberFormat="1" applyFont="1" applyFill="1" applyBorder="1" applyAlignment="1">
      <alignment horizontal="center" vertical="center"/>
    </xf>
    <xf numFmtId="0" fontId="0" fillId="2" borderId="0" xfId="0" applyFill="1" applyBorder="1"/>
    <xf numFmtId="10" fontId="0" fillId="2" borderId="0" xfId="0" applyNumberFormat="1" applyFont="1" applyFill="1" applyBorder="1" applyAlignment="1">
      <alignment horizontal="center" vertical="center"/>
    </xf>
    <xf numFmtId="0" fontId="0" fillId="2" borderId="0" xfId="0" applyFill="1"/>
    <xf numFmtId="10" fontId="0" fillId="0" borderId="0" xfId="0" applyNumberFormat="1" applyFont="1" applyFill="1" applyBorder="1" applyAlignment="1">
      <alignment horizontal="center" vertical="center"/>
    </xf>
    <xf numFmtId="0" fontId="0" fillId="0" borderId="0" xfId="0" applyBorder="1"/>
    <xf numFmtId="10" fontId="0" fillId="2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deepfix!$B$1</c:f>
              <c:strCache>
                <c:ptCount val="1"/>
                <c:pt idx="0">
                  <c:v>完全修复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deepfix!$A$2:$A$14</c:f>
              <c:strCache>
                <c:ptCount val="13"/>
                <c:pt idx="0">
                  <c:v>APIcallWrongUsage</c:v>
                </c:pt>
                <c:pt idx="1">
                  <c:v>BoundLost</c:v>
                </c:pt>
                <c:pt idx="2">
                  <c:v>BoundNotMatch</c:v>
                </c:pt>
                <c:pt idx="3">
                  <c:v>BoundRedundant</c:v>
                </c:pt>
                <c:pt idx="4">
                  <c:v>BoundWrongUsage</c:v>
                </c:pt>
                <c:pt idx="5">
                  <c:v>IDNoDef</c:v>
                </c:pt>
                <c:pt idx="6">
                  <c:v>IDWrongUsage</c:v>
                </c:pt>
                <c:pt idx="7">
                  <c:v>KeyWordWrongUsage</c:v>
                </c:pt>
                <c:pt idx="8">
                  <c:v>NotInclude</c:v>
                </c:pt>
                <c:pt idx="9">
                  <c:v>opDataLost</c:v>
                </c:pt>
                <c:pt idx="10">
                  <c:v>opLost</c:v>
                </c:pt>
                <c:pt idx="11">
                  <c:v>opWrongUsage</c:v>
                </c:pt>
                <c:pt idx="12">
                  <c:v>TypeWrongUsage</c:v>
                </c:pt>
              </c:strCache>
            </c:strRef>
          </c:cat>
          <c:val>
            <c:numRef>
              <c:f>deepfix!$B$2:$B$14</c:f>
              <c:numCache>
                <c:formatCode>General</c:formatCode>
                <c:ptCount val="13"/>
                <c:pt idx="0">
                  <c:v>67</c:v>
                </c:pt>
                <c:pt idx="1">
                  <c:v>622</c:v>
                </c:pt>
                <c:pt idx="2">
                  <c:v>230</c:v>
                </c:pt>
                <c:pt idx="3">
                  <c:v>69</c:v>
                </c:pt>
                <c:pt idx="4">
                  <c:v>54</c:v>
                </c:pt>
                <c:pt idx="5">
                  <c:v>1008</c:v>
                </c:pt>
                <c:pt idx="6">
                  <c:v>9</c:v>
                </c:pt>
                <c:pt idx="7">
                  <c:v>128</c:v>
                </c:pt>
                <c:pt idx="8">
                  <c:v>19</c:v>
                </c:pt>
                <c:pt idx="9">
                  <c:v>89</c:v>
                </c:pt>
                <c:pt idx="10">
                  <c:v>0</c:v>
                </c:pt>
                <c:pt idx="11">
                  <c:v>49</c:v>
                </c:pt>
                <c:pt idx="12">
                  <c:v>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ittk!$B$1</c:f>
              <c:strCache>
                <c:ptCount val="1"/>
                <c:pt idx="0">
                  <c:v>完全修复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ittk!$A$2:$A$14</c:f>
              <c:strCache>
                <c:ptCount val="13"/>
                <c:pt idx="0">
                  <c:v>APIcallWrongUsage</c:v>
                </c:pt>
                <c:pt idx="1">
                  <c:v>BoundLost</c:v>
                </c:pt>
                <c:pt idx="2">
                  <c:v>BoundNotMatch</c:v>
                </c:pt>
                <c:pt idx="3">
                  <c:v>BoundRedundant</c:v>
                </c:pt>
                <c:pt idx="4">
                  <c:v>BoundWrongUsage</c:v>
                </c:pt>
                <c:pt idx="5">
                  <c:v>IDNoDef</c:v>
                </c:pt>
                <c:pt idx="6">
                  <c:v>IDWrongUsage</c:v>
                </c:pt>
                <c:pt idx="7">
                  <c:v>KeyWordWrongUsage</c:v>
                </c:pt>
                <c:pt idx="8">
                  <c:v>NotInclude</c:v>
                </c:pt>
                <c:pt idx="9">
                  <c:v>opDataLost</c:v>
                </c:pt>
                <c:pt idx="10">
                  <c:v>opLost</c:v>
                </c:pt>
                <c:pt idx="11">
                  <c:v>opWrongUsage</c:v>
                </c:pt>
                <c:pt idx="12">
                  <c:v>TypeWrongUsage</c:v>
                </c:pt>
              </c:strCache>
            </c:strRef>
          </c:cat>
          <c:val>
            <c:numRef>
              <c:f>ittk!$B$2:$B$14</c:f>
              <c:numCache>
                <c:formatCode>General</c:formatCode>
                <c:ptCount val="13"/>
                <c:pt idx="0">
                  <c:v>972</c:v>
                </c:pt>
                <c:pt idx="1">
                  <c:v>4314</c:v>
                </c:pt>
                <c:pt idx="2">
                  <c:v>637</c:v>
                </c:pt>
                <c:pt idx="3">
                  <c:v>350</c:v>
                </c:pt>
                <c:pt idx="4">
                  <c:v>493</c:v>
                </c:pt>
                <c:pt idx="5">
                  <c:v>4039</c:v>
                </c:pt>
                <c:pt idx="6">
                  <c:v>12</c:v>
                </c:pt>
                <c:pt idx="7">
                  <c:v>253</c:v>
                </c:pt>
                <c:pt idx="8">
                  <c:v>512</c:v>
                </c:pt>
                <c:pt idx="9">
                  <c:v>715</c:v>
                </c:pt>
                <c:pt idx="10">
                  <c:v>19</c:v>
                </c:pt>
                <c:pt idx="11">
                  <c:v>181</c:v>
                </c:pt>
                <c:pt idx="12">
                  <c:v>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all_statistic!$B$1</c:f>
              <c:strCache>
                <c:ptCount val="1"/>
                <c:pt idx="0">
                  <c:v>deepfix完全修复/类别合计(%)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all_statistic!$A$2:$A$14</c:f>
              <c:strCache>
                <c:ptCount val="13"/>
                <c:pt idx="0">
                  <c:v>APIcallWrongUsage</c:v>
                </c:pt>
                <c:pt idx="1">
                  <c:v>BoundLost</c:v>
                </c:pt>
                <c:pt idx="2">
                  <c:v>BoundNotMatch</c:v>
                </c:pt>
                <c:pt idx="3">
                  <c:v>BoundRedundant</c:v>
                </c:pt>
                <c:pt idx="4">
                  <c:v>BoundWrongUsage</c:v>
                </c:pt>
                <c:pt idx="5">
                  <c:v>IDNoDef</c:v>
                </c:pt>
                <c:pt idx="6">
                  <c:v>IDWrongUsage</c:v>
                </c:pt>
                <c:pt idx="7">
                  <c:v>KeyWordWrongUsage</c:v>
                </c:pt>
                <c:pt idx="8">
                  <c:v>NotInclude</c:v>
                </c:pt>
                <c:pt idx="9">
                  <c:v>opDataLost</c:v>
                </c:pt>
                <c:pt idx="10">
                  <c:v>opLost</c:v>
                </c:pt>
                <c:pt idx="11">
                  <c:v>opWrongUsage</c:v>
                </c:pt>
                <c:pt idx="12">
                  <c:v>TypeWrongUsage</c:v>
                </c:pt>
              </c:strCache>
            </c:strRef>
          </c:cat>
          <c:val>
            <c:numRef>
              <c:f>all_statistic!$B$2:$B$14</c:f>
              <c:numCache>
                <c:formatCode>0.00%</c:formatCode>
                <c:ptCount val="13"/>
                <c:pt idx="0">
                  <c:v>0.770114942528736</c:v>
                </c:pt>
                <c:pt idx="1">
                  <c:v>0.943854324734446</c:v>
                </c:pt>
                <c:pt idx="2">
                  <c:v>0.858208955223881</c:v>
                </c:pt>
                <c:pt idx="3">
                  <c:v>0.8625</c:v>
                </c:pt>
                <c:pt idx="4">
                  <c:v>0.9</c:v>
                </c:pt>
                <c:pt idx="5">
                  <c:v>0.794326241134752</c:v>
                </c:pt>
                <c:pt idx="6">
                  <c:v>0.236842105263158</c:v>
                </c:pt>
                <c:pt idx="7">
                  <c:v>0.673684210526316</c:v>
                </c:pt>
                <c:pt idx="8">
                  <c:v>0.5</c:v>
                </c:pt>
                <c:pt idx="9">
                  <c:v>0.747899159663866</c:v>
                </c:pt>
                <c:pt idx="10">
                  <c:v>0</c:v>
                </c:pt>
                <c:pt idx="11">
                  <c:v>0.710144927536232</c:v>
                </c:pt>
                <c:pt idx="12">
                  <c:v>0.608695652173913</c:v>
                </c:pt>
              </c:numCache>
            </c:numRef>
          </c:val>
        </c:ser>
        <c:ser>
          <c:idx val="1"/>
          <c:order val="1"/>
          <c:tx>
            <c:strRef>
              <c:f>all_statistic!$C$1</c:f>
              <c:strCache>
                <c:ptCount val="1"/>
                <c:pt idx="0">
                  <c:v>iitk完全修复/类别合计(%)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all_statistic!$A$2:$A$14</c:f>
              <c:strCache>
                <c:ptCount val="13"/>
                <c:pt idx="0">
                  <c:v>APIcallWrongUsage</c:v>
                </c:pt>
                <c:pt idx="1">
                  <c:v>BoundLost</c:v>
                </c:pt>
                <c:pt idx="2">
                  <c:v>BoundNotMatch</c:v>
                </c:pt>
                <c:pt idx="3">
                  <c:v>BoundRedundant</c:v>
                </c:pt>
                <c:pt idx="4">
                  <c:v>BoundWrongUsage</c:v>
                </c:pt>
                <c:pt idx="5">
                  <c:v>IDNoDef</c:v>
                </c:pt>
                <c:pt idx="6">
                  <c:v>IDWrongUsage</c:v>
                </c:pt>
                <c:pt idx="7">
                  <c:v>KeyWordWrongUsage</c:v>
                </c:pt>
                <c:pt idx="8">
                  <c:v>NotInclude</c:v>
                </c:pt>
                <c:pt idx="9">
                  <c:v>opDataLost</c:v>
                </c:pt>
                <c:pt idx="10">
                  <c:v>opLost</c:v>
                </c:pt>
                <c:pt idx="11">
                  <c:v>opWrongUsage</c:v>
                </c:pt>
                <c:pt idx="12">
                  <c:v>TypeWrongUsage</c:v>
                </c:pt>
              </c:strCache>
            </c:strRef>
          </c:cat>
          <c:val>
            <c:numRef>
              <c:f>all_statistic!$C$2:$C$14</c:f>
              <c:numCache>
                <c:formatCode>0.00%</c:formatCode>
                <c:ptCount val="13"/>
                <c:pt idx="0">
                  <c:v>0.897506925207756</c:v>
                </c:pt>
                <c:pt idx="1">
                  <c:v>0.987411306935225</c:v>
                </c:pt>
                <c:pt idx="2">
                  <c:v>0.965151515151515</c:v>
                </c:pt>
                <c:pt idx="3">
                  <c:v>0.943396226415094</c:v>
                </c:pt>
                <c:pt idx="4">
                  <c:v>0.955426356589147</c:v>
                </c:pt>
                <c:pt idx="5">
                  <c:v>0.821435834858654</c:v>
                </c:pt>
                <c:pt idx="6">
                  <c:v>0.923076923076923</c:v>
                </c:pt>
                <c:pt idx="7">
                  <c:v>0.875432525951557</c:v>
                </c:pt>
                <c:pt idx="8">
                  <c:v>0.734576757532281</c:v>
                </c:pt>
                <c:pt idx="9">
                  <c:v>0.874083129584352</c:v>
                </c:pt>
                <c:pt idx="10">
                  <c:v>0.655172413793104</c:v>
                </c:pt>
                <c:pt idx="11">
                  <c:v>0.900497512437811</c:v>
                </c:pt>
                <c:pt idx="12">
                  <c:v>0.673076923076923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27923"/>
        <c:axId val="374586219"/>
      </c:barChart>
      <c:catAx>
        <c:axId val="233279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4586219"/>
        <c:crosses val="autoZero"/>
        <c:auto val="1"/>
        <c:lblAlgn val="ctr"/>
        <c:lblOffset val="100"/>
        <c:noMultiLvlLbl val="0"/>
      </c:catAx>
      <c:valAx>
        <c:axId val="3745862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3279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370840</xdr:colOff>
      <xdr:row>0</xdr:row>
      <xdr:rowOff>43180</xdr:rowOff>
    </xdr:from>
    <xdr:to>
      <xdr:col>16</xdr:col>
      <xdr:colOff>5080</xdr:colOff>
      <xdr:row>15</xdr:row>
      <xdr:rowOff>43180</xdr:rowOff>
    </xdr:to>
    <xdr:graphicFrame>
      <xdr:nvGraphicFramePr>
        <xdr:cNvPr id="2" name="图表 1"/>
        <xdr:cNvGraphicFramePr/>
      </xdr:nvGraphicFramePr>
      <xdr:xfrm>
        <a:off x="5308600" y="431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180340</xdr:colOff>
      <xdr:row>0</xdr:row>
      <xdr:rowOff>157480</xdr:rowOff>
    </xdr:from>
    <xdr:to>
      <xdr:col>15</xdr:col>
      <xdr:colOff>431800</xdr:colOff>
      <xdr:row>15</xdr:row>
      <xdr:rowOff>157480</xdr:rowOff>
    </xdr:to>
    <xdr:graphicFrame>
      <xdr:nvGraphicFramePr>
        <xdr:cNvPr id="2" name="图表 1"/>
        <xdr:cNvGraphicFramePr/>
      </xdr:nvGraphicFramePr>
      <xdr:xfrm>
        <a:off x="5118100" y="1574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279400</xdr:colOff>
      <xdr:row>3</xdr:row>
      <xdr:rowOff>134620</xdr:rowOff>
    </xdr:from>
    <xdr:to>
      <xdr:col>17</xdr:col>
      <xdr:colOff>415925</xdr:colOff>
      <xdr:row>22</xdr:row>
      <xdr:rowOff>104140</xdr:rowOff>
    </xdr:to>
    <xdr:graphicFrame>
      <xdr:nvGraphicFramePr>
        <xdr:cNvPr id="2" name="图表 1"/>
        <xdr:cNvGraphicFramePr/>
      </xdr:nvGraphicFramePr>
      <xdr:xfrm>
        <a:off x="3327400" y="683260"/>
        <a:ext cx="7451725" cy="344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abSelected="1" zoomScale="115" zoomScaleNormal="115" workbookViewId="0">
      <selection activeCell="G15" sqref="G15"/>
    </sheetView>
  </sheetViews>
  <sheetFormatPr defaultColWidth="9" defaultRowHeight="14.4" outlineLevelCol="7"/>
  <sheetData>
    <row r="1" spans="1:8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>
      <c r="A2" s="4" t="s">
        <v>8</v>
      </c>
      <c r="B2" s="4">
        <v>67</v>
      </c>
      <c r="C2" s="5">
        <f>(B2/B$15)</f>
        <v>0.0284139100932994</v>
      </c>
      <c r="D2" s="5">
        <f>(B2/G2*100)%</f>
        <v>0.770114942528736</v>
      </c>
      <c r="E2" s="4">
        <v>6</v>
      </c>
      <c r="F2" s="4">
        <v>14</v>
      </c>
      <c r="G2" s="4">
        <f>SUM(B2,E2,F2)</f>
        <v>87</v>
      </c>
      <c r="H2" s="5">
        <f>G2/G$15</f>
        <v>0.0298969072164948</v>
      </c>
    </row>
    <row r="3" spans="1:8">
      <c r="A3" t="s">
        <v>9</v>
      </c>
      <c r="B3">
        <v>622</v>
      </c>
      <c r="C3" s="9">
        <f>(B3/B$15)</f>
        <v>0.263782866836302</v>
      </c>
      <c r="D3" s="9">
        <f>(B3/G3*100)%</f>
        <v>0.943854324734446</v>
      </c>
      <c r="E3">
        <v>24</v>
      </c>
      <c r="F3">
        <v>13</v>
      </c>
      <c r="G3" s="10">
        <f>SUM(B3,E3,F3)</f>
        <v>659</v>
      </c>
      <c r="H3" s="9">
        <f>G3/G$15</f>
        <v>0.226460481099656</v>
      </c>
    </row>
    <row r="4" spans="1:8">
      <c r="A4" s="10" t="s">
        <v>10</v>
      </c>
      <c r="B4" s="10">
        <v>230</v>
      </c>
      <c r="C4" s="11">
        <f>(B4/B$15)</f>
        <v>0.097540288379983</v>
      </c>
      <c r="D4" s="9">
        <f>(B4/G4*100)%</f>
        <v>0.858208955223881</v>
      </c>
      <c r="E4" s="10">
        <v>36</v>
      </c>
      <c r="F4" s="10">
        <v>2</v>
      </c>
      <c r="G4" s="10">
        <f>SUM(B4,E4,F4)</f>
        <v>268</v>
      </c>
      <c r="H4" s="9">
        <f>G4/G$15</f>
        <v>0.0920962199312715</v>
      </c>
    </row>
    <row r="5" spans="1:8">
      <c r="A5" s="4" t="s">
        <v>11</v>
      </c>
      <c r="B5" s="6">
        <v>69</v>
      </c>
      <c r="C5" s="5">
        <f>(B5/B$15)</f>
        <v>0.0292620865139949</v>
      </c>
      <c r="D5" s="5">
        <f>(B5/G5*100)%</f>
        <v>0.8625</v>
      </c>
      <c r="E5" s="4">
        <v>3</v>
      </c>
      <c r="F5" s="4">
        <v>8</v>
      </c>
      <c r="G5" s="4">
        <f>SUM(B5,E5,F5)</f>
        <v>80</v>
      </c>
      <c r="H5" s="5">
        <f>G5/G$15</f>
        <v>0.0274914089347079</v>
      </c>
    </row>
    <row r="6" spans="1:8">
      <c r="A6" s="4" t="s">
        <v>12</v>
      </c>
      <c r="B6" s="4">
        <v>54</v>
      </c>
      <c r="C6" s="5">
        <f>(B6/B$15)</f>
        <v>0.0229007633587786</v>
      </c>
      <c r="D6" s="5">
        <f>(B6/G6*100)%</f>
        <v>0.9</v>
      </c>
      <c r="E6" s="4">
        <v>2</v>
      </c>
      <c r="F6" s="4">
        <v>4</v>
      </c>
      <c r="G6" s="4">
        <f>SUM(B6,E6,F6)</f>
        <v>60</v>
      </c>
      <c r="H6" s="5">
        <f>G6/G$15</f>
        <v>0.0206185567010309</v>
      </c>
    </row>
    <row r="7" spans="1:8">
      <c r="A7" s="4" t="s">
        <v>13</v>
      </c>
      <c r="B7" s="4">
        <v>1008</v>
      </c>
      <c r="C7" s="5">
        <f>(B7/B$15)</f>
        <v>0.427480916030534</v>
      </c>
      <c r="D7" s="5">
        <f>(B7/G7*100)%</f>
        <v>0.794326241134752</v>
      </c>
      <c r="E7" s="4">
        <v>175</v>
      </c>
      <c r="F7" s="4">
        <v>86</v>
      </c>
      <c r="G7" s="4">
        <f>SUM(B7,E7,F7)</f>
        <v>1269</v>
      </c>
      <c r="H7" s="5">
        <f>G7/G$15</f>
        <v>0.436082474226804</v>
      </c>
    </row>
    <row r="8" spans="1:8">
      <c r="A8" s="4" t="s">
        <v>14</v>
      </c>
      <c r="B8" s="4">
        <v>9</v>
      </c>
      <c r="C8" s="5">
        <f>(B8/B$15)</f>
        <v>0.00381679389312977</v>
      </c>
      <c r="D8" s="5">
        <f>(B8/G8*100)%</f>
        <v>0.236842105263158</v>
      </c>
      <c r="E8" s="4">
        <v>13</v>
      </c>
      <c r="F8" s="4">
        <v>16</v>
      </c>
      <c r="G8" s="4">
        <f>SUM(B8,E8,F8)</f>
        <v>38</v>
      </c>
      <c r="H8" s="5">
        <f>G8/G$15</f>
        <v>0.0130584192439863</v>
      </c>
    </row>
    <row r="9" spans="1:8">
      <c r="A9" s="4" t="s">
        <v>15</v>
      </c>
      <c r="B9" s="4">
        <v>128</v>
      </c>
      <c r="C9" s="5">
        <f>(B9/B$15)</f>
        <v>0.0542832909245123</v>
      </c>
      <c r="D9" s="5">
        <f>(B9/G9*100)%</f>
        <v>0.673684210526316</v>
      </c>
      <c r="E9" s="4">
        <v>14</v>
      </c>
      <c r="F9" s="4">
        <v>48</v>
      </c>
      <c r="G9" s="4">
        <f>SUM(B9,E9,F9)</f>
        <v>190</v>
      </c>
      <c r="H9" s="5">
        <f>G9/G$15</f>
        <v>0.0652920962199313</v>
      </c>
    </row>
    <row r="10" spans="1:8">
      <c r="A10" s="4" t="s">
        <v>16</v>
      </c>
      <c r="B10" s="4">
        <v>19</v>
      </c>
      <c r="C10" s="5">
        <f>(B10/B$15)</f>
        <v>0.00805767599660729</v>
      </c>
      <c r="D10" s="5">
        <f>(B10/G10*100)%</f>
        <v>0.5</v>
      </c>
      <c r="E10" s="4">
        <v>3</v>
      </c>
      <c r="F10" s="4">
        <v>16</v>
      </c>
      <c r="G10" s="4">
        <f>SUM(B10,E10,F10)</f>
        <v>38</v>
      </c>
      <c r="H10" s="5">
        <f>G10/G$15</f>
        <v>0.0130584192439863</v>
      </c>
    </row>
    <row r="11" spans="1:8">
      <c r="A11" s="4" t="s">
        <v>17</v>
      </c>
      <c r="B11" s="4">
        <v>89</v>
      </c>
      <c r="C11" s="5">
        <f>(B11/B$15)</f>
        <v>0.03774385072095</v>
      </c>
      <c r="D11" s="5">
        <f>(B11/G11*100)%</f>
        <v>0.747899159663866</v>
      </c>
      <c r="E11" s="4">
        <v>7</v>
      </c>
      <c r="F11" s="4">
        <v>23</v>
      </c>
      <c r="G11" s="4">
        <f>SUM(B11,E11,F11)</f>
        <v>119</v>
      </c>
      <c r="H11" s="5">
        <f>G11/G$15</f>
        <v>0.040893470790378</v>
      </c>
    </row>
    <row r="12" spans="1:8">
      <c r="A12" s="4" t="s">
        <v>18</v>
      </c>
      <c r="B12" s="4">
        <v>0</v>
      </c>
      <c r="C12" s="5">
        <f>(B12/B$15)</f>
        <v>0</v>
      </c>
      <c r="D12" s="5">
        <f>(B12/G12*100)%</f>
        <v>0</v>
      </c>
      <c r="E12" s="4">
        <v>0</v>
      </c>
      <c r="F12" s="4">
        <v>10</v>
      </c>
      <c r="G12" s="4">
        <f>SUM(B12,E12,F12)</f>
        <v>10</v>
      </c>
      <c r="H12" s="5">
        <f>G12/G$15</f>
        <v>0.00343642611683849</v>
      </c>
    </row>
    <row r="13" spans="1:8">
      <c r="A13" s="4" t="s">
        <v>19</v>
      </c>
      <c r="B13" s="4">
        <v>49</v>
      </c>
      <c r="C13" s="5">
        <f>(B13/B$15)</f>
        <v>0.0207803223070399</v>
      </c>
      <c r="D13" s="5">
        <f>(B13/G13*100)%</f>
        <v>0.710144927536232</v>
      </c>
      <c r="E13" s="4">
        <v>12</v>
      </c>
      <c r="F13" s="4">
        <v>8</v>
      </c>
      <c r="G13" s="4">
        <f>SUM(B13,E13,F13)</f>
        <v>69</v>
      </c>
      <c r="H13" s="5">
        <f>G13/G$15</f>
        <v>0.0237113402061856</v>
      </c>
    </row>
    <row r="14" spans="1:8">
      <c r="A14" s="4" t="s">
        <v>20</v>
      </c>
      <c r="B14" s="4">
        <v>14</v>
      </c>
      <c r="C14" s="5">
        <f>(B14/B$15)</f>
        <v>0.00593723494486853</v>
      </c>
      <c r="D14" s="5">
        <f>(B14/G14*100)%</f>
        <v>0.608695652173913</v>
      </c>
      <c r="E14" s="4">
        <v>4</v>
      </c>
      <c r="F14" s="4">
        <v>5</v>
      </c>
      <c r="G14" s="4">
        <f>SUM(B14,E14,F14)</f>
        <v>23</v>
      </c>
      <c r="H14" s="5">
        <f>G14/G$15</f>
        <v>0.00790378006872852</v>
      </c>
    </row>
    <row r="15" spans="1:8">
      <c r="A15" s="2" t="s">
        <v>6</v>
      </c>
      <c r="B15">
        <f t="shared" ref="B15:G15" si="0">SUM(B2:B14)</f>
        <v>2358</v>
      </c>
      <c r="C15" s="3">
        <f>(B15/B$15)</f>
        <v>1</v>
      </c>
      <c r="D15" s="3">
        <f>(B15/G15*100)%</f>
        <v>0.810309278350515</v>
      </c>
      <c r="E15">
        <f t="shared" si="0"/>
        <v>299</v>
      </c>
      <c r="F15">
        <f t="shared" si="0"/>
        <v>253</v>
      </c>
      <c r="G15">
        <f t="shared" si="0"/>
        <v>2910</v>
      </c>
      <c r="H15" s="3">
        <f>G15/G$15</f>
        <v>1</v>
      </c>
    </row>
    <row r="17" spans="2:3">
      <c r="B17" s="8"/>
      <c r="C17" t="s">
        <v>21</v>
      </c>
    </row>
  </sheetData>
  <sortState ref="A2:H14">
    <sortCondition ref="A2:A14"/>
  </sortState>
  <conditionalFormatting sqref="C2:C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zoomScale="115" zoomScaleNormal="115" workbookViewId="0">
      <selection activeCell="D1" sqref="D1:D14"/>
    </sheetView>
  </sheetViews>
  <sheetFormatPr defaultColWidth="9" defaultRowHeight="14.4" outlineLevelCol="7"/>
  <sheetData>
    <row r="1" spans="1:8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>
      <c r="A2" s="4" t="s">
        <v>8</v>
      </c>
      <c r="B2" s="4">
        <v>972</v>
      </c>
      <c r="C2" s="5">
        <f>(B2/B$15)</f>
        <v>0.0775614427066709</v>
      </c>
      <c r="D2" s="5">
        <f>(B2/G2*100)%</f>
        <v>0.897506925207756</v>
      </c>
      <c r="E2" s="4">
        <v>5</v>
      </c>
      <c r="F2" s="4">
        <v>106</v>
      </c>
      <c r="G2" s="4">
        <f>SUM(B2,E2,F2)</f>
        <v>1083</v>
      </c>
      <c r="H2" s="5">
        <f>G2/G$15</f>
        <v>0.0772743489118801</v>
      </c>
    </row>
    <row r="3" spans="1:8">
      <c r="A3" s="4" t="s">
        <v>9</v>
      </c>
      <c r="B3" s="4">
        <v>4314</v>
      </c>
      <c r="C3" s="5">
        <f>(B3/B$15)</f>
        <v>0.344238748803064</v>
      </c>
      <c r="D3" s="5">
        <f>(B3/G3*100)%</f>
        <v>0.987411306935225</v>
      </c>
      <c r="E3" s="4">
        <v>30</v>
      </c>
      <c r="F3" s="4">
        <v>25</v>
      </c>
      <c r="G3" s="4">
        <f>SUM(B3,E3,F3)</f>
        <v>4369</v>
      </c>
      <c r="H3" s="5">
        <f>G3/G$15</f>
        <v>0.31173742418837</v>
      </c>
    </row>
    <row r="4" spans="1:8">
      <c r="A4" s="4" t="s">
        <v>10</v>
      </c>
      <c r="B4" s="4">
        <v>637</v>
      </c>
      <c r="C4" s="5">
        <f>(B4/B$15)</f>
        <v>0.0508298755186722</v>
      </c>
      <c r="D4" s="5">
        <f>(B4/G4*100)%</f>
        <v>0.965151515151515</v>
      </c>
      <c r="E4" s="4">
        <v>4</v>
      </c>
      <c r="F4" s="4">
        <v>19</v>
      </c>
      <c r="G4" s="4">
        <f>SUM(B4,E4,F4)</f>
        <v>660</v>
      </c>
      <c r="H4" s="5">
        <f>G4/G$15</f>
        <v>0.0470924009989297</v>
      </c>
    </row>
    <row r="5" spans="1:8">
      <c r="A5" s="4" t="s">
        <v>11</v>
      </c>
      <c r="B5" s="4">
        <v>350</v>
      </c>
      <c r="C5" s="5">
        <f>(B5/B$15)</f>
        <v>0.0279285030322375</v>
      </c>
      <c r="D5" s="5">
        <f>(B5/G5*100)%</f>
        <v>0.943396226415094</v>
      </c>
      <c r="E5" s="4">
        <v>3</v>
      </c>
      <c r="F5" s="4">
        <v>18</v>
      </c>
      <c r="G5" s="4">
        <f>SUM(B5,E5,F5)</f>
        <v>371</v>
      </c>
      <c r="H5" s="5">
        <f>G5/G$15</f>
        <v>0.0264716375312166</v>
      </c>
    </row>
    <row r="6" spans="1:8">
      <c r="A6" s="4" t="s">
        <v>12</v>
      </c>
      <c r="B6" s="6">
        <v>493</v>
      </c>
      <c r="C6" s="5">
        <f>(B6/B$15)</f>
        <v>0.0393392914139802</v>
      </c>
      <c r="D6" s="5">
        <f>(B6/G6*100)%</f>
        <v>0.955426356589147</v>
      </c>
      <c r="E6" s="4">
        <v>1</v>
      </c>
      <c r="F6" s="4">
        <v>22</v>
      </c>
      <c r="G6" s="4">
        <f>SUM(B6,E6,F6)</f>
        <v>516</v>
      </c>
      <c r="H6" s="5">
        <f>G6/G$15</f>
        <v>0.036817695326436</v>
      </c>
    </row>
    <row r="7" spans="1:8">
      <c r="A7" s="4" t="s">
        <v>13</v>
      </c>
      <c r="B7" s="4">
        <v>4039</v>
      </c>
      <c r="C7" s="5">
        <f>(B7/B$15)</f>
        <v>0.32229492499202</v>
      </c>
      <c r="D7" s="5">
        <f>(B7/G7*100)%</f>
        <v>0.821435834858654</v>
      </c>
      <c r="E7" s="4">
        <v>62</v>
      </c>
      <c r="F7" s="4">
        <v>816</v>
      </c>
      <c r="G7" s="4">
        <f>SUM(B7,E7,F7)</f>
        <v>4917</v>
      </c>
      <c r="H7" s="5">
        <f>G7/G$15</f>
        <v>0.350838387442026</v>
      </c>
    </row>
    <row r="8" spans="1:8">
      <c r="A8" s="4" t="s">
        <v>14</v>
      </c>
      <c r="B8" s="4">
        <v>12</v>
      </c>
      <c r="C8" s="5">
        <f>(B8/B$15)</f>
        <v>0.000957548675390999</v>
      </c>
      <c r="D8" s="5">
        <f>(B8/G8*100)%</f>
        <v>0.923076923076923</v>
      </c>
      <c r="E8" s="4">
        <v>0</v>
      </c>
      <c r="F8" s="4">
        <v>1</v>
      </c>
      <c r="G8" s="4">
        <f>SUM(B8,E8,F8)</f>
        <v>13</v>
      </c>
      <c r="H8" s="5">
        <f>G8/G$15</f>
        <v>0.000927577595433464</v>
      </c>
    </row>
    <row r="9" spans="1:8">
      <c r="A9" s="4" t="s">
        <v>15</v>
      </c>
      <c r="B9" s="4">
        <v>253</v>
      </c>
      <c r="C9" s="5">
        <f>(B9/B$15)</f>
        <v>0.0201883179061602</v>
      </c>
      <c r="D9" s="5">
        <f>(B9/G9*100)%</f>
        <v>0.875432525951557</v>
      </c>
      <c r="E9" s="4">
        <v>2</v>
      </c>
      <c r="F9" s="4">
        <v>34</v>
      </c>
      <c r="G9" s="4">
        <f>SUM(B9,E9,F9)</f>
        <v>289</v>
      </c>
      <c r="H9" s="5">
        <f>G9/G$15</f>
        <v>0.0206207634677132</v>
      </c>
    </row>
    <row r="10" spans="1:8">
      <c r="A10" s="4" t="s">
        <v>16</v>
      </c>
      <c r="B10" s="4">
        <v>512</v>
      </c>
      <c r="C10" s="7">
        <f>(B10/B$15)</f>
        <v>0.040855410150016</v>
      </c>
      <c r="D10" s="5">
        <f>(B10/G10*100)%</f>
        <v>0.734576757532281</v>
      </c>
      <c r="E10" s="4">
        <v>8</v>
      </c>
      <c r="F10" s="4">
        <v>177</v>
      </c>
      <c r="G10" s="4">
        <f>SUM(B10,E10,F10)</f>
        <v>697</v>
      </c>
      <c r="H10" s="5">
        <f>G10/G$15</f>
        <v>0.0497324295397788</v>
      </c>
    </row>
    <row r="11" spans="1:8">
      <c r="A11" s="4" t="s">
        <v>17</v>
      </c>
      <c r="B11" s="4">
        <v>715</v>
      </c>
      <c r="C11" s="5">
        <f>(B11/B$15)</f>
        <v>0.0570539419087137</v>
      </c>
      <c r="D11" s="5">
        <f>(B11/G11*100)%</f>
        <v>0.874083129584352</v>
      </c>
      <c r="E11" s="4">
        <v>35</v>
      </c>
      <c r="F11" s="4">
        <v>68</v>
      </c>
      <c r="G11" s="4">
        <f>SUM(B11,E11,F11)</f>
        <v>818</v>
      </c>
      <c r="H11" s="5">
        <f>G11/G$15</f>
        <v>0.0583660363895826</v>
      </c>
    </row>
    <row r="12" spans="1:8">
      <c r="A12" s="4" t="s">
        <v>18</v>
      </c>
      <c r="B12" s="4">
        <v>19</v>
      </c>
      <c r="C12" s="5">
        <f>(B12/B$15)</f>
        <v>0.00151611873603575</v>
      </c>
      <c r="D12" s="5">
        <f>(B12/G12*100)%</f>
        <v>0.655172413793104</v>
      </c>
      <c r="E12" s="4">
        <v>0</v>
      </c>
      <c r="F12" s="4">
        <v>10</v>
      </c>
      <c r="G12" s="4">
        <f>SUM(B12,E12,F12)</f>
        <v>29</v>
      </c>
      <c r="H12" s="5">
        <f>G12/G$15</f>
        <v>0.00206921155904388</v>
      </c>
    </row>
    <row r="13" spans="1:8">
      <c r="A13" s="4" t="s">
        <v>19</v>
      </c>
      <c r="B13" s="4">
        <v>181</v>
      </c>
      <c r="C13" s="5">
        <f>(B13/B$15)</f>
        <v>0.0144430258538142</v>
      </c>
      <c r="D13" s="5">
        <f>(B13/G13*100)%</f>
        <v>0.900497512437811</v>
      </c>
      <c r="E13" s="4">
        <v>3</v>
      </c>
      <c r="F13" s="4">
        <v>17</v>
      </c>
      <c r="G13" s="4">
        <f>SUM(B13,E13,F13)</f>
        <v>201</v>
      </c>
      <c r="H13" s="5">
        <f>G13/G$15</f>
        <v>0.0143417766678559</v>
      </c>
    </row>
    <row r="14" spans="1:8">
      <c r="A14" s="4" t="s">
        <v>20</v>
      </c>
      <c r="B14" s="4">
        <v>35</v>
      </c>
      <c r="C14" s="5">
        <f>(B14/B$15)</f>
        <v>0.00279285030322375</v>
      </c>
      <c r="D14" s="5">
        <f>(B14/G14*100)%</f>
        <v>0.673076923076923</v>
      </c>
      <c r="E14" s="4">
        <v>1</v>
      </c>
      <c r="F14" s="4">
        <v>16</v>
      </c>
      <c r="G14" s="4">
        <f>SUM(B14,E14,F14)</f>
        <v>52</v>
      </c>
      <c r="H14" s="5">
        <f>G14/G$15</f>
        <v>0.00371031038173386</v>
      </c>
    </row>
    <row r="15" spans="1:8">
      <c r="A15" s="2" t="s">
        <v>6</v>
      </c>
      <c r="B15">
        <f t="shared" ref="B15:G15" si="0">SUM(B2:B14)</f>
        <v>12532</v>
      </c>
      <c r="C15" s="3">
        <f>(B15/B$15)</f>
        <v>1</v>
      </c>
      <c r="D15" s="3">
        <f>(B15/G15*100)%</f>
        <v>0.894184801997859</v>
      </c>
      <c r="E15">
        <f t="shared" si="0"/>
        <v>154</v>
      </c>
      <c r="F15">
        <f t="shared" si="0"/>
        <v>1329</v>
      </c>
      <c r="G15">
        <f t="shared" si="0"/>
        <v>14015</v>
      </c>
      <c r="H15" s="3">
        <f>G15/G$15</f>
        <v>1</v>
      </c>
    </row>
    <row r="17" spans="2:3">
      <c r="B17" s="8"/>
      <c r="C17" t="s">
        <v>21</v>
      </c>
    </row>
  </sheetData>
  <sortState ref="A2:H14">
    <sortCondition ref="A2:A14"/>
  </sortState>
  <conditionalFormatting sqref="C2:C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A1" sqref="A1:C14"/>
    </sheetView>
  </sheetViews>
  <sheetFormatPr defaultColWidth="8.88888888888889" defaultRowHeight="14.4" outlineLevelCol="2"/>
  <sheetData>
    <row r="1" spans="1:3">
      <c r="A1" t="s">
        <v>0</v>
      </c>
      <c r="B1" t="s">
        <v>22</v>
      </c>
      <c r="C1" t="s">
        <v>23</v>
      </c>
    </row>
    <row r="2" spans="1:3">
      <c r="A2" t="s">
        <v>8</v>
      </c>
      <c r="B2" s="1">
        <v>0.770114942528736</v>
      </c>
      <c r="C2" s="1">
        <v>0.897506925207756</v>
      </c>
    </row>
    <row r="3" spans="1:3">
      <c r="A3" t="s">
        <v>9</v>
      </c>
      <c r="B3" s="1">
        <v>0.943854324734446</v>
      </c>
      <c r="C3" s="1">
        <v>0.987411306935225</v>
      </c>
    </row>
    <row r="4" spans="1:3">
      <c r="A4" t="s">
        <v>10</v>
      </c>
      <c r="B4" s="1">
        <v>0.858208955223881</v>
      </c>
      <c r="C4" s="1">
        <v>0.965151515151515</v>
      </c>
    </row>
    <row r="5" spans="1:3">
      <c r="A5" t="s">
        <v>11</v>
      </c>
      <c r="B5" s="1">
        <v>0.8625</v>
      </c>
      <c r="C5" s="1">
        <v>0.943396226415094</v>
      </c>
    </row>
    <row r="6" spans="1:3">
      <c r="A6" t="s">
        <v>12</v>
      </c>
      <c r="B6" s="1">
        <v>0.9</v>
      </c>
      <c r="C6" s="1">
        <v>0.955426356589147</v>
      </c>
    </row>
    <row r="7" spans="1:3">
      <c r="A7" t="s">
        <v>13</v>
      </c>
      <c r="B7" s="1">
        <v>0.794326241134752</v>
      </c>
      <c r="C7" s="1">
        <v>0.821435834858654</v>
      </c>
    </row>
    <row r="8" spans="1:3">
      <c r="A8" t="s">
        <v>14</v>
      </c>
      <c r="B8" s="1">
        <v>0.236842105263158</v>
      </c>
      <c r="C8" s="1">
        <v>0.923076923076923</v>
      </c>
    </row>
    <row r="9" spans="1:3">
      <c r="A9" t="s">
        <v>15</v>
      </c>
      <c r="B9" s="1">
        <v>0.673684210526316</v>
      </c>
      <c r="C9" s="1">
        <v>0.875432525951557</v>
      </c>
    </row>
    <row r="10" spans="1:3">
      <c r="A10" t="s">
        <v>16</v>
      </c>
      <c r="B10" s="1">
        <v>0.5</v>
      </c>
      <c r="C10" s="1">
        <v>0.734576757532281</v>
      </c>
    </row>
    <row r="11" spans="1:3">
      <c r="A11" t="s">
        <v>17</v>
      </c>
      <c r="B11" s="1">
        <v>0.747899159663866</v>
      </c>
      <c r="C11" s="1">
        <v>0.874083129584352</v>
      </c>
    </row>
    <row r="12" spans="1:3">
      <c r="A12" t="s">
        <v>18</v>
      </c>
      <c r="B12" s="1">
        <v>0</v>
      </c>
      <c r="C12" s="1">
        <v>0.655172413793104</v>
      </c>
    </row>
    <row r="13" spans="1:3">
      <c r="A13" t="s">
        <v>19</v>
      </c>
      <c r="B13" s="1">
        <v>0.710144927536232</v>
      </c>
      <c r="C13" s="1">
        <v>0.900497512437811</v>
      </c>
    </row>
    <row r="14" spans="1:3">
      <c r="A14" t="s">
        <v>20</v>
      </c>
      <c r="B14" s="1">
        <v>0.608695652173913</v>
      </c>
      <c r="C14" s="1">
        <v>0.673076923076923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deepfix</vt:lpstr>
      <vt:lpstr>ittk</vt:lpstr>
      <vt:lpstr>all_statistic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元素</cp:lastModifiedBy>
  <dcterms:created xsi:type="dcterms:W3CDTF">2021-06-03T09:03:00Z</dcterms:created>
  <dcterms:modified xsi:type="dcterms:W3CDTF">2021-06-04T11:54:30Z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