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468" windowHeight="9347"/>
  </bookViews>
  <sheets>
    <sheet name="deepfix" sheetId="1" r:id="rId1"/>
    <sheet name="ittk" sheetId="2" r:id="rId2"/>
    <sheet name="all_statistic" sheetId="3" r:id="rId3"/>
  </sheets>
  <calcPr calcId="144525"/>
</workbook>
</file>

<file path=xl/sharedStrings.xml><?xml version="1.0" encoding="utf-8"?>
<sst xmlns="http://schemas.openxmlformats.org/spreadsheetml/2006/main" count="62" uniqueCount="24">
  <si>
    <t>错误类别</t>
  </si>
  <si>
    <t>完全修复</t>
  </si>
  <si>
    <t>完全修复/完全修复合计(%)</t>
  </si>
  <si>
    <t>完全修复/类别合计(%)</t>
  </si>
  <si>
    <t>部分修复</t>
  </si>
  <si>
    <t>未被修复</t>
  </si>
  <si>
    <t>合计</t>
  </si>
  <si>
    <t>类别占比</t>
  </si>
  <si>
    <t>APIcallWrongUsage</t>
  </si>
  <si>
    <t>BoundLost</t>
  </si>
  <si>
    <t>BoundNotMatch</t>
  </si>
  <si>
    <t>BoundRedundant</t>
  </si>
  <si>
    <t>BoundWrongUsage</t>
  </si>
  <si>
    <t>IDNoDef</t>
  </si>
  <si>
    <t>IDWrongUsage</t>
  </si>
  <si>
    <t>KeyWordWrongUsage</t>
  </si>
  <si>
    <t>NotInclude</t>
  </si>
  <si>
    <t>opDataLost</t>
  </si>
  <si>
    <t>opLost</t>
  </si>
  <si>
    <t>opWrongUsage</t>
  </si>
  <si>
    <t>TypeWrongUsage</t>
  </si>
  <si>
    <t>代表超过90%</t>
  </si>
  <si>
    <t>deepfix完全修复/类别合计(%)</t>
  </si>
  <si>
    <t>iitk完全修复/类别合计(%)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</si>
</sst>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" fillId="3" borderId="1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Border="1"/>
    <xf numFmtId="10" fontId="0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0" fontId="0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/>
    <xf numFmtId="10" fontId="0" fillId="2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完全修复类别比例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deepfix!$B$1</c:f>
              <c:strCache>
                <c:ptCount val="1"/>
                <c:pt idx="0">
                  <c:v>完全修复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deepfix!$A$2:$A$14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deepfix!$B$2:$B$14</c:f>
              <c:numCache>
                <c:formatCode>General</c:formatCode>
                <c:ptCount val="13"/>
                <c:pt idx="0">
                  <c:v>48</c:v>
                </c:pt>
                <c:pt idx="1">
                  <c:v>571</c:v>
                </c:pt>
                <c:pt idx="2">
                  <c:v>237</c:v>
                </c:pt>
                <c:pt idx="3">
                  <c:v>38</c:v>
                </c:pt>
                <c:pt idx="4">
                  <c:v>44</c:v>
                </c:pt>
                <c:pt idx="5">
                  <c:v>8</c:v>
                </c:pt>
                <c:pt idx="6">
                  <c:v>1</c:v>
                </c:pt>
                <c:pt idx="7">
                  <c:v>33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完全修复类别比例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ittk!$B$1</c:f>
              <c:strCache>
                <c:ptCount val="1"/>
                <c:pt idx="0">
                  <c:v>完全修复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ittk!$A$2:$A$14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ittk!$B$2:$B$14</c:f>
              <c:numCache>
                <c:formatCode>General</c:formatCode>
                <c:ptCount val="13"/>
                <c:pt idx="0">
                  <c:v>534</c:v>
                </c:pt>
                <c:pt idx="1">
                  <c:v>3546</c:v>
                </c:pt>
                <c:pt idx="2">
                  <c:v>517</c:v>
                </c:pt>
                <c:pt idx="3">
                  <c:v>182</c:v>
                </c:pt>
                <c:pt idx="4">
                  <c:v>303</c:v>
                </c:pt>
                <c:pt idx="5">
                  <c:v>199</c:v>
                </c:pt>
                <c:pt idx="6">
                  <c:v>2</c:v>
                </c:pt>
                <c:pt idx="7">
                  <c:v>34</c:v>
                </c:pt>
                <c:pt idx="8">
                  <c:v>84</c:v>
                </c:pt>
                <c:pt idx="9">
                  <c:v>45</c:v>
                </c:pt>
                <c:pt idx="10">
                  <c:v>3</c:v>
                </c:pt>
                <c:pt idx="11">
                  <c:v>7</c:v>
                </c:pt>
                <c:pt idx="12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all_statistic!$B$1</c:f>
              <c:strCache>
                <c:ptCount val="1"/>
                <c:pt idx="0">
                  <c:v>deepfix完全修复/类别合计(%)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all_statistic!$A$2:$A$14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all_statistic!$B$2:$B$14</c:f>
              <c:numCache>
                <c:formatCode>0.00%</c:formatCode>
                <c:ptCount val="13"/>
                <c:pt idx="0">
                  <c:v>0.551724137931034</c:v>
                </c:pt>
                <c:pt idx="1">
                  <c:v>0.866464339908953</c:v>
                </c:pt>
                <c:pt idx="2">
                  <c:v>0.884328358208955</c:v>
                </c:pt>
                <c:pt idx="3">
                  <c:v>0.475</c:v>
                </c:pt>
                <c:pt idx="4">
                  <c:v>0.733333333333333</c:v>
                </c:pt>
                <c:pt idx="5">
                  <c:v>0.00630417651694247</c:v>
                </c:pt>
                <c:pt idx="6">
                  <c:v>0.0263157894736842</c:v>
                </c:pt>
                <c:pt idx="7">
                  <c:v>0.173684210526316</c:v>
                </c:pt>
                <c:pt idx="8">
                  <c:v>0.105263157894737</c:v>
                </c:pt>
                <c:pt idx="9">
                  <c:v>0.00840336134453781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all_statistic!$C$1</c:f>
              <c:strCache>
                <c:ptCount val="1"/>
                <c:pt idx="0">
                  <c:v>iitk完全修复/类别合计(%)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all_statistic!$A$2:$A$14</c:f>
              <c:strCache>
                <c:ptCount val="13"/>
                <c:pt idx="0">
                  <c:v>APIcallWrongUsage</c:v>
                </c:pt>
                <c:pt idx="1">
                  <c:v>BoundLost</c:v>
                </c:pt>
                <c:pt idx="2">
                  <c:v>BoundNotMatch</c:v>
                </c:pt>
                <c:pt idx="3">
                  <c:v>BoundRedundant</c:v>
                </c:pt>
                <c:pt idx="4">
                  <c:v>BoundWrongUsage</c:v>
                </c:pt>
                <c:pt idx="5">
                  <c:v>IDNoDef</c:v>
                </c:pt>
                <c:pt idx="6">
                  <c:v>IDWrongUsage</c:v>
                </c:pt>
                <c:pt idx="7">
                  <c:v>KeyWordWrongUsage</c:v>
                </c:pt>
                <c:pt idx="8">
                  <c:v>NotInclude</c:v>
                </c:pt>
                <c:pt idx="9">
                  <c:v>opDataLost</c:v>
                </c:pt>
                <c:pt idx="10">
                  <c:v>opLost</c:v>
                </c:pt>
                <c:pt idx="11">
                  <c:v>opWrongUsage</c:v>
                </c:pt>
                <c:pt idx="12">
                  <c:v>TypeWrongUsage</c:v>
                </c:pt>
              </c:strCache>
            </c:strRef>
          </c:cat>
          <c:val>
            <c:numRef>
              <c:f>all_statistic!$C$2:$C$14</c:f>
              <c:numCache>
                <c:formatCode>0.00%</c:formatCode>
                <c:ptCount val="13"/>
                <c:pt idx="0">
                  <c:v>0.493074792243767</c:v>
                </c:pt>
                <c:pt idx="1">
                  <c:v>0.811627374685283</c:v>
                </c:pt>
                <c:pt idx="2">
                  <c:v>0.783333333333333</c:v>
                </c:pt>
                <c:pt idx="3">
                  <c:v>0.490566037735849</c:v>
                </c:pt>
                <c:pt idx="4">
                  <c:v>0.587209302325581</c:v>
                </c:pt>
                <c:pt idx="5">
                  <c:v>0.0404718324181411</c:v>
                </c:pt>
                <c:pt idx="6">
                  <c:v>0.153846153846154</c:v>
                </c:pt>
                <c:pt idx="7">
                  <c:v>0.117647058823529</c:v>
                </c:pt>
                <c:pt idx="8">
                  <c:v>0.12051649928264</c:v>
                </c:pt>
                <c:pt idx="9">
                  <c:v>0.0550122249388753</c:v>
                </c:pt>
                <c:pt idx="10">
                  <c:v>0.103448275862069</c:v>
                </c:pt>
                <c:pt idx="11">
                  <c:v>0.0348258706467662</c:v>
                </c:pt>
                <c:pt idx="12">
                  <c:v>0.115384615384615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718374"/>
        <c:axId val="516341303"/>
      </c:barChart>
      <c:catAx>
        <c:axId val="4147183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341303"/>
        <c:crosses val="autoZero"/>
        <c:auto val="1"/>
        <c:lblAlgn val="ctr"/>
        <c:lblOffset val="100"/>
        <c:noMultiLvlLbl val="0"/>
      </c:catAx>
      <c:valAx>
        <c:axId val="516341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47183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287020</xdr:colOff>
      <xdr:row>0</xdr:row>
      <xdr:rowOff>43180</xdr:rowOff>
    </xdr:from>
    <xdr:to>
      <xdr:col>16</xdr:col>
      <xdr:colOff>422910</xdr:colOff>
      <xdr:row>17</xdr:row>
      <xdr:rowOff>34925</xdr:rowOff>
    </xdr:to>
    <xdr:graphicFrame>
      <xdr:nvGraphicFramePr>
        <xdr:cNvPr id="3" name="图表 2"/>
        <xdr:cNvGraphicFramePr/>
      </xdr:nvGraphicFramePr>
      <xdr:xfrm>
        <a:off x="5224780" y="43180"/>
        <a:ext cx="5073650" cy="3100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248920</xdr:colOff>
      <xdr:row>0</xdr:row>
      <xdr:rowOff>58420</xdr:rowOff>
    </xdr:from>
    <xdr:to>
      <xdr:col>15</xdr:col>
      <xdr:colOff>500380</xdr:colOff>
      <xdr:row>16</xdr:row>
      <xdr:rowOff>119380</xdr:rowOff>
    </xdr:to>
    <xdr:graphicFrame>
      <xdr:nvGraphicFramePr>
        <xdr:cNvPr id="2" name="图表 1"/>
        <xdr:cNvGraphicFramePr/>
      </xdr:nvGraphicFramePr>
      <xdr:xfrm>
        <a:off x="5186680" y="58420"/>
        <a:ext cx="4572000" cy="29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332740</xdr:colOff>
      <xdr:row>3</xdr:row>
      <xdr:rowOff>149860</xdr:rowOff>
    </xdr:from>
    <xdr:to>
      <xdr:col>16</xdr:col>
      <xdr:colOff>522605</xdr:colOff>
      <xdr:row>22</xdr:row>
      <xdr:rowOff>104140</xdr:rowOff>
    </xdr:to>
    <xdr:graphicFrame>
      <xdr:nvGraphicFramePr>
        <xdr:cNvPr id="2" name="图表 1"/>
        <xdr:cNvGraphicFramePr/>
      </xdr:nvGraphicFramePr>
      <xdr:xfrm>
        <a:off x="3327400" y="698500"/>
        <a:ext cx="7505065" cy="342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zoomScale="115" zoomScaleNormal="115" workbookViewId="0">
      <selection activeCell="D1" sqref="D1:D14"/>
    </sheetView>
  </sheetViews>
  <sheetFormatPr defaultColWidth="9" defaultRowHeight="14.4" outlineLevelCol="7"/>
  <sheetData>
    <row r="1" spans="1:8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7" t="s">
        <v>7</v>
      </c>
    </row>
    <row r="2" spans="1:8">
      <c r="A2" s="1" t="s">
        <v>8</v>
      </c>
      <c r="B2" s="1">
        <v>48</v>
      </c>
      <c r="C2" s="2">
        <f>(B2/B$15)</f>
        <v>0.0487309644670051</v>
      </c>
      <c r="D2" s="2">
        <f>(B2/G2*100)%</f>
        <v>0.551724137931034</v>
      </c>
      <c r="E2" s="1">
        <v>0</v>
      </c>
      <c r="F2" s="1">
        <v>39</v>
      </c>
      <c r="G2" s="1">
        <f>SUM(B2,E2,F2)</f>
        <v>87</v>
      </c>
      <c r="H2" s="2">
        <f>G2/G$15</f>
        <v>0.0298969072164948</v>
      </c>
    </row>
    <row r="3" spans="1:8">
      <c r="A3" s="1" t="s">
        <v>9</v>
      </c>
      <c r="B3" s="1">
        <v>571</v>
      </c>
      <c r="C3" s="2">
        <f>(B3/B$15)</f>
        <v>0.579695431472081</v>
      </c>
      <c r="D3" s="2">
        <f>(B3/G3*100)%</f>
        <v>0.866464339908953</v>
      </c>
      <c r="E3" s="1">
        <v>3</v>
      </c>
      <c r="F3" s="1">
        <v>85</v>
      </c>
      <c r="G3" s="1">
        <f>SUM(B3,E3,F3)</f>
        <v>659</v>
      </c>
      <c r="H3" s="2">
        <f>G3/G$15</f>
        <v>0.226460481099656</v>
      </c>
    </row>
    <row r="4" spans="1:8">
      <c r="A4" s="1" t="s">
        <v>10</v>
      </c>
      <c r="B4" s="1">
        <v>237</v>
      </c>
      <c r="C4" s="2">
        <f>(B4/B$15)</f>
        <v>0.240609137055838</v>
      </c>
      <c r="D4" s="2">
        <f>(B4/G4*100)%</f>
        <v>0.884328358208955</v>
      </c>
      <c r="E4" s="1">
        <v>1</v>
      </c>
      <c r="F4" s="1">
        <v>30</v>
      </c>
      <c r="G4" s="1">
        <f>SUM(B4,E4,F4)</f>
        <v>268</v>
      </c>
      <c r="H4" s="2">
        <f>G4/G$15</f>
        <v>0.0920962199312715</v>
      </c>
    </row>
    <row r="5" spans="1:8">
      <c r="A5" s="1" t="s">
        <v>11</v>
      </c>
      <c r="B5" s="1">
        <v>38</v>
      </c>
      <c r="C5" s="2">
        <f>(B5/B$15)</f>
        <v>0.0385786802030457</v>
      </c>
      <c r="D5" s="2">
        <f>(B5/G5*100)%</f>
        <v>0.475</v>
      </c>
      <c r="E5" s="1">
        <v>0</v>
      </c>
      <c r="F5" s="1">
        <v>42</v>
      </c>
      <c r="G5" s="1">
        <f>SUM(B5,E5,F5)</f>
        <v>80</v>
      </c>
      <c r="H5" s="2">
        <f>G5/G$15</f>
        <v>0.0274914089347079</v>
      </c>
    </row>
    <row r="6" spans="1:8">
      <c r="A6" s="1" t="s">
        <v>12</v>
      </c>
      <c r="B6" s="9">
        <v>44</v>
      </c>
      <c r="C6" s="11">
        <f>(B6/B$15)</f>
        <v>0.0446700507614213</v>
      </c>
      <c r="D6" s="2">
        <f>(B6/G6*100)%</f>
        <v>0.733333333333333</v>
      </c>
      <c r="E6" s="1">
        <v>0</v>
      </c>
      <c r="F6" s="1">
        <v>16</v>
      </c>
      <c r="G6" s="1">
        <f>SUM(B6,E6,F6)</f>
        <v>60</v>
      </c>
      <c r="H6" s="2">
        <f>G6/G$15</f>
        <v>0.0206185567010309</v>
      </c>
    </row>
    <row r="7" spans="1:8">
      <c r="A7" s="1" t="s">
        <v>13</v>
      </c>
      <c r="B7" s="1">
        <v>8</v>
      </c>
      <c r="C7" s="2">
        <f>(B7/B$15)</f>
        <v>0.00812182741116751</v>
      </c>
      <c r="D7" s="2">
        <f>(B7/G7*100)%</f>
        <v>0.00630417651694247</v>
      </c>
      <c r="E7" s="1">
        <v>1</v>
      </c>
      <c r="F7" s="1">
        <v>1260</v>
      </c>
      <c r="G7" s="1">
        <f>SUM(B7,E7,F7)</f>
        <v>1269</v>
      </c>
      <c r="H7" s="2">
        <f>G7/G$15</f>
        <v>0.436082474226804</v>
      </c>
    </row>
    <row r="8" spans="1:8">
      <c r="A8" s="1" t="s">
        <v>14</v>
      </c>
      <c r="B8" s="1">
        <v>1</v>
      </c>
      <c r="C8" s="2">
        <f>(B8/B$15)</f>
        <v>0.00101522842639594</v>
      </c>
      <c r="D8" s="2">
        <f>(B8/G8*100)%</f>
        <v>0.0263157894736842</v>
      </c>
      <c r="E8" s="1">
        <v>0</v>
      </c>
      <c r="F8" s="1">
        <v>37</v>
      </c>
      <c r="G8" s="1">
        <f>SUM(B8,E8,F8)</f>
        <v>38</v>
      </c>
      <c r="H8" s="2">
        <f>G8/G$15</f>
        <v>0.0130584192439863</v>
      </c>
    </row>
    <row r="9" spans="1:8">
      <c r="A9" s="1" t="s">
        <v>15</v>
      </c>
      <c r="B9" s="1">
        <v>33</v>
      </c>
      <c r="C9" s="2">
        <f>(B9/B$15)</f>
        <v>0.033502538071066</v>
      </c>
      <c r="D9" s="2">
        <f>(B9/G9*100)%</f>
        <v>0.173684210526316</v>
      </c>
      <c r="E9" s="1">
        <v>1</v>
      </c>
      <c r="F9" s="1">
        <v>156</v>
      </c>
      <c r="G9" s="1">
        <f>SUM(B9,E9,F9)</f>
        <v>190</v>
      </c>
      <c r="H9" s="2">
        <f>G9/G$15</f>
        <v>0.0652920962199313</v>
      </c>
    </row>
    <row r="10" spans="1:8">
      <c r="A10" s="1" t="s">
        <v>16</v>
      </c>
      <c r="B10" s="1">
        <v>4</v>
      </c>
      <c r="C10" s="2">
        <f>(B10/B$15)</f>
        <v>0.00406091370558376</v>
      </c>
      <c r="D10" s="2">
        <f>(B10/G10*100)%</f>
        <v>0.105263157894737</v>
      </c>
      <c r="E10" s="1">
        <v>0</v>
      </c>
      <c r="F10" s="1">
        <v>34</v>
      </c>
      <c r="G10" s="1">
        <f>SUM(B10,E10,F10)</f>
        <v>38</v>
      </c>
      <c r="H10" s="2">
        <f>G10/G$15</f>
        <v>0.0130584192439863</v>
      </c>
    </row>
    <row r="11" spans="1:8">
      <c r="A11" s="4" t="s">
        <v>17</v>
      </c>
      <c r="B11" s="4">
        <v>1</v>
      </c>
      <c r="C11" s="3">
        <f>(B11/B$15)</f>
        <v>0.00101522842639594</v>
      </c>
      <c r="D11" s="3">
        <f>(B11/G11*100)%</f>
        <v>0.00840336134453781</v>
      </c>
      <c r="E11" s="4">
        <v>0</v>
      </c>
      <c r="F11" s="4">
        <v>118</v>
      </c>
      <c r="G11" s="4">
        <f>SUM(B11,E11,F11)</f>
        <v>119</v>
      </c>
      <c r="H11" s="3">
        <f>G11/G$15</f>
        <v>0.040893470790378</v>
      </c>
    </row>
    <row r="12" spans="1:8">
      <c r="A12" s="4" t="s">
        <v>18</v>
      </c>
      <c r="B12" s="4">
        <v>0</v>
      </c>
      <c r="C12" s="3">
        <f>(B12/B$15)</f>
        <v>0</v>
      </c>
      <c r="D12" s="3">
        <f>(B12/G12*100)%</f>
        <v>0</v>
      </c>
      <c r="E12" s="4">
        <v>0</v>
      </c>
      <c r="F12" s="4">
        <v>10</v>
      </c>
      <c r="G12" s="4">
        <f>SUM(B12,E12,F12)</f>
        <v>10</v>
      </c>
      <c r="H12" s="3">
        <f>G12/G$15</f>
        <v>0.00343642611683849</v>
      </c>
    </row>
    <row r="13" spans="1:8">
      <c r="A13" s="4" t="s">
        <v>19</v>
      </c>
      <c r="B13" s="4">
        <v>0</v>
      </c>
      <c r="C13" s="3">
        <f>(B13/B$15)</f>
        <v>0</v>
      </c>
      <c r="D13" s="3">
        <f>(B13/G13*100)%</f>
        <v>0</v>
      </c>
      <c r="E13" s="4">
        <v>0</v>
      </c>
      <c r="F13" s="4">
        <v>69</v>
      </c>
      <c r="G13" s="4">
        <f>SUM(B13,E13,F13)</f>
        <v>69</v>
      </c>
      <c r="H13" s="3">
        <f>G13/G$15</f>
        <v>0.0237113402061856</v>
      </c>
    </row>
    <row r="14" spans="1:8">
      <c r="A14" s="4" t="s">
        <v>20</v>
      </c>
      <c r="B14" s="4">
        <v>0</v>
      </c>
      <c r="C14" s="3">
        <f>(B14/B$15)</f>
        <v>0</v>
      </c>
      <c r="D14" s="3">
        <f>(B14/G14*100)%</f>
        <v>0</v>
      </c>
      <c r="E14" s="4">
        <v>0</v>
      </c>
      <c r="F14" s="4">
        <v>23</v>
      </c>
      <c r="G14" s="4">
        <f>SUM(B14,E14,F14)</f>
        <v>23</v>
      </c>
      <c r="H14" s="3">
        <f>G14/G$15</f>
        <v>0.00790378006872852</v>
      </c>
    </row>
    <row r="15" spans="1:8">
      <c r="A15" s="6" t="s">
        <v>6</v>
      </c>
      <c r="B15">
        <f>SUM(B2:B14)</f>
        <v>985</v>
      </c>
      <c r="C15" s="7">
        <f>(B15/B$15)</f>
        <v>1</v>
      </c>
      <c r="D15" s="7">
        <f>(B15/G15*100)%</f>
        <v>0.338487972508591</v>
      </c>
      <c r="E15">
        <f>SUM(E2:E14)</f>
        <v>6</v>
      </c>
      <c r="F15">
        <f>SUM(F2:F14)</f>
        <v>1919</v>
      </c>
      <c r="G15">
        <f>SUM(G2:G14)</f>
        <v>2910</v>
      </c>
      <c r="H15" s="7">
        <f>G15/G$15</f>
        <v>1</v>
      </c>
    </row>
    <row r="17" spans="2:3">
      <c r="B17" s="10"/>
      <c r="C17" t="s">
        <v>21</v>
      </c>
    </row>
  </sheetData>
  <sortState ref="A2:H14">
    <sortCondition ref="A2:A14"/>
  </sortState>
  <conditionalFormatting sqref="C2:C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zoomScale="115" zoomScaleNormal="115" workbookViewId="0">
      <selection activeCell="D1" sqref="D1:D14"/>
    </sheetView>
  </sheetViews>
  <sheetFormatPr defaultColWidth="9" defaultRowHeight="14.4" outlineLevelCol="7"/>
  <sheetData>
    <row r="1" s="5" customFormat="1" spans="1:8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7" t="s">
        <v>7</v>
      </c>
    </row>
    <row r="2" spans="1:8">
      <c r="A2" s="1" t="s">
        <v>8</v>
      </c>
      <c r="B2" s="1">
        <v>534</v>
      </c>
      <c r="C2" s="2">
        <f>(B2/B$15)</f>
        <v>0.0977663859392164</v>
      </c>
      <c r="D2" s="2">
        <f>(B2/G2*100)%</f>
        <v>0.493074792243767</v>
      </c>
      <c r="E2" s="1">
        <v>10</v>
      </c>
      <c r="F2" s="1">
        <v>539</v>
      </c>
      <c r="G2" s="1">
        <f>SUM(B2,E2,F2)</f>
        <v>1083</v>
      </c>
      <c r="H2" s="2">
        <f>G2/G$15</f>
        <v>0.0772743489118801</v>
      </c>
    </row>
    <row r="3" spans="1:8">
      <c r="A3" s="1" t="s">
        <v>9</v>
      </c>
      <c r="B3" s="1">
        <v>3546</v>
      </c>
      <c r="C3" s="2">
        <f>(B3/B$15)</f>
        <v>0.649212742585134</v>
      </c>
      <c r="D3" s="2">
        <f>(B3/G3*100)%</f>
        <v>0.811627374685283</v>
      </c>
      <c r="E3" s="1">
        <v>92</v>
      </c>
      <c r="F3" s="1">
        <v>731</v>
      </c>
      <c r="G3" s="1">
        <f>SUM(B3,E3,F3)</f>
        <v>4369</v>
      </c>
      <c r="H3" s="2">
        <f>G3/G$15</f>
        <v>0.31173742418837</v>
      </c>
    </row>
    <row r="4" spans="1:8">
      <c r="A4" s="4" t="s">
        <v>10</v>
      </c>
      <c r="B4" s="4">
        <v>517</v>
      </c>
      <c r="C4" s="8">
        <f>(B4/B$15)</f>
        <v>0.0946539729036983</v>
      </c>
      <c r="D4" s="3">
        <f>(B4/G4*100)%</f>
        <v>0.783333333333333</v>
      </c>
      <c r="E4" s="4">
        <v>6</v>
      </c>
      <c r="F4" s="4">
        <v>137</v>
      </c>
      <c r="G4" s="4">
        <f>SUM(B4,E4,F4)</f>
        <v>660</v>
      </c>
      <c r="H4" s="3">
        <f>G4/G$15</f>
        <v>0.0470924009989297</v>
      </c>
    </row>
    <row r="5" spans="1:8">
      <c r="A5" s="1" t="s">
        <v>11</v>
      </c>
      <c r="B5" s="1">
        <v>182</v>
      </c>
      <c r="C5" s="2">
        <f>(B5/B$15)</f>
        <v>0.0333211277920176</v>
      </c>
      <c r="D5" s="2">
        <f>(B5/G5*100)%</f>
        <v>0.490566037735849</v>
      </c>
      <c r="E5" s="1">
        <v>2</v>
      </c>
      <c r="F5" s="1">
        <v>187</v>
      </c>
      <c r="G5" s="1">
        <f>SUM(B5,E5,F5)</f>
        <v>371</v>
      </c>
      <c r="H5" s="2">
        <f>G5/G$15</f>
        <v>0.0264716375312166</v>
      </c>
    </row>
    <row r="6" spans="1:8">
      <c r="A6" s="1" t="s">
        <v>12</v>
      </c>
      <c r="B6" s="1">
        <v>303</v>
      </c>
      <c r="C6" s="2">
        <f>(B6/B$15)</f>
        <v>0.0554741852801172</v>
      </c>
      <c r="D6" s="2">
        <f>(B6/G6*100)%</f>
        <v>0.587209302325581</v>
      </c>
      <c r="E6" s="1">
        <v>10</v>
      </c>
      <c r="F6" s="1">
        <v>203</v>
      </c>
      <c r="G6" s="1">
        <f>SUM(B6,E6,F6)</f>
        <v>516</v>
      </c>
      <c r="H6" s="2">
        <f>G6/G$15</f>
        <v>0.036817695326436</v>
      </c>
    </row>
    <row r="7" spans="1:8">
      <c r="A7" s="1" t="s">
        <v>13</v>
      </c>
      <c r="B7" s="9">
        <v>199</v>
      </c>
      <c r="C7" s="2">
        <f>(B7/B$15)</f>
        <v>0.0364335408275357</v>
      </c>
      <c r="D7" s="2">
        <f>(B7/G7*100)%</f>
        <v>0.0404718324181411</v>
      </c>
      <c r="E7" s="1">
        <v>25</v>
      </c>
      <c r="F7" s="1">
        <v>4693</v>
      </c>
      <c r="G7" s="1">
        <f>SUM(B7,E7,F7)</f>
        <v>4917</v>
      </c>
      <c r="H7" s="2">
        <f>G7/G$15</f>
        <v>0.350838387442026</v>
      </c>
    </row>
    <row r="8" spans="1:8">
      <c r="A8" s="1" t="s">
        <v>14</v>
      </c>
      <c r="B8" s="1">
        <v>2</v>
      </c>
      <c r="C8" s="2">
        <f>(B8/B$15)</f>
        <v>0.000366166239472721</v>
      </c>
      <c r="D8" s="2">
        <f>(B8/G8*100)%</f>
        <v>0.153846153846154</v>
      </c>
      <c r="E8" s="1">
        <v>1</v>
      </c>
      <c r="F8" s="1">
        <v>10</v>
      </c>
      <c r="G8" s="1">
        <f>SUM(B8,E8,F8)</f>
        <v>13</v>
      </c>
      <c r="H8" s="2">
        <f>G8/G$15</f>
        <v>0.000927577595433464</v>
      </c>
    </row>
    <row r="9" spans="1:8">
      <c r="A9" s="1" t="s">
        <v>15</v>
      </c>
      <c r="B9" s="1">
        <v>34</v>
      </c>
      <c r="C9" s="2">
        <f>(B9/B$15)</f>
        <v>0.00622482607103625</v>
      </c>
      <c r="D9" s="2">
        <f>(B9/G9*100)%</f>
        <v>0.117647058823529</v>
      </c>
      <c r="E9" s="1">
        <v>1</v>
      </c>
      <c r="F9" s="1">
        <v>254</v>
      </c>
      <c r="G9" s="1">
        <f>SUM(B9,E9,F9)</f>
        <v>289</v>
      </c>
      <c r="H9" s="2">
        <f>G9/G$15</f>
        <v>0.0206207634677132</v>
      </c>
    </row>
    <row r="10" spans="1:8">
      <c r="A10" s="1" t="s">
        <v>16</v>
      </c>
      <c r="B10" s="1">
        <v>84</v>
      </c>
      <c r="C10" s="2">
        <f>(B10/B$15)</f>
        <v>0.0153789820578543</v>
      </c>
      <c r="D10" s="2">
        <f>(B10/G10*100)%</f>
        <v>0.12051649928264</v>
      </c>
      <c r="E10" s="1">
        <v>7</v>
      </c>
      <c r="F10" s="1">
        <v>606</v>
      </c>
      <c r="G10" s="1">
        <f>SUM(B10,E10,F10)</f>
        <v>697</v>
      </c>
      <c r="H10" s="2">
        <f>G10/G$15</f>
        <v>0.0497324295397788</v>
      </c>
    </row>
    <row r="11" spans="1:8">
      <c r="A11" s="1" t="s">
        <v>17</v>
      </c>
      <c r="B11" s="1">
        <v>45</v>
      </c>
      <c r="C11" s="2">
        <f>(B11/B$15)</f>
        <v>0.00823874038813621</v>
      </c>
      <c r="D11" s="2">
        <f>(B11/G11*100)%</f>
        <v>0.0550122249388753</v>
      </c>
      <c r="E11" s="1">
        <v>3</v>
      </c>
      <c r="F11" s="1">
        <v>770</v>
      </c>
      <c r="G11" s="1">
        <f>SUM(B11,E11,F11)</f>
        <v>818</v>
      </c>
      <c r="H11" s="2">
        <f>G11/G$15</f>
        <v>0.0583660363895826</v>
      </c>
    </row>
    <row r="12" spans="1:8">
      <c r="A12" s="1" t="s">
        <v>18</v>
      </c>
      <c r="B12" s="1">
        <v>3</v>
      </c>
      <c r="C12" s="2">
        <f>(B12/B$15)</f>
        <v>0.000549249359209081</v>
      </c>
      <c r="D12" s="2">
        <f>(B12/G12*100)%</f>
        <v>0.103448275862069</v>
      </c>
      <c r="E12" s="1">
        <v>0</v>
      </c>
      <c r="F12" s="1">
        <v>26</v>
      </c>
      <c r="G12" s="1">
        <f>SUM(B12,E12,F12)</f>
        <v>29</v>
      </c>
      <c r="H12" s="2">
        <f>G12/G$15</f>
        <v>0.00206921155904388</v>
      </c>
    </row>
    <row r="13" spans="1:8">
      <c r="A13" s="1" t="s">
        <v>19</v>
      </c>
      <c r="B13" s="1">
        <v>7</v>
      </c>
      <c r="C13" s="2">
        <f>(B13/B$15)</f>
        <v>0.00128158183815452</v>
      </c>
      <c r="D13" s="2">
        <f>(B13/G13*100)%</f>
        <v>0.0348258706467662</v>
      </c>
      <c r="E13" s="1">
        <v>1</v>
      </c>
      <c r="F13" s="1">
        <v>193</v>
      </c>
      <c r="G13" s="1">
        <f>SUM(B13,E13,F13)</f>
        <v>201</v>
      </c>
      <c r="H13" s="2">
        <f>G13/G$15</f>
        <v>0.0143417766678559</v>
      </c>
    </row>
    <row r="14" spans="1:8">
      <c r="A14" s="1" t="s">
        <v>20</v>
      </c>
      <c r="B14" s="1">
        <v>6</v>
      </c>
      <c r="C14" s="2">
        <f>(B14/B$15)</f>
        <v>0.00109849871841816</v>
      </c>
      <c r="D14" s="2">
        <f>(B14/G14*100)%</f>
        <v>0.115384615384615</v>
      </c>
      <c r="E14" s="1">
        <v>0</v>
      </c>
      <c r="F14" s="1">
        <v>46</v>
      </c>
      <c r="G14" s="1">
        <f>SUM(B14,E14,F14)</f>
        <v>52</v>
      </c>
      <c r="H14" s="2">
        <f>G14/G$15</f>
        <v>0.00371031038173386</v>
      </c>
    </row>
    <row r="15" spans="1:8">
      <c r="A15" s="6" t="s">
        <v>6</v>
      </c>
      <c r="B15">
        <f t="shared" ref="B15:G15" si="0">SUM(B2:B14)</f>
        <v>5462</v>
      </c>
      <c r="C15" s="7">
        <f>(B15/B$15)</f>
        <v>1</v>
      </c>
      <c r="D15" s="7">
        <f>(B15/G15*100)%</f>
        <v>0.389725294327506</v>
      </c>
      <c r="E15">
        <f t="shared" si="0"/>
        <v>158</v>
      </c>
      <c r="F15">
        <f t="shared" si="0"/>
        <v>8395</v>
      </c>
      <c r="G15">
        <f t="shared" si="0"/>
        <v>14015</v>
      </c>
      <c r="H15" s="7">
        <f>G15/G$15</f>
        <v>1</v>
      </c>
    </row>
    <row r="17" spans="2:3">
      <c r="B17" s="10"/>
      <c r="C17" t="s">
        <v>21</v>
      </c>
    </row>
  </sheetData>
  <sortState ref="A2:H14">
    <sortCondition ref="A2:A14"/>
  </sortState>
  <conditionalFormatting sqref="C2:C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1" sqref="A1:C14"/>
    </sheetView>
  </sheetViews>
  <sheetFormatPr defaultColWidth="8.88888888888889" defaultRowHeight="14.4" outlineLevelCol="2"/>
  <cols>
    <col min="1" max="1" width="17" customWidth="1"/>
  </cols>
  <sheetData>
    <row r="1" spans="1:3">
      <c r="A1" t="s">
        <v>0</v>
      </c>
      <c r="B1" t="s">
        <v>22</v>
      </c>
      <c r="C1" t="s">
        <v>23</v>
      </c>
    </row>
    <row r="2" spans="1:3">
      <c r="A2" s="1" t="s">
        <v>8</v>
      </c>
      <c r="B2" s="2">
        <v>0.551724137931034</v>
      </c>
      <c r="C2" s="2">
        <v>0.493074792243767</v>
      </c>
    </row>
    <row r="3" spans="1:3">
      <c r="A3" s="1" t="s">
        <v>9</v>
      </c>
      <c r="B3" s="2">
        <v>0.866464339908953</v>
      </c>
      <c r="C3" s="2">
        <v>0.811627374685283</v>
      </c>
    </row>
    <row r="4" spans="1:3">
      <c r="A4" s="1" t="s">
        <v>10</v>
      </c>
      <c r="B4" s="2">
        <v>0.884328358208955</v>
      </c>
      <c r="C4" s="3">
        <v>0.783333333333333</v>
      </c>
    </row>
    <row r="5" spans="1:3">
      <c r="A5" s="1" t="s">
        <v>11</v>
      </c>
      <c r="B5" s="2">
        <v>0.475</v>
      </c>
      <c r="C5" s="2">
        <v>0.490566037735849</v>
      </c>
    </row>
    <row r="6" spans="1:3">
      <c r="A6" s="1" t="s">
        <v>12</v>
      </c>
      <c r="B6" s="2">
        <v>0.733333333333333</v>
      </c>
      <c r="C6" s="2">
        <v>0.587209302325581</v>
      </c>
    </row>
    <row r="7" spans="1:3">
      <c r="A7" s="1" t="s">
        <v>13</v>
      </c>
      <c r="B7" s="2">
        <v>0.00630417651694247</v>
      </c>
      <c r="C7" s="2">
        <v>0.0404718324181411</v>
      </c>
    </row>
    <row r="8" spans="1:3">
      <c r="A8" s="1" t="s">
        <v>14</v>
      </c>
      <c r="B8" s="2">
        <v>0.0263157894736842</v>
      </c>
      <c r="C8" s="2">
        <v>0.153846153846154</v>
      </c>
    </row>
    <row r="9" spans="1:3">
      <c r="A9" s="1" t="s">
        <v>15</v>
      </c>
      <c r="B9" s="2">
        <v>0.173684210526316</v>
      </c>
      <c r="C9" s="2">
        <v>0.117647058823529</v>
      </c>
    </row>
    <row r="10" spans="1:3">
      <c r="A10" s="1" t="s">
        <v>16</v>
      </c>
      <c r="B10" s="2">
        <v>0.105263157894737</v>
      </c>
      <c r="C10" s="2">
        <v>0.12051649928264</v>
      </c>
    </row>
    <row r="11" spans="1:3">
      <c r="A11" s="4" t="s">
        <v>17</v>
      </c>
      <c r="B11" s="3">
        <v>0.00840336134453781</v>
      </c>
      <c r="C11" s="2">
        <v>0.0550122249388753</v>
      </c>
    </row>
    <row r="12" spans="1:3">
      <c r="A12" s="4" t="s">
        <v>18</v>
      </c>
      <c r="B12" s="3">
        <v>0</v>
      </c>
      <c r="C12" s="2">
        <v>0.103448275862069</v>
      </c>
    </row>
    <row r="13" spans="1:3">
      <c r="A13" s="4" t="s">
        <v>19</v>
      </c>
      <c r="B13" s="3">
        <v>0</v>
      </c>
      <c r="C13" s="2">
        <v>0.0348258706467662</v>
      </c>
    </row>
    <row r="14" spans="1:3">
      <c r="A14" s="4" t="s">
        <v>20</v>
      </c>
      <c r="B14" s="3">
        <v>0</v>
      </c>
      <c r="C14" s="2">
        <v>0.115384615384615</v>
      </c>
    </row>
  </sheetData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deepfix</vt:lpstr>
      <vt:lpstr>ittk</vt:lpstr>
      <vt:lpstr>all_statistic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元素</cp:lastModifiedBy>
  <dcterms:created xsi:type="dcterms:W3CDTF">2021-06-03T09:03:00Z</dcterms:created>
  <dcterms:modified xsi:type="dcterms:W3CDTF">2021-06-04T11:54:28Z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