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A0555FD-F7DA-4130-9E7F-AEAE4579A040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M10" i="1"/>
  <c r="R13" i="1" l="1"/>
  <c r="Q13" i="1"/>
  <c r="R10" i="1" s="1"/>
  <c r="Q10" i="1"/>
  <c r="C54" i="1"/>
  <c r="L11" i="1"/>
  <c r="L12" i="1"/>
  <c r="L13" i="1"/>
  <c r="L14" i="1"/>
  <c r="L15" i="1"/>
  <c r="L16" i="1"/>
  <c r="L10" i="1"/>
  <c r="I11" i="1"/>
  <c r="I12" i="1"/>
  <c r="I13" i="1"/>
  <c r="I14" i="1"/>
  <c r="I15" i="1"/>
  <c r="I16" i="1"/>
  <c r="I1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O19" i="1" l="1"/>
  <c r="O20" i="1" s="1"/>
  <c r="P10" i="1" s="1"/>
  <c r="H17" i="1"/>
  <c r="K16" i="1"/>
  <c r="K15" i="1"/>
  <c r="K14" i="1"/>
  <c r="K13" i="1"/>
  <c r="K12" i="1"/>
  <c r="K11" i="1"/>
  <c r="K10" i="1"/>
  <c r="G10" i="1"/>
  <c r="F10" i="1"/>
  <c r="F3" i="1"/>
  <c r="F2" i="1"/>
  <c r="F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C51" i="1" s="1"/>
  <c r="C52" i="1" s="1"/>
  <c r="C53" i="1" s="1"/>
  <c r="A57" i="1" s="1"/>
  <c r="B1" i="1"/>
  <c r="A52" i="1"/>
  <c r="A51" i="1"/>
  <c r="B57" i="1" l="1"/>
  <c r="L17" i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</calcChain>
</file>

<file path=xl/sharedStrings.xml><?xml version="1.0" encoding="utf-8"?>
<sst xmlns="http://schemas.openxmlformats.org/spreadsheetml/2006/main" count="26" uniqueCount="26">
  <si>
    <t>ср ариф</t>
  </si>
  <si>
    <t>дисп</t>
  </si>
  <si>
    <t>СКОн</t>
  </si>
  <si>
    <r>
      <t>x-3</t>
    </r>
    <r>
      <rPr>
        <sz val="11"/>
        <color theme="1"/>
        <rFont val="Calibri"/>
        <family val="2"/>
        <charset val="204"/>
      </rPr>
      <t>σ</t>
    </r>
  </si>
  <si>
    <t>x+3σ</t>
  </si>
  <si>
    <t>R</t>
  </si>
  <si>
    <t>r</t>
  </si>
  <si>
    <t>Delta</t>
  </si>
  <si>
    <t>j</t>
  </si>
  <si>
    <t>Xn</t>
  </si>
  <si>
    <t>Xv</t>
  </si>
  <si>
    <t>n</t>
  </si>
  <si>
    <t>Zv</t>
  </si>
  <si>
    <t>Фв</t>
  </si>
  <si>
    <t>Pj</t>
  </si>
  <si>
    <t>Xi</t>
  </si>
  <si>
    <t>Δn</t>
  </si>
  <si>
    <t>Δi</t>
  </si>
  <si>
    <r>
      <t>ϴ</t>
    </r>
    <r>
      <rPr>
        <sz val="7.7"/>
        <color theme="1"/>
        <rFont val="Calibri"/>
        <family val="2"/>
        <charset val="204"/>
        <scheme val="minor"/>
      </rPr>
      <t>i</t>
    </r>
  </si>
  <si>
    <t>ϴ</t>
  </si>
  <si>
    <r>
      <t>ϴ/</t>
    </r>
    <r>
      <rPr>
        <sz val="11"/>
        <color theme="1"/>
        <rFont val="Calibri"/>
        <family val="2"/>
        <charset val="204"/>
      </rPr>
      <t>σи</t>
    </r>
  </si>
  <si>
    <t>Δ</t>
  </si>
  <si>
    <t>Xi^2</t>
  </si>
  <si>
    <t>СКОи</t>
  </si>
  <si>
    <t>k</t>
  </si>
  <si>
    <t>σΣ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</si>
</sst>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7.7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Fill="1" applyBorder="1"/>
    <xf numFmtId="0" fontId="0" fillId="0" borderId="2" xfId="0" applyBorder="1"/>
    <xf numFmtId="0" fontId="0" fillId="0" borderId="1" xfId="0" applyFill="1" applyBorder="1"/>
    <xf numFmtId="0" fontId="2" fillId="0" borderId="1" xfId="0" applyFont="1" applyBorder="1"/>
    <xf numFmtId="0" fontId="2" fillId="0" borderId="2" xfId="0" applyFont="1" applyBorder="1"/>
    <xf numFmtId="0" fontId="0" fillId="0" borderId="0" xfId="0" applyBorder="1"/>
    <xf numFmtId="0" fontId="2" fillId="0" borderId="3" xfId="0" applyFont="1" applyFill="1" applyBorder="1"/>
    <xf numFmtId="0" fontId="0" fillId="2" borderId="0" xfId="0" applyFill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Лист1!$H$10:$H$16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30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2-49B1-BD06-175A26B1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01760"/>
        <c:axId val="1001467792"/>
      </c:barChart>
      <c:catAx>
        <c:axId val="9990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001467792"/>
        <c:crosses val="autoZero"/>
        <c:auto val="1"/>
        <c:lblAlgn val="ctr"/>
        <c:lblOffset val="100"/>
        <c:noMultiLvlLbl val="0"/>
      </c:catAx>
      <c:valAx>
        <c:axId val="10014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990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18</xdr:row>
      <xdr:rowOff>30480</xdr:rowOff>
    </xdr:from>
    <xdr:to>
      <xdr:col>11</xdr:col>
      <xdr:colOff>594360</xdr:colOff>
      <xdr:row>32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4B3389-BC1C-432D-9A46-7811E3C2C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topLeftCell="F1" workbookViewId="0">
      <selection activeCell="N11" sqref="N11"/>
    </sheetView>
  </sheetViews>
  <sheetFormatPr defaultRowHeight="14.4" x14ac:dyDescent="0.3"/>
  <sheetData>
    <row r="1" spans="1:18" x14ac:dyDescent="0.3">
      <c r="A1" s="11">
        <v>50.45</v>
      </c>
      <c r="B1">
        <f t="shared" ref="B1:B50" si="0">A1-$A$52</f>
        <v>-27.046799999999976</v>
      </c>
      <c r="C1">
        <f t="shared" ref="C1:C50" si="1">B1*B1</f>
        <v>731.52939023999875</v>
      </c>
      <c r="E1" t="s">
        <v>5</v>
      </c>
      <c r="F1">
        <f>A49-A1</f>
        <v>41.11</v>
      </c>
    </row>
    <row r="2" spans="1:18" x14ac:dyDescent="0.3">
      <c r="A2">
        <v>50.45</v>
      </c>
      <c r="B2">
        <f t="shared" si="0"/>
        <v>-27.046799999999976</v>
      </c>
      <c r="C2">
        <f t="shared" si="1"/>
        <v>731.52939023999875</v>
      </c>
      <c r="E2" t="s">
        <v>6</v>
      </c>
      <c r="F2">
        <f>1+3.32*LOG10(50)</f>
        <v>6.6405804143955818</v>
      </c>
      <c r="G2">
        <v>7</v>
      </c>
    </row>
    <row r="3" spans="1:18" x14ac:dyDescent="0.3">
      <c r="A3">
        <v>50.68</v>
      </c>
      <c r="B3">
        <f t="shared" si="0"/>
        <v>-26.816799999999979</v>
      </c>
      <c r="C3">
        <f t="shared" si="1"/>
        <v>719.14076223999894</v>
      </c>
      <c r="E3" t="s">
        <v>7</v>
      </c>
      <c r="F3">
        <f>F1/G2</f>
        <v>5.8728571428571428</v>
      </c>
    </row>
    <row r="4" spans="1:18" x14ac:dyDescent="0.3">
      <c r="A4">
        <v>50.68</v>
      </c>
      <c r="B4">
        <f t="shared" si="0"/>
        <v>-26.816799999999979</v>
      </c>
      <c r="C4">
        <f t="shared" si="1"/>
        <v>719.14076223999894</v>
      </c>
    </row>
    <row r="5" spans="1:18" x14ac:dyDescent="0.3">
      <c r="A5">
        <v>51.45</v>
      </c>
      <c r="B5">
        <f t="shared" si="0"/>
        <v>-26.046799999999976</v>
      </c>
      <c r="C5">
        <f t="shared" si="1"/>
        <v>678.43579023999871</v>
      </c>
    </row>
    <row r="6" spans="1:18" x14ac:dyDescent="0.3">
      <c r="A6">
        <v>51.45</v>
      </c>
      <c r="B6">
        <f t="shared" si="0"/>
        <v>-26.046799999999976</v>
      </c>
      <c r="C6">
        <f t="shared" si="1"/>
        <v>678.43579023999871</v>
      </c>
    </row>
    <row r="7" spans="1:18" x14ac:dyDescent="0.3">
      <c r="A7" s="11">
        <v>61.45</v>
      </c>
      <c r="B7">
        <f t="shared" si="0"/>
        <v>-16.046799999999976</v>
      </c>
      <c r="C7">
        <f t="shared" si="1"/>
        <v>257.49979023999924</v>
      </c>
    </row>
    <row r="8" spans="1:18" x14ac:dyDescent="0.3">
      <c r="A8" s="11">
        <v>64.56</v>
      </c>
      <c r="B8">
        <f t="shared" si="0"/>
        <v>-12.936799999999977</v>
      </c>
      <c r="C8">
        <f t="shared" si="1"/>
        <v>167.36079423999939</v>
      </c>
    </row>
    <row r="9" spans="1:18" x14ac:dyDescent="0.3">
      <c r="A9" s="11">
        <v>74.56</v>
      </c>
      <c r="B9">
        <f t="shared" si="0"/>
        <v>-2.9367999999999768</v>
      </c>
      <c r="C9">
        <f t="shared" si="1"/>
        <v>8.6247942399998632</v>
      </c>
      <c r="E9" s="2" t="s">
        <v>8</v>
      </c>
      <c r="F9" s="3" t="s">
        <v>9</v>
      </c>
      <c r="G9" s="3" t="s">
        <v>10</v>
      </c>
      <c r="H9" s="2" t="s">
        <v>11</v>
      </c>
      <c r="I9" s="3" t="s">
        <v>12</v>
      </c>
      <c r="J9" s="3" t="s">
        <v>13</v>
      </c>
      <c r="K9" s="3" t="s">
        <v>14</v>
      </c>
      <c r="L9" s="3" t="s">
        <v>15</v>
      </c>
      <c r="M9" s="4" t="s">
        <v>16</v>
      </c>
      <c r="N9" s="5" t="s">
        <v>17</v>
      </c>
      <c r="O9" s="4" t="s">
        <v>18</v>
      </c>
      <c r="P9" s="3" t="s">
        <v>19</v>
      </c>
      <c r="Q9" s="3" t="s">
        <v>20</v>
      </c>
      <c r="R9" s="6" t="s">
        <v>21</v>
      </c>
    </row>
    <row r="10" spans="1:18" x14ac:dyDescent="0.3">
      <c r="A10">
        <v>78.45</v>
      </c>
      <c r="B10">
        <f t="shared" si="0"/>
        <v>0.95320000000002381</v>
      </c>
      <c r="C10">
        <f t="shared" si="1"/>
        <v>0.9085902400000454</v>
      </c>
      <c r="E10" s="2">
        <v>1</v>
      </c>
      <c r="F10" s="3">
        <f>A1</f>
        <v>50.45</v>
      </c>
      <c r="G10" s="3">
        <f t="shared" ref="G10:G16" si="2">F10+$F$3</f>
        <v>56.322857142857146</v>
      </c>
      <c r="H10" s="2">
        <v>6</v>
      </c>
      <c r="I10" s="3">
        <f>(G10-$A$52)/$C$53</f>
        <v>-1.8873855397307127</v>
      </c>
      <c r="J10" s="3">
        <v>3.0099999999999998E-2</v>
      </c>
      <c r="K10" s="3">
        <f>J10</f>
        <v>3.0099999999999998E-2</v>
      </c>
      <c r="L10" s="3">
        <f>(H10-50*K10)^2/(50*K10)</f>
        <v>13.4252657807309</v>
      </c>
      <c r="M10" s="7">
        <f>2.01*C53</f>
        <v>22.549513200641236</v>
      </c>
      <c r="N10" s="8">
        <f>2.01*C54</f>
        <v>3.1889827393257972</v>
      </c>
      <c r="O10" s="3">
        <v>0.6</v>
      </c>
      <c r="P10" s="3">
        <f>1.1*SQRT(O20)</f>
        <v>5.104000000000001</v>
      </c>
      <c r="Q10" s="3">
        <f>P10/C54</f>
        <v>3.2170258789700843</v>
      </c>
      <c r="R10" s="3">
        <f>Q13*R13</f>
        <v>3.5095310932603447</v>
      </c>
    </row>
    <row r="11" spans="1:18" x14ac:dyDescent="0.3">
      <c r="A11">
        <v>78.56</v>
      </c>
      <c r="B11">
        <f t="shared" si="0"/>
        <v>1.0632000000000232</v>
      </c>
      <c r="C11">
        <f t="shared" si="1"/>
        <v>1.1303942400000495</v>
      </c>
      <c r="E11" s="2">
        <v>2</v>
      </c>
      <c r="F11" s="3">
        <f t="shared" ref="F11:F16" si="3">G10</f>
        <v>56.322857142857146</v>
      </c>
      <c r="G11" s="3">
        <f t="shared" si="2"/>
        <v>62.195714285714288</v>
      </c>
      <c r="H11" s="2">
        <v>1</v>
      </c>
      <c r="I11" s="3">
        <f t="shared" ref="I11:I16" si="4">(G11-$A$52)/$C$53</f>
        <v>-1.3638956199213939</v>
      </c>
      <c r="J11" s="3">
        <v>8.6900000000000005E-2</v>
      </c>
      <c r="K11" s="3">
        <f t="shared" ref="K11:K16" si="5">J11-J10</f>
        <v>5.6800000000000003E-2</v>
      </c>
      <c r="L11" s="3">
        <f t="shared" ref="L11:L16" si="6">(H11-50*K11)^2/(50*K11)</f>
        <v>1.1921126760563383</v>
      </c>
      <c r="M11" s="9"/>
      <c r="N11" s="9"/>
      <c r="O11" s="3">
        <v>0.45</v>
      </c>
    </row>
    <row r="12" spans="1:18" x14ac:dyDescent="0.3">
      <c r="A12">
        <v>78.56</v>
      </c>
      <c r="B12">
        <f t="shared" si="0"/>
        <v>1.0632000000000232</v>
      </c>
      <c r="C12">
        <f t="shared" si="1"/>
        <v>1.1303942400000495</v>
      </c>
      <c r="E12" s="2">
        <v>3</v>
      </c>
      <c r="F12" s="3">
        <f t="shared" si="3"/>
        <v>62.195714285714288</v>
      </c>
      <c r="G12" s="3">
        <f t="shared" si="2"/>
        <v>68.068571428571431</v>
      </c>
      <c r="H12" s="2">
        <v>1</v>
      </c>
      <c r="I12" s="3">
        <f t="shared" si="4"/>
        <v>-0.84040570011207516</v>
      </c>
      <c r="J12" s="3">
        <v>0.20050000000000001</v>
      </c>
      <c r="K12" s="3">
        <f t="shared" si="5"/>
        <v>0.11360000000000001</v>
      </c>
      <c r="L12" s="3">
        <f t="shared" si="6"/>
        <v>3.85605633802817</v>
      </c>
      <c r="O12" s="3">
        <v>0.5</v>
      </c>
      <c r="Q12" s="3" t="s">
        <v>24</v>
      </c>
      <c r="R12" s="12" t="s">
        <v>25</v>
      </c>
    </row>
    <row r="13" spans="1:18" x14ac:dyDescent="0.3">
      <c r="A13">
        <v>79.56</v>
      </c>
      <c r="B13">
        <f t="shared" si="0"/>
        <v>2.0632000000000232</v>
      </c>
      <c r="C13">
        <f t="shared" si="1"/>
        <v>4.2567942400000955</v>
      </c>
      <c r="E13" s="2">
        <v>4</v>
      </c>
      <c r="F13" s="3">
        <f t="shared" si="3"/>
        <v>68.068571428571431</v>
      </c>
      <c r="G13" s="3">
        <f t="shared" si="2"/>
        <v>73.941428571428574</v>
      </c>
      <c r="H13" s="2">
        <v>6</v>
      </c>
      <c r="I13" s="3">
        <f t="shared" si="4"/>
        <v>-0.31691578030275641</v>
      </c>
      <c r="J13" s="3">
        <v>0.37830000000000003</v>
      </c>
      <c r="K13" s="3">
        <f t="shared" si="5"/>
        <v>0.17780000000000001</v>
      </c>
      <c r="L13" s="3">
        <f t="shared" si="6"/>
        <v>0.93949381327334114</v>
      </c>
      <c r="O13" s="3">
        <v>0.3</v>
      </c>
      <c r="Q13" s="3">
        <f>(N10+P10)/(C54+SQRT(((O19)^3)/3))</f>
        <v>1.1272085503716267</v>
      </c>
      <c r="R13" s="3">
        <f>SQRT((((O19)^2)/3)+(C54)^2)</f>
        <v>3.1134709651583958</v>
      </c>
    </row>
    <row r="14" spans="1:18" x14ac:dyDescent="0.3">
      <c r="A14">
        <v>79.56</v>
      </c>
      <c r="B14">
        <f t="shared" si="0"/>
        <v>2.0632000000000232</v>
      </c>
      <c r="C14">
        <f t="shared" si="1"/>
        <v>4.2567942400000955</v>
      </c>
      <c r="E14" s="2">
        <v>5</v>
      </c>
      <c r="F14" s="3">
        <f t="shared" si="3"/>
        <v>73.941428571428574</v>
      </c>
      <c r="G14" s="3">
        <f t="shared" si="2"/>
        <v>79.814285714285717</v>
      </c>
      <c r="H14" s="2">
        <v>30</v>
      </c>
      <c r="I14" s="3">
        <f t="shared" si="4"/>
        <v>0.20657413950656237</v>
      </c>
      <c r="J14" s="3">
        <v>0.57930000000000004</v>
      </c>
      <c r="K14" s="3">
        <f t="shared" si="5"/>
        <v>0.20100000000000001</v>
      </c>
      <c r="L14" s="3">
        <f t="shared" si="6"/>
        <v>39.602238805970146</v>
      </c>
      <c r="O14" s="3">
        <v>0.9</v>
      </c>
    </row>
    <row r="15" spans="1:18" x14ac:dyDescent="0.3">
      <c r="A15" s="11">
        <v>80.12</v>
      </c>
      <c r="B15">
        <f t="shared" si="0"/>
        <v>2.6232000000000255</v>
      </c>
      <c r="C15">
        <f t="shared" si="1"/>
        <v>6.8811782400001338</v>
      </c>
      <c r="E15" s="2">
        <v>6</v>
      </c>
      <c r="F15" s="3">
        <f t="shared" si="3"/>
        <v>79.814285714285717</v>
      </c>
      <c r="G15" s="3">
        <f t="shared" si="2"/>
        <v>85.687142857142859</v>
      </c>
      <c r="H15" s="2">
        <v>5</v>
      </c>
      <c r="I15" s="3">
        <f t="shared" si="4"/>
        <v>0.73006405931588114</v>
      </c>
      <c r="J15" s="3">
        <v>0.76729999999999998</v>
      </c>
      <c r="K15" s="3">
        <f t="shared" si="5"/>
        <v>0.18799999999999994</v>
      </c>
      <c r="L15" s="3">
        <f t="shared" si="6"/>
        <v>2.059574468085104</v>
      </c>
      <c r="O15" s="3">
        <v>0.25</v>
      </c>
    </row>
    <row r="16" spans="1:18" x14ac:dyDescent="0.3">
      <c r="A16">
        <v>80.12</v>
      </c>
      <c r="B16">
        <f t="shared" si="0"/>
        <v>2.6232000000000255</v>
      </c>
      <c r="C16">
        <f t="shared" si="1"/>
        <v>6.8811782400001338</v>
      </c>
      <c r="E16" s="2">
        <v>7</v>
      </c>
      <c r="F16" s="3">
        <f t="shared" si="3"/>
        <v>85.687142857142859</v>
      </c>
      <c r="G16" s="3">
        <f t="shared" si="2"/>
        <v>91.56</v>
      </c>
      <c r="H16" s="2">
        <v>1</v>
      </c>
      <c r="I16" s="3">
        <f t="shared" si="4"/>
        <v>1.2535539791251999</v>
      </c>
      <c r="J16" s="3">
        <v>0.89439999999999997</v>
      </c>
      <c r="K16" s="3">
        <f t="shared" si="5"/>
        <v>0.12709999999999999</v>
      </c>
      <c r="L16" s="3">
        <f t="shared" si="6"/>
        <v>4.5123564122737996</v>
      </c>
      <c r="O16" s="3">
        <v>0.56000000000000005</v>
      </c>
    </row>
    <row r="17" spans="1:15" x14ac:dyDescent="0.3">
      <c r="A17">
        <v>80.12</v>
      </c>
      <c r="B17">
        <f t="shared" si="0"/>
        <v>2.6232000000000255</v>
      </c>
      <c r="C17">
        <f t="shared" si="1"/>
        <v>6.8811782400001338</v>
      </c>
      <c r="E17" s="9"/>
      <c r="F17" s="9"/>
      <c r="G17" s="9"/>
      <c r="H17" s="3">
        <f>SUM(H10:H16)</f>
        <v>50</v>
      </c>
      <c r="I17" s="9"/>
      <c r="J17" s="9"/>
      <c r="K17" s="9"/>
      <c r="L17" s="10">
        <f>SUM(L10:L16)</f>
        <v>65.5870982944178</v>
      </c>
      <c r="O17" s="3">
        <v>0.8</v>
      </c>
    </row>
    <row r="18" spans="1:15" x14ac:dyDescent="0.3">
      <c r="A18">
        <v>80.12</v>
      </c>
      <c r="B18">
        <f t="shared" si="0"/>
        <v>2.6232000000000255</v>
      </c>
      <c r="C18">
        <f t="shared" si="1"/>
        <v>6.8811782400001338</v>
      </c>
      <c r="K18" s="3" t="s">
        <v>22</v>
      </c>
      <c r="L18" s="7">
        <v>9.49</v>
      </c>
      <c r="O18" s="3">
        <v>0.28000000000000003</v>
      </c>
    </row>
    <row r="19" spans="1:15" x14ac:dyDescent="0.3">
      <c r="A19">
        <v>80.12</v>
      </c>
      <c r="B19">
        <f t="shared" si="0"/>
        <v>2.6232000000000255</v>
      </c>
      <c r="C19">
        <f t="shared" si="1"/>
        <v>6.8811782400001338</v>
      </c>
      <c r="O19" s="1">
        <f>SUM(O10:O18)</f>
        <v>4.6400000000000006</v>
      </c>
    </row>
    <row r="20" spans="1:15" x14ac:dyDescent="0.3">
      <c r="A20">
        <v>80.45</v>
      </c>
      <c r="B20">
        <f t="shared" si="0"/>
        <v>2.9532000000000238</v>
      </c>
      <c r="C20">
        <f t="shared" si="1"/>
        <v>8.7213902400001402</v>
      </c>
      <c r="O20" s="1">
        <f>O19*O19</f>
        <v>21.529600000000006</v>
      </c>
    </row>
    <row r="21" spans="1:15" x14ac:dyDescent="0.3">
      <c r="A21">
        <v>80.45</v>
      </c>
      <c r="B21">
        <f t="shared" si="0"/>
        <v>2.9532000000000238</v>
      </c>
      <c r="C21">
        <f t="shared" si="1"/>
        <v>8.7213902400001402</v>
      </c>
    </row>
    <row r="22" spans="1:15" x14ac:dyDescent="0.3">
      <c r="A22">
        <v>80.45</v>
      </c>
      <c r="B22">
        <f t="shared" si="0"/>
        <v>2.9532000000000238</v>
      </c>
      <c r="C22">
        <f t="shared" si="1"/>
        <v>8.7213902400001402</v>
      </c>
    </row>
    <row r="23" spans="1:15" x14ac:dyDescent="0.3">
      <c r="A23">
        <v>80.45</v>
      </c>
      <c r="B23">
        <f t="shared" si="0"/>
        <v>2.9532000000000238</v>
      </c>
      <c r="C23">
        <f t="shared" si="1"/>
        <v>8.7213902400001402</v>
      </c>
    </row>
    <row r="24" spans="1:15" x14ac:dyDescent="0.3">
      <c r="A24">
        <v>80.45</v>
      </c>
      <c r="B24">
        <f t="shared" si="0"/>
        <v>2.9532000000000238</v>
      </c>
      <c r="C24">
        <f t="shared" si="1"/>
        <v>8.7213902400001402</v>
      </c>
    </row>
    <row r="25" spans="1:15" x14ac:dyDescent="0.3">
      <c r="A25">
        <v>80.45</v>
      </c>
      <c r="B25">
        <f t="shared" si="0"/>
        <v>2.9532000000000238</v>
      </c>
      <c r="C25">
        <f t="shared" si="1"/>
        <v>8.7213902400001402</v>
      </c>
    </row>
    <row r="26" spans="1:15" x14ac:dyDescent="0.3">
      <c r="A26">
        <v>80.45</v>
      </c>
      <c r="B26">
        <f t="shared" si="0"/>
        <v>2.9532000000000238</v>
      </c>
      <c r="C26">
        <f t="shared" si="1"/>
        <v>8.7213902400001402</v>
      </c>
    </row>
    <row r="27" spans="1:15" x14ac:dyDescent="0.3">
      <c r="A27">
        <v>80.459999999999994</v>
      </c>
      <c r="B27">
        <f t="shared" si="0"/>
        <v>2.9632000000000147</v>
      </c>
      <c r="C27">
        <f t="shared" si="1"/>
        <v>8.7805542400000878</v>
      </c>
    </row>
    <row r="28" spans="1:15" x14ac:dyDescent="0.3">
      <c r="A28">
        <v>80.459999999999994</v>
      </c>
      <c r="B28">
        <f t="shared" si="0"/>
        <v>2.9632000000000147</v>
      </c>
      <c r="C28">
        <f t="shared" si="1"/>
        <v>8.7805542400000878</v>
      </c>
    </row>
    <row r="29" spans="1:15" x14ac:dyDescent="0.3">
      <c r="A29">
        <v>80.459999999999994</v>
      </c>
      <c r="B29">
        <f t="shared" si="0"/>
        <v>2.9632000000000147</v>
      </c>
      <c r="C29">
        <f t="shared" si="1"/>
        <v>8.7805542400000878</v>
      </c>
    </row>
    <row r="30" spans="1:15" x14ac:dyDescent="0.3">
      <c r="A30">
        <v>80.48</v>
      </c>
      <c r="B30">
        <f t="shared" si="0"/>
        <v>2.9832000000000249</v>
      </c>
      <c r="C30">
        <f t="shared" si="1"/>
        <v>8.8994822400001485</v>
      </c>
    </row>
    <row r="31" spans="1:15" x14ac:dyDescent="0.3">
      <c r="A31">
        <v>80.56</v>
      </c>
      <c r="B31">
        <f t="shared" si="0"/>
        <v>3.0632000000000232</v>
      </c>
      <c r="C31">
        <f t="shared" si="1"/>
        <v>9.383194240000142</v>
      </c>
    </row>
    <row r="32" spans="1:15" x14ac:dyDescent="0.3">
      <c r="A32">
        <v>80.56</v>
      </c>
      <c r="B32">
        <f t="shared" si="0"/>
        <v>3.0632000000000232</v>
      </c>
      <c r="C32">
        <f t="shared" si="1"/>
        <v>9.383194240000142</v>
      </c>
    </row>
    <row r="33" spans="1:3" x14ac:dyDescent="0.3">
      <c r="A33">
        <v>80.56</v>
      </c>
      <c r="B33">
        <f t="shared" si="0"/>
        <v>3.0632000000000232</v>
      </c>
      <c r="C33">
        <f t="shared" si="1"/>
        <v>9.383194240000142</v>
      </c>
    </row>
    <row r="34" spans="1:3" x14ac:dyDescent="0.3">
      <c r="A34">
        <v>80.78</v>
      </c>
      <c r="B34">
        <f t="shared" si="0"/>
        <v>3.2832000000000221</v>
      </c>
      <c r="C34">
        <f t="shared" si="1"/>
        <v>10.779402240000145</v>
      </c>
    </row>
    <row r="35" spans="1:3" x14ac:dyDescent="0.3">
      <c r="A35">
        <v>80.78</v>
      </c>
      <c r="B35">
        <f t="shared" si="0"/>
        <v>3.2832000000000221</v>
      </c>
      <c r="C35">
        <f t="shared" si="1"/>
        <v>10.779402240000145</v>
      </c>
    </row>
    <row r="36" spans="1:3" x14ac:dyDescent="0.3">
      <c r="A36">
        <v>81.05</v>
      </c>
      <c r="B36">
        <f t="shared" si="0"/>
        <v>3.5532000000000181</v>
      </c>
      <c r="C36">
        <f t="shared" si="1"/>
        <v>12.625230240000128</v>
      </c>
    </row>
    <row r="37" spans="1:3" x14ac:dyDescent="0.3">
      <c r="A37">
        <v>81.45</v>
      </c>
      <c r="B37">
        <f t="shared" si="0"/>
        <v>3.9532000000000238</v>
      </c>
      <c r="C37">
        <f t="shared" si="1"/>
        <v>15.627790240000188</v>
      </c>
    </row>
    <row r="38" spans="1:3" x14ac:dyDescent="0.3">
      <c r="A38">
        <v>81.459999999999994</v>
      </c>
      <c r="B38">
        <f t="shared" si="0"/>
        <v>3.9632000000000147</v>
      </c>
      <c r="C38">
        <f t="shared" si="1"/>
        <v>15.706954240000117</v>
      </c>
    </row>
    <row r="39" spans="1:3" x14ac:dyDescent="0.3">
      <c r="A39">
        <v>81.56</v>
      </c>
      <c r="B39">
        <f t="shared" si="0"/>
        <v>4.0632000000000232</v>
      </c>
      <c r="C39">
        <f t="shared" si="1"/>
        <v>16.50959424000019</v>
      </c>
    </row>
    <row r="40" spans="1:3" x14ac:dyDescent="0.3">
      <c r="A40">
        <v>81.56</v>
      </c>
      <c r="B40">
        <f t="shared" si="0"/>
        <v>4.0632000000000232</v>
      </c>
      <c r="C40">
        <f t="shared" si="1"/>
        <v>16.50959424000019</v>
      </c>
    </row>
    <row r="41" spans="1:3" x14ac:dyDescent="0.3">
      <c r="A41">
        <v>81.56</v>
      </c>
      <c r="B41">
        <f t="shared" si="0"/>
        <v>4.0632000000000232</v>
      </c>
      <c r="C41">
        <f t="shared" si="1"/>
        <v>16.50959424000019</v>
      </c>
    </row>
    <row r="42" spans="1:3" x14ac:dyDescent="0.3">
      <c r="A42">
        <v>84.56</v>
      </c>
      <c r="B42">
        <f t="shared" si="0"/>
        <v>7.0632000000000232</v>
      </c>
      <c r="C42">
        <f t="shared" si="1"/>
        <v>49.88879424000033</v>
      </c>
    </row>
    <row r="43" spans="1:3" x14ac:dyDescent="0.3">
      <c r="A43">
        <v>84.56</v>
      </c>
      <c r="B43">
        <f t="shared" si="0"/>
        <v>7.0632000000000232</v>
      </c>
      <c r="C43">
        <f t="shared" si="1"/>
        <v>49.88879424000033</v>
      </c>
    </row>
    <row r="44" spans="1:3" x14ac:dyDescent="0.3">
      <c r="A44">
        <v>85.45</v>
      </c>
      <c r="B44">
        <f t="shared" si="0"/>
        <v>7.9532000000000238</v>
      </c>
      <c r="C44">
        <f t="shared" si="1"/>
        <v>63.253390240000378</v>
      </c>
    </row>
    <row r="45" spans="1:3" x14ac:dyDescent="0.3">
      <c r="A45" s="11">
        <v>87.56</v>
      </c>
      <c r="B45">
        <f t="shared" si="0"/>
        <v>10.063200000000023</v>
      </c>
      <c r="C45">
        <f t="shared" si="1"/>
        <v>101.26799424000046</v>
      </c>
    </row>
    <row r="46" spans="1:3" x14ac:dyDescent="0.3">
      <c r="A46">
        <v>89.56</v>
      </c>
      <c r="B46">
        <f t="shared" si="0"/>
        <v>12.063200000000023</v>
      </c>
      <c r="C46">
        <f t="shared" si="1"/>
        <v>145.52079424000055</v>
      </c>
    </row>
    <row r="47" spans="1:3" x14ac:dyDescent="0.3">
      <c r="A47">
        <v>89.56</v>
      </c>
      <c r="B47">
        <f t="shared" si="0"/>
        <v>12.063200000000023</v>
      </c>
      <c r="C47">
        <f t="shared" si="1"/>
        <v>145.52079424000055</v>
      </c>
    </row>
    <row r="48" spans="1:3" x14ac:dyDescent="0.3">
      <c r="A48">
        <v>89.56</v>
      </c>
      <c r="B48">
        <f t="shared" si="0"/>
        <v>12.063200000000023</v>
      </c>
      <c r="C48">
        <f t="shared" si="1"/>
        <v>145.52079424000055</v>
      </c>
    </row>
    <row r="49" spans="1:4" x14ac:dyDescent="0.3">
      <c r="A49">
        <v>91.56</v>
      </c>
      <c r="B49">
        <f t="shared" si="0"/>
        <v>14.063200000000023</v>
      </c>
      <c r="C49">
        <f t="shared" si="1"/>
        <v>197.77359424000065</v>
      </c>
    </row>
    <row r="50" spans="1:4" x14ac:dyDescent="0.3">
      <c r="A50" s="11">
        <v>94.56</v>
      </c>
      <c r="B50">
        <f t="shared" si="0"/>
        <v>17.063200000000023</v>
      </c>
      <c r="C50">
        <f t="shared" si="1"/>
        <v>291.15279424000079</v>
      </c>
    </row>
    <row r="51" spans="1:4" x14ac:dyDescent="0.3">
      <c r="A51">
        <f>SUM(A1:A50)</f>
        <v>3874.8399999999992</v>
      </c>
      <c r="C51">
        <f>SUM(C1:C50)</f>
        <v>6167.0618879999947</v>
      </c>
    </row>
    <row r="52" spans="1:4" x14ac:dyDescent="0.3">
      <c r="A52" s="1">
        <f>A51/50</f>
        <v>77.496799999999979</v>
      </c>
      <c r="B52" t="s">
        <v>0</v>
      </c>
      <c r="C52" s="1">
        <f>C51/49</f>
        <v>125.85840587755091</v>
      </c>
      <c r="D52" t="s">
        <v>1</v>
      </c>
    </row>
    <row r="53" spans="1:4" x14ac:dyDescent="0.3">
      <c r="C53" s="1">
        <f>SQRT(C52)</f>
        <v>11.218663283901114</v>
      </c>
      <c r="D53" t="s">
        <v>2</v>
      </c>
    </row>
    <row r="54" spans="1:4" x14ac:dyDescent="0.3">
      <c r="C54" s="1">
        <f>C53/SQRT(50)</f>
        <v>1.5865585767790038</v>
      </c>
      <c r="D54" t="s">
        <v>23</v>
      </c>
    </row>
    <row r="56" spans="1:4" x14ac:dyDescent="0.3">
      <c r="A56" t="s">
        <v>3</v>
      </c>
      <c r="B56" t="s">
        <v>4</v>
      </c>
    </row>
    <row r="57" spans="1:4" x14ac:dyDescent="0.3">
      <c r="A57" s="1">
        <f>A52-3*C53</f>
        <v>43.84081014829664</v>
      </c>
      <c r="B57" s="1">
        <f>A52+3*C53</f>
        <v>111.15278985170332</v>
      </c>
    </row>
  </sheetData>
  <sortState ref="A1:A50">
    <sortCondition ref="A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2020-02-19T08:08:20Z</dcterms:modified>
</cp:coreProperties>
</file>