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Bigx/Mkt/커뮤니티_TWBX/5기/온라인 학습/1차/데이터 원본/"/>
    </mc:Choice>
  </mc:AlternateContent>
  <xr:revisionPtr revIDLastSave="2" documentId="11_9DE6A03C62328BA36F5E102E538C9A5A42891670" xr6:coauthVersionLast="47" xr6:coauthVersionMax="47" xr10:uidLastSave="{1669CF3B-B773-4C3A-B66A-3583A0580EA1}"/>
  <bookViews>
    <workbookView xWindow="-120" yWindow="-120" windowWidth="29040" windowHeight="157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C2" i="1"/>
  <c r="B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/>
    <xf numFmtId="10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"/>
  <sheetViews>
    <sheetView tabSelected="1" workbookViewId="0"/>
  </sheetViews>
  <sheetFormatPr defaultColWidth="12.5703125" defaultRowHeight="15.75" customHeight="1" x14ac:dyDescent="0.2"/>
  <sheetData>
    <row r="1" spans="1:4" x14ac:dyDescent="0.2">
      <c r="A1" s="1" t="str">
        <f ca="1">IFERROR(__xludf.DUMMYFUNCTION("IMPORTHTML(""https://ko.wikipedia.org/wiki/%EB%8B%A5%ED%84%B0_%EC%B0%A8%EC%A0%95%EC%88%99"",""table"",2)"),"2023년")</f>
        <v>2023년</v>
      </c>
      <c r="B1" s="1"/>
      <c r="C1" s="1"/>
      <c r="D1" s="1"/>
    </row>
    <row r="2" spans="1:4" x14ac:dyDescent="0.2">
      <c r="A2" s="1" t="str">
        <f ca="1">IFERROR(__xludf.DUMMYFUNCTION("""COMPUTED_VALUE"""),"회차")</f>
        <v>회차</v>
      </c>
      <c r="B2" s="1" t="str">
        <f ca="1">IFERROR(__xludf.DUMMYFUNCTION("""COMPUTED_VALUE"""),"방송일")</f>
        <v>방송일</v>
      </c>
      <c r="C2" s="1" t="str">
        <f ca="1">IFERROR(__xludf.DUMMYFUNCTION("""COMPUTED_VALUE"""),"AGB 시청률[1]")</f>
        <v>AGB 시청률[1]</v>
      </c>
      <c r="D2" s="1"/>
    </row>
    <row r="3" spans="1:4" x14ac:dyDescent="0.2">
      <c r="A3" s="1"/>
      <c r="B3" s="1"/>
      <c r="C3" s="1" t="str">
        <f ca="1">IFERROR(__xludf.DUMMYFUNCTION("""COMPUTED_VALUE"""),"대한민국(전국)")</f>
        <v>대한민국(전국)</v>
      </c>
      <c r="D3" s="1" t="str">
        <f ca="1">IFERROR(__xludf.DUMMYFUNCTION("""COMPUTED_VALUE"""),"서울(수도권)")</f>
        <v>서울(수도권)</v>
      </c>
    </row>
    <row r="4" spans="1:4" x14ac:dyDescent="0.2">
      <c r="A4" s="1" t="str">
        <f ca="1">IFERROR(__xludf.DUMMYFUNCTION("""COMPUTED_VALUE"""),"제1회")</f>
        <v>제1회</v>
      </c>
      <c r="B4" s="2">
        <f ca="1">IFERROR(__xludf.DUMMYFUNCTION("""COMPUTED_VALUE"""),45031)</f>
        <v>45031</v>
      </c>
      <c r="C4" s="1" t="str">
        <f ca="1">IFERROR(__xludf.DUMMYFUNCTION("""COMPUTED_VALUE"""),"*4.937%*")</f>
        <v>*4.937%*</v>
      </c>
      <c r="D4" s="1" t="str">
        <f ca="1">IFERROR(__xludf.DUMMYFUNCTION("""COMPUTED_VALUE"""),"*5.464%*")</f>
        <v>*5.464%*</v>
      </c>
    </row>
    <row r="5" spans="1:4" x14ac:dyDescent="0.2">
      <c r="A5" s="1" t="str">
        <f ca="1">IFERROR(__xludf.DUMMYFUNCTION("""COMPUTED_VALUE"""),"제2회")</f>
        <v>제2회</v>
      </c>
      <c r="B5" s="2">
        <f ca="1">IFERROR(__xludf.DUMMYFUNCTION("""COMPUTED_VALUE"""),45032)</f>
        <v>45032</v>
      </c>
      <c r="C5" s="3">
        <f ca="1">IFERROR(__xludf.DUMMYFUNCTION("""COMPUTED_VALUE"""),0.0778)</f>
        <v>7.7799999999999994E-2</v>
      </c>
      <c r="D5" s="3">
        <f ca="1">IFERROR(__xludf.DUMMYFUNCTION("""COMPUTED_VALUE"""),0.08632)</f>
        <v>8.6319999999999994E-2</v>
      </c>
    </row>
    <row r="6" spans="1:4" x14ac:dyDescent="0.2">
      <c r="A6" s="1" t="str">
        <f ca="1">IFERROR(__xludf.DUMMYFUNCTION("""COMPUTED_VALUE"""),"제3회")</f>
        <v>제3회</v>
      </c>
      <c r="B6" s="2">
        <f ca="1">IFERROR(__xludf.DUMMYFUNCTION("""COMPUTED_VALUE"""),45038)</f>
        <v>45038</v>
      </c>
      <c r="C6" s="3">
        <f ca="1">IFERROR(__xludf.DUMMYFUNCTION("""COMPUTED_VALUE"""),0.07814)</f>
        <v>7.8140000000000001E-2</v>
      </c>
      <c r="D6" s="3">
        <f ca="1">IFERROR(__xludf.DUMMYFUNCTION("""COMPUTED_VALUE"""),0.08488)</f>
        <v>8.4879999999999997E-2</v>
      </c>
    </row>
    <row r="7" spans="1:4" x14ac:dyDescent="0.2">
      <c r="A7" s="1" t="str">
        <f ca="1">IFERROR(__xludf.DUMMYFUNCTION("""COMPUTED_VALUE"""),"제4회")</f>
        <v>제4회</v>
      </c>
      <c r="B7" s="2">
        <f ca="1">IFERROR(__xludf.DUMMYFUNCTION("""COMPUTED_VALUE"""),45039)</f>
        <v>45039</v>
      </c>
      <c r="C7" s="3">
        <f ca="1">IFERROR(__xludf.DUMMYFUNCTION("""COMPUTED_VALUE"""),0.11205)</f>
        <v>0.11205</v>
      </c>
      <c r="D7" s="3">
        <f ca="1">IFERROR(__xludf.DUMMYFUNCTION("""COMPUTED_VALUE"""),0.11715)</f>
        <v>0.11715</v>
      </c>
    </row>
    <row r="8" spans="1:4" x14ac:dyDescent="0.2">
      <c r="A8" s="1" t="str">
        <f ca="1">IFERROR(__xludf.DUMMYFUNCTION("""COMPUTED_VALUE"""),"제5회")</f>
        <v>제5회</v>
      </c>
      <c r="B8" s="2">
        <f ca="1">IFERROR(__xludf.DUMMYFUNCTION("""COMPUTED_VALUE"""),45045)</f>
        <v>45045</v>
      </c>
      <c r="C8" s="3">
        <f ca="1">IFERROR(__xludf.DUMMYFUNCTION("""COMPUTED_VALUE"""),0.10856)</f>
        <v>0.10856</v>
      </c>
      <c r="D8" s="3">
        <f ca="1">IFERROR(__xludf.DUMMYFUNCTION("""COMPUTED_VALUE"""),0.12007)</f>
        <v>0.12007</v>
      </c>
    </row>
    <row r="9" spans="1:4" x14ac:dyDescent="0.2">
      <c r="A9" s="1" t="str">
        <f ca="1">IFERROR(__xludf.DUMMYFUNCTION("""COMPUTED_VALUE"""),"제6회")</f>
        <v>제6회</v>
      </c>
      <c r="B9" s="2">
        <f ca="1">IFERROR(__xludf.DUMMYFUNCTION("""COMPUTED_VALUE"""),45046)</f>
        <v>45046</v>
      </c>
      <c r="C9" s="3">
        <f ca="1">IFERROR(__xludf.DUMMYFUNCTION("""COMPUTED_VALUE"""),0.13203)</f>
        <v>0.13203000000000001</v>
      </c>
      <c r="D9" s="3">
        <f ca="1">IFERROR(__xludf.DUMMYFUNCTION("""COMPUTED_VALUE"""),0.13317)</f>
        <v>0.13317000000000001</v>
      </c>
    </row>
    <row r="10" spans="1:4" x14ac:dyDescent="0.2">
      <c r="A10" s="1" t="str">
        <f ca="1">IFERROR(__xludf.DUMMYFUNCTION("""COMPUTED_VALUE"""),"제7회")</f>
        <v>제7회</v>
      </c>
      <c r="B10" s="2">
        <f ca="1">IFERROR(__xludf.DUMMYFUNCTION("""COMPUTED_VALUE"""),45052)</f>
        <v>45052</v>
      </c>
      <c r="C10" s="3">
        <f ca="1">IFERROR(__xludf.DUMMYFUNCTION("""COMPUTED_VALUE"""),0.12874)</f>
        <v>0.12873999999999999</v>
      </c>
      <c r="D10" s="3">
        <f ca="1">IFERROR(__xludf.DUMMYFUNCTION("""COMPUTED_VALUE"""),0.13019)</f>
        <v>0.13019</v>
      </c>
    </row>
    <row r="11" spans="1:4" x14ac:dyDescent="0.2">
      <c r="A11" s="1" t="str">
        <f ca="1">IFERROR(__xludf.DUMMYFUNCTION("""COMPUTED_VALUE"""),"제8회")</f>
        <v>제8회</v>
      </c>
      <c r="B11" s="2">
        <f ca="1">IFERROR(__xludf.DUMMYFUNCTION("""COMPUTED_VALUE"""),45053)</f>
        <v>45053</v>
      </c>
      <c r="C11" s="3">
        <f ca="1">IFERROR(__xludf.DUMMYFUNCTION("""COMPUTED_VALUE"""),0.16181)</f>
        <v>0.16181000000000001</v>
      </c>
      <c r="D11" s="3">
        <f ca="1">IFERROR(__xludf.DUMMYFUNCTION("""COMPUTED_VALUE"""),0.16868)</f>
        <v>0.16868</v>
      </c>
    </row>
    <row r="12" spans="1:4" x14ac:dyDescent="0.2">
      <c r="A12" s="1" t="str">
        <f ca="1">IFERROR(__xludf.DUMMYFUNCTION("""COMPUTED_VALUE"""),"제9회")</f>
        <v>제9회</v>
      </c>
      <c r="B12" s="2">
        <f ca="1">IFERROR(__xludf.DUMMYFUNCTION("""COMPUTED_VALUE"""),45059)</f>
        <v>45059</v>
      </c>
      <c r="C12" s="3">
        <f ca="1">IFERROR(__xludf.DUMMYFUNCTION("""COMPUTED_VALUE"""),0.15588)</f>
        <v>0.15587999999999999</v>
      </c>
      <c r="D12" s="3">
        <f ca="1">IFERROR(__xludf.DUMMYFUNCTION("""COMPUTED_VALUE"""),0.15708)</f>
        <v>0.15708</v>
      </c>
    </row>
    <row r="13" spans="1:4" x14ac:dyDescent="0.2">
      <c r="A13" s="1" t="str">
        <f ca="1">IFERROR(__xludf.DUMMYFUNCTION("""COMPUTED_VALUE"""),"제10회")</f>
        <v>제10회</v>
      </c>
      <c r="B13" s="2">
        <f ca="1">IFERROR(__xludf.DUMMYFUNCTION("""COMPUTED_VALUE"""),45060)</f>
        <v>45060</v>
      </c>
      <c r="C13" s="3">
        <f ca="1">IFERROR(__xludf.DUMMYFUNCTION("""COMPUTED_VALUE"""),0.17958)</f>
        <v>0.17957999999999999</v>
      </c>
      <c r="D13" s="3">
        <f ca="1">IFERROR(__xludf.DUMMYFUNCTION("""COMPUTED_VALUE"""),0.18925)</f>
        <v>0.18925</v>
      </c>
    </row>
    <row r="14" spans="1:4" x14ac:dyDescent="0.2">
      <c r="A14" s="1" t="str">
        <f ca="1">IFERROR(__xludf.DUMMYFUNCTION("""COMPUTED_VALUE"""),"제11회")</f>
        <v>제11회</v>
      </c>
      <c r="B14" s="2">
        <f ca="1">IFERROR(__xludf.DUMMYFUNCTION("""COMPUTED_VALUE"""),45066)</f>
        <v>45066</v>
      </c>
      <c r="C14" s="3">
        <f ca="1">IFERROR(__xludf.DUMMYFUNCTION("""COMPUTED_VALUE"""),0.16225)</f>
        <v>0.16225000000000001</v>
      </c>
      <c r="D14" s="3">
        <f ca="1">IFERROR(__xludf.DUMMYFUNCTION("""COMPUTED_VALUE"""),0.17059)</f>
        <v>0.17058999999999999</v>
      </c>
    </row>
    <row r="15" spans="1:4" x14ac:dyDescent="0.2">
      <c r="A15" s="1" t="str">
        <f ca="1">IFERROR(__xludf.DUMMYFUNCTION("""COMPUTED_VALUE"""),"제12회")</f>
        <v>제12회</v>
      </c>
      <c r="B15" s="2">
        <f ca="1">IFERROR(__xludf.DUMMYFUNCTION("""COMPUTED_VALUE"""),45067)</f>
        <v>45067</v>
      </c>
      <c r="C15" s="3">
        <f ca="1">IFERROR(__xludf.DUMMYFUNCTION("""COMPUTED_VALUE"""),0.18493)</f>
        <v>0.18493000000000001</v>
      </c>
      <c r="D15" s="3">
        <f ca="1">IFERROR(__xludf.DUMMYFUNCTION("""COMPUTED_VALUE"""),0.19336)</f>
        <v>0.19336</v>
      </c>
    </row>
    <row r="16" spans="1:4" x14ac:dyDescent="0.2">
      <c r="A16" s="1" t="str">
        <f ca="1">IFERROR(__xludf.DUMMYFUNCTION("""COMPUTED_VALUE"""),"제13회")</f>
        <v>제13회</v>
      </c>
      <c r="B16" s="2">
        <f ca="1">IFERROR(__xludf.DUMMYFUNCTION("""COMPUTED_VALUE"""),45073)</f>
        <v>45073</v>
      </c>
      <c r="C16" s="3">
        <f ca="1">IFERROR(__xludf.DUMMYFUNCTION("""COMPUTED_VALUE"""),0.1442)</f>
        <v>0.14419999999999999</v>
      </c>
      <c r="D16" s="3">
        <f ca="1">IFERROR(__xludf.DUMMYFUNCTION("""COMPUTED_VALUE"""),0.1456)</f>
        <v>0.14560000000000001</v>
      </c>
    </row>
    <row r="17" spans="1:4" x14ac:dyDescent="0.2">
      <c r="A17" s="1" t="str">
        <f ca="1">IFERROR(__xludf.DUMMYFUNCTION("""COMPUTED_VALUE"""),"제14회")</f>
        <v>제14회</v>
      </c>
      <c r="B17" s="2">
        <f ca="1">IFERROR(__xludf.DUMMYFUNCTION("""COMPUTED_VALUE"""),45074)</f>
        <v>45074</v>
      </c>
      <c r="C17" s="3">
        <f ca="1">IFERROR(__xludf.DUMMYFUNCTION("""COMPUTED_VALUE"""),0.18168)</f>
        <v>0.18168000000000001</v>
      </c>
      <c r="D17" s="3">
        <f ca="1">IFERROR(__xludf.DUMMYFUNCTION("""COMPUTED_VALUE"""),0.1792)</f>
        <v>0.1792</v>
      </c>
    </row>
    <row r="18" spans="1:4" x14ac:dyDescent="0.2">
      <c r="A18" s="1" t="str">
        <f ca="1">IFERROR(__xludf.DUMMYFUNCTION("""COMPUTED_VALUE"""),"제15회")</f>
        <v>제15회</v>
      </c>
      <c r="B18" s="2">
        <f ca="1">IFERROR(__xludf.DUMMYFUNCTION("""COMPUTED_VALUE"""),45080)</f>
        <v>45080</v>
      </c>
      <c r="C18" s="3">
        <f ca="1">IFERROR(__xludf.DUMMYFUNCTION("""COMPUTED_VALUE"""),0.14676)</f>
        <v>0.14676</v>
      </c>
      <c r="D18" s="3">
        <f ca="1">IFERROR(__xludf.DUMMYFUNCTION("""COMPUTED_VALUE"""),0.14742)</f>
        <v>0.14742</v>
      </c>
    </row>
    <row r="19" spans="1:4" x14ac:dyDescent="0.2">
      <c r="A19" s="1" t="str">
        <f ca="1">IFERROR(__xludf.DUMMYFUNCTION("""COMPUTED_VALUE"""),"제16회")</f>
        <v>제16회</v>
      </c>
      <c r="B19" s="2">
        <f ca="1">IFERROR(__xludf.DUMMYFUNCTION("""COMPUTED_VALUE"""),45081)</f>
        <v>45081</v>
      </c>
      <c r="C19" s="1" t="str">
        <f ca="1">IFERROR(__xludf.DUMMYFUNCTION("""COMPUTED_VALUE"""),"*18.546%*")</f>
        <v>*18.546%*</v>
      </c>
      <c r="D19" s="1" t="str">
        <f ca="1">IFERROR(__xludf.DUMMYFUNCTION("""COMPUTED_VALUE"""),"*19.383%*")</f>
        <v>*19.383%*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Seungil</cp:lastModifiedBy>
  <dcterms:modified xsi:type="dcterms:W3CDTF">2023-06-16T10:06:02Z</dcterms:modified>
</cp:coreProperties>
</file>