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8c212468b00ba1be/Work/Seungil/Bigx/Mkt/커뮤니티_TWBX/5기/온라인 학습/1차/데이터 원본/"/>
    </mc:Choice>
  </mc:AlternateContent>
  <xr:revisionPtr revIDLastSave="2" documentId="13_ncr:1_{66BDA630-FAF2-40C6-99B5-F5CE624803E4}" xr6:coauthVersionLast="47" xr6:coauthVersionMax="47" xr10:uidLastSave="{CD8EC6C6-B338-4B9B-92A5-7ECA322FED33}"/>
  <bookViews>
    <workbookView xWindow="-120" yWindow="-120" windowWidth="29040" windowHeight="15720" tabRatio="822" xr2:uid="{00000000-000D-0000-FFFF-FFFF00000000}"/>
  </bookViews>
  <sheets>
    <sheet name="시트1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6" l="1"/>
  <c r="C20" i="16"/>
  <c r="B20" i="16"/>
  <c r="A20" i="16"/>
  <c r="D19" i="16"/>
  <c r="C19" i="16"/>
  <c r="B19" i="16"/>
  <c r="A19" i="16"/>
  <c r="D18" i="16"/>
  <c r="C18" i="16"/>
  <c r="B18" i="16"/>
  <c r="A18" i="16"/>
  <c r="D17" i="16"/>
  <c r="C17" i="16"/>
  <c r="B17" i="16"/>
  <c r="A17" i="16"/>
  <c r="D16" i="16"/>
  <c r="C16" i="16"/>
  <c r="B16" i="16"/>
  <c r="A16" i="16"/>
  <c r="D15" i="16"/>
  <c r="C15" i="16"/>
  <c r="B15" i="16"/>
  <c r="A15" i="16"/>
  <c r="D14" i="16"/>
  <c r="C14" i="16"/>
  <c r="B14" i="16"/>
  <c r="A14" i="16"/>
  <c r="D13" i="16"/>
  <c r="C13" i="16"/>
  <c r="B13" i="16"/>
  <c r="A13" i="16"/>
  <c r="D12" i="16"/>
  <c r="C12" i="16"/>
  <c r="B12" i="16"/>
  <c r="A12" i="16"/>
  <c r="D11" i="16"/>
  <c r="C11" i="16"/>
  <c r="B11" i="16"/>
  <c r="A11" i="16"/>
  <c r="D10" i="16"/>
  <c r="C10" i="16"/>
  <c r="B10" i="16"/>
  <c r="A10" i="16"/>
  <c r="D9" i="16"/>
  <c r="C9" i="16"/>
  <c r="B9" i="16"/>
  <c r="A9" i="16"/>
  <c r="D8" i="16"/>
  <c r="C8" i="16"/>
  <c r="B8" i="16"/>
  <c r="A8" i="16"/>
  <c r="D7" i="16"/>
  <c r="C7" i="16"/>
  <c r="B7" i="16"/>
  <c r="A7" i="16"/>
  <c r="D6" i="16"/>
  <c r="C6" i="16"/>
  <c r="B6" i="16"/>
  <c r="A6" i="16"/>
  <c r="D5" i="16"/>
  <c r="C5" i="16"/>
  <c r="B5" i="16"/>
  <c r="A5" i="16"/>
  <c r="D4" i="16"/>
  <c r="C4" i="16"/>
  <c r="B4" i="16"/>
  <c r="A4" i="16"/>
  <c r="D3" i="16"/>
  <c r="C3" i="16"/>
  <c r="C2" i="16"/>
  <c r="B2" i="16"/>
  <c r="A2" i="16"/>
  <c r="A1" i="1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20"/>
  <sheetViews>
    <sheetView tabSelected="1" workbookViewId="0"/>
  </sheetViews>
  <sheetFormatPr defaultColWidth="12.5703125" defaultRowHeight="15.75" customHeight="1" x14ac:dyDescent="0.2"/>
  <sheetData>
    <row r="1" spans="1:4" x14ac:dyDescent="0.2">
      <c r="A1" s="1" t="str">
        <f ca="1">IFERROR(__xludf.DUMMYFUNCTION("IMPORTHTML(""https://ko.wikipedia.org/wiki/%EC%9E%AC%EB%B2%8C%EC%A7%91_%EB%A7%89%EB%82%B4%EC%95%84%EB%93%A4"",""table"",4)"),"2022년")</f>
        <v>2022년</v>
      </c>
      <c r="B1" s="1"/>
      <c r="C1" s="1"/>
      <c r="D1" s="1"/>
    </row>
    <row r="2" spans="1:4" x14ac:dyDescent="0.2">
      <c r="A2" s="1" t="str">
        <f ca="1">IFERROR(__xludf.DUMMYFUNCTION("""COMPUTED_VALUE"""),"회차")</f>
        <v>회차</v>
      </c>
      <c r="B2" s="1" t="str">
        <f ca="1">IFERROR(__xludf.DUMMYFUNCTION("""COMPUTED_VALUE"""),"방송일")</f>
        <v>방송일</v>
      </c>
      <c r="C2" s="1" t="str">
        <f ca="1">IFERROR(__xludf.DUMMYFUNCTION("""COMPUTED_VALUE"""),"AGB 시청률[3]")</f>
        <v>AGB 시청률[3]</v>
      </c>
      <c r="D2" s="1"/>
    </row>
    <row r="3" spans="1:4" x14ac:dyDescent="0.2">
      <c r="A3" s="1"/>
      <c r="B3" s="1"/>
      <c r="C3" s="1" t="str">
        <f ca="1">IFERROR(__xludf.DUMMYFUNCTION("""COMPUTED_VALUE"""),"대한민국(전국)")</f>
        <v>대한민국(전국)</v>
      </c>
      <c r="D3" s="1" t="str">
        <f ca="1">IFERROR(__xludf.DUMMYFUNCTION("""COMPUTED_VALUE"""),"서울(수도권)")</f>
        <v>서울(수도권)</v>
      </c>
    </row>
    <row r="4" spans="1:4" x14ac:dyDescent="0.2">
      <c r="A4" s="1" t="str">
        <f ca="1">IFERROR(__xludf.DUMMYFUNCTION("""COMPUTED_VALUE"""),"제1회")</f>
        <v>제1회</v>
      </c>
      <c r="B4" s="3">
        <f ca="1">IFERROR(__xludf.DUMMYFUNCTION("""COMPUTED_VALUE"""),45248)</f>
        <v>45248</v>
      </c>
      <c r="C4" s="1" t="str">
        <f ca="1">IFERROR(__xludf.DUMMYFUNCTION("""COMPUTED_VALUE"""),"*6.058%*")</f>
        <v>*6.058%*</v>
      </c>
      <c r="D4" s="1" t="str">
        <f ca="1">IFERROR(__xludf.DUMMYFUNCTION("""COMPUTED_VALUE"""),"*6.723%*")</f>
        <v>*6.723%*</v>
      </c>
    </row>
    <row r="5" spans="1:4" x14ac:dyDescent="0.2">
      <c r="A5" s="1" t="str">
        <f ca="1">IFERROR(__xludf.DUMMYFUNCTION("""COMPUTED_VALUE"""),"제2회")</f>
        <v>제2회</v>
      </c>
      <c r="B5" s="3">
        <f ca="1">IFERROR(__xludf.DUMMYFUNCTION("""COMPUTED_VALUE"""),45249)</f>
        <v>45249</v>
      </c>
      <c r="C5" s="2">
        <f ca="1">IFERROR(__xludf.DUMMYFUNCTION("""COMPUTED_VALUE"""),0.08845)</f>
        <v>8.8450000000000001E-2</v>
      </c>
      <c r="D5" s="2">
        <f ca="1">IFERROR(__xludf.DUMMYFUNCTION("""COMPUTED_VALUE"""),0.09824)</f>
        <v>9.8239999999999994E-2</v>
      </c>
    </row>
    <row r="6" spans="1:4" x14ac:dyDescent="0.2">
      <c r="A6" s="1" t="str">
        <f ca="1">IFERROR(__xludf.DUMMYFUNCTION("""COMPUTED_VALUE"""),"제3회")</f>
        <v>제3회</v>
      </c>
      <c r="B6" s="3">
        <f ca="1">IFERROR(__xludf.DUMMYFUNCTION("""COMPUTED_VALUE"""),45250)</f>
        <v>45250</v>
      </c>
      <c r="C6" s="2">
        <f ca="1">IFERROR(__xludf.DUMMYFUNCTION("""COMPUTED_VALUE"""),0.10826)</f>
        <v>0.10826</v>
      </c>
      <c r="D6" s="2">
        <f ca="1">IFERROR(__xludf.DUMMYFUNCTION("""COMPUTED_VALUE"""),0.11713)</f>
        <v>0.11713</v>
      </c>
    </row>
    <row r="7" spans="1:4" x14ac:dyDescent="0.2">
      <c r="A7" s="1" t="str">
        <f ca="1">IFERROR(__xludf.DUMMYFUNCTION("""COMPUTED_VALUE"""),"제4회")</f>
        <v>제4회</v>
      </c>
      <c r="B7" s="3">
        <f ca="1">IFERROR(__xludf.DUMMYFUNCTION("""COMPUTED_VALUE"""),45255)</f>
        <v>45255</v>
      </c>
      <c r="C7" s="2">
        <f ca="1">IFERROR(__xludf.DUMMYFUNCTION("""COMPUTED_VALUE"""),0.118)</f>
        <v>0.11799999999999999</v>
      </c>
      <c r="D7" s="2">
        <f ca="1">IFERROR(__xludf.DUMMYFUNCTION("""COMPUTED_VALUE"""),0.13153)</f>
        <v>0.13153000000000001</v>
      </c>
    </row>
    <row r="8" spans="1:4" x14ac:dyDescent="0.2">
      <c r="A8" s="1" t="str">
        <f ca="1">IFERROR(__xludf.DUMMYFUNCTION("""COMPUTED_VALUE"""),"제5회")</f>
        <v>제5회</v>
      </c>
      <c r="B8" s="3">
        <f ca="1">IFERROR(__xludf.DUMMYFUNCTION("""COMPUTED_VALUE"""),45256)</f>
        <v>45256</v>
      </c>
      <c r="C8" s="2">
        <f ca="1">IFERROR(__xludf.DUMMYFUNCTION("""COMPUTED_VALUE"""),0.14758)</f>
        <v>0.14757999999999999</v>
      </c>
      <c r="D8" s="2">
        <f ca="1">IFERROR(__xludf.DUMMYFUNCTION("""COMPUTED_VALUE"""),0.16195)</f>
        <v>0.16195000000000001</v>
      </c>
    </row>
    <row r="9" spans="1:4" x14ac:dyDescent="0.2">
      <c r="A9" s="1" t="str">
        <f ca="1">IFERROR(__xludf.DUMMYFUNCTION("""COMPUTED_VALUE"""),"제6회")</f>
        <v>제6회</v>
      </c>
      <c r="B9" s="3">
        <f ca="1">IFERROR(__xludf.DUMMYFUNCTION("""COMPUTED_VALUE"""),45257)</f>
        <v>45257</v>
      </c>
      <c r="C9" s="2">
        <f ca="1">IFERROR(__xludf.DUMMYFUNCTION("""COMPUTED_VALUE"""),0.1488)</f>
        <v>0.14879999999999999</v>
      </c>
      <c r="D9" s="2">
        <f ca="1">IFERROR(__xludf.DUMMYFUNCTION("""COMPUTED_VALUE"""),0.16507)</f>
        <v>0.16506999999999999</v>
      </c>
    </row>
    <row r="10" spans="1:4" x14ac:dyDescent="0.2">
      <c r="A10" s="1" t="str">
        <f ca="1">IFERROR(__xludf.DUMMYFUNCTION("""COMPUTED_VALUE"""),"제7회")</f>
        <v>제7회</v>
      </c>
      <c r="B10" s="3">
        <f ca="1">IFERROR(__xludf.DUMMYFUNCTION("""COMPUTED_VALUE"""),45263)</f>
        <v>45263</v>
      </c>
      <c r="C10" s="2">
        <f ca="1">IFERROR(__xludf.DUMMYFUNCTION("""COMPUTED_VALUE"""),0.16102)</f>
        <v>0.16102</v>
      </c>
      <c r="D10" s="2">
        <f ca="1">IFERROR(__xludf.DUMMYFUNCTION("""COMPUTED_VALUE"""),0.18026)</f>
        <v>0.18026</v>
      </c>
    </row>
    <row r="11" spans="1:4" x14ac:dyDescent="0.2">
      <c r="A11" s="1" t="str">
        <f ca="1">IFERROR(__xludf.DUMMYFUNCTION("""COMPUTED_VALUE"""),"제8회")</f>
        <v>제8회</v>
      </c>
      <c r="B11" s="3">
        <f ca="1">IFERROR(__xludf.DUMMYFUNCTION("""COMPUTED_VALUE"""),45264)</f>
        <v>45264</v>
      </c>
      <c r="C11" s="2">
        <f ca="1">IFERROR(__xludf.DUMMYFUNCTION("""COMPUTED_VALUE"""),0.19449)</f>
        <v>0.19449</v>
      </c>
      <c r="D11" s="2">
        <f ca="1">IFERROR(__xludf.DUMMYFUNCTION("""COMPUTED_VALUE"""),0.21766)</f>
        <v>0.21765999999999999</v>
      </c>
    </row>
    <row r="12" spans="1:4" x14ac:dyDescent="0.2">
      <c r="A12" s="1" t="str">
        <f ca="1">IFERROR(__xludf.DUMMYFUNCTION("""COMPUTED_VALUE"""),"제9회")</f>
        <v>제9회</v>
      </c>
      <c r="B12" s="3">
        <f ca="1">IFERROR(__xludf.DUMMYFUNCTION("""COMPUTED_VALUE"""),45269)</f>
        <v>45269</v>
      </c>
      <c r="C12" s="2">
        <f ca="1">IFERROR(__xludf.DUMMYFUNCTION("""COMPUTED_VALUE"""),0.16995)</f>
        <v>0.16994999999999999</v>
      </c>
      <c r="D12" s="2">
        <f ca="1">IFERROR(__xludf.DUMMYFUNCTION("""COMPUTED_VALUE"""),0.19512)</f>
        <v>0.19511999999999999</v>
      </c>
    </row>
    <row r="13" spans="1:4" x14ac:dyDescent="0.2">
      <c r="A13" s="1" t="str">
        <f ca="1">IFERROR(__xludf.DUMMYFUNCTION("""COMPUTED_VALUE"""),"제10회")</f>
        <v>제10회</v>
      </c>
      <c r="B13" s="3">
        <f ca="1">IFERROR(__xludf.DUMMYFUNCTION("""COMPUTED_VALUE"""),45270)</f>
        <v>45270</v>
      </c>
      <c r="C13" s="2">
        <f ca="1">IFERROR(__xludf.DUMMYFUNCTION("""COMPUTED_VALUE"""),0.18337)</f>
        <v>0.18337000000000001</v>
      </c>
      <c r="D13" s="2">
        <f ca="1">IFERROR(__xludf.DUMMYFUNCTION("""COMPUTED_VALUE"""),0.20515)</f>
        <v>0.20515</v>
      </c>
    </row>
    <row r="14" spans="1:4" x14ac:dyDescent="0.2">
      <c r="A14" s="1" t="str">
        <f ca="1">IFERROR(__xludf.DUMMYFUNCTION("""COMPUTED_VALUE"""),"제11회")</f>
        <v>제11회</v>
      </c>
      <c r="B14" s="3">
        <f ca="1">IFERROR(__xludf.DUMMYFUNCTION("""COMPUTED_VALUE"""),45271)</f>
        <v>45271</v>
      </c>
      <c r="C14" s="2">
        <f ca="1">IFERROR(__xludf.DUMMYFUNCTION("""COMPUTED_VALUE"""),0.21137)</f>
        <v>0.21137</v>
      </c>
      <c r="D14" s="2">
        <f ca="1">IFERROR(__xludf.DUMMYFUNCTION("""COMPUTED_VALUE"""),0.23858)</f>
        <v>0.23857999999999999</v>
      </c>
    </row>
    <row r="15" spans="1:4" x14ac:dyDescent="0.2">
      <c r="A15" s="1" t="str">
        <f ca="1">IFERROR(__xludf.DUMMYFUNCTION("""COMPUTED_VALUE"""),"제12회")</f>
        <v>제12회</v>
      </c>
      <c r="B15" s="3">
        <f ca="1">IFERROR(__xludf.DUMMYFUNCTION("""COMPUTED_VALUE"""),45276)</f>
        <v>45276</v>
      </c>
      <c r="C15" s="2">
        <f ca="1">IFERROR(__xludf.DUMMYFUNCTION("""COMPUTED_VALUE"""),0.19817)</f>
        <v>0.19817000000000001</v>
      </c>
      <c r="D15" s="2">
        <f ca="1">IFERROR(__xludf.DUMMYFUNCTION("""COMPUTED_VALUE"""),0.22178)</f>
        <v>0.22178</v>
      </c>
    </row>
    <row r="16" spans="1:4" x14ac:dyDescent="0.2">
      <c r="A16" s="1" t="str">
        <f ca="1">IFERROR(__xludf.DUMMYFUNCTION("""COMPUTED_VALUE"""),"제13회")</f>
        <v>제13회</v>
      </c>
      <c r="B16" s="3">
        <f ca="1">IFERROR(__xludf.DUMMYFUNCTION("""COMPUTED_VALUE"""),45277)</f>
        <v>45277</v>
      </c>
      <c r="C16" s="2">
        <f ca="1">IFERROR(__xludf.DUMMYFUNCTION("""COMPUTED_VALUE"""),0.22456)</f>
        <v>0.22456000000000001</v>
      </c>
      <c r="D16" s="2">
        <f ca="1">IFERROR(__xludf.DUMMYFUNCTION("""COMPUTED_VALUE"""),0.2437)</f>
        <v>0.2437</v>
      </c>
    </row>
    <row r="17" spans="1:4" x14ac:dyDescent="0.2">
      <c r="A17" s="1" t="str">
        <f ca="1">IFERROR(__xludf.DUMMYFUNCTION("""COMPUTED_VALUE"""),"제14회")</f>
        <v>제14회</v>
      </c>
      <c r="B17" s="3">
        <f ca="1">IFERROR(__xludf.DUMMYFUNCTION("""COMPUTED_VALUE"""),45278)</f>
        <v>45278</v>
      </c>
      <c r="C17" s="2">
        <f ca="1">IFERROR(__xludf.DUMMYFUNCTION("""COMPUTED_VALUE"""),0.24936)</f>
        <v>0.24936</v>
      </c>
      <c r="D17" s="2">
        <f ca="1">IFERROR(__xludf.DUMMYFUNCTION("""COMPUTED_VALUE"""),0.26949)</f>
        <v>0.26949000000000001</v>
      </c>
    </row>
    <row r="18" spans="1:4" x14ac:dyDescent="0.2">
      <c r="A18" s="1" t="str">
        <f ca="1">IFERROR(__xludf.DUMMYFUNCTION("""COMPUTED_VALUE"""),"제15회")</f>
        <v>제15회</v>
      </c>
      <c r="B18" s="3">
        <f ca="1">IFERROR(__xludf.DUMMYFUNCTION("""COMPUTED_VALUE"""),45284)</f>
        <v>45284</v>
      </c>
      <c r="C18" s="2">
        <f ca="1">IFERROR(__xludf.DUMMYFUNCTION("""COMPUTED_VALUE"""),0.25032)</f>
        <v>0.25031999999999999</v>
      </c>
      <c r="D18" s="2">
        <f ca="1">IFERROR(__xludf.DUMMYFUNCTION("""COMPUTED_VALUE"""),0.28164)</f>
        <v>0.28164</v>
      </c>
    </row>
    <row r="19" spans="1:4" x14ac:dyDescent="0.2">
      <c r="A19" s="1" t="str">
        <f ca="1">IFERROR(__xludf.DUMMYFUNCTION("""COMPUTED_VALUE"""),"제16회")</f>
        <v>제16회</v>
      </c>
      <c r="B19" s="3">
        <f ca="1">IFERROR(__xludf.DUMMYFUNCTION("""COMPUTED_VALUE"""),45285)</f>
        <v>45285</v>
      </c>
      <c r="C19" s="1" t="str">
        <f ca="1">IFERROR(__xludf.DUMMYFUNCTION("""COMPUTED_VALUE"""),"*26.948%*")</f>
        <v>*26.948%*</v>
      </c>
      <c r="D19" s="1" t="str">
        <f ca="1">IFERROR(__xludf.DUMMYFUNCTION("""COMPUTED_VALUE"""),"*30.101%*")</f>
        <v>*30.101%*</v>
      </c>
    </row>
    <row r="20" spans="1:4" x14ac:dyDescent="0.2">
      <c r="A20" s="1" t="str">
        <f ca="1">IFERROR(__xludf.DUMMYFUNCTION("""COMPUTED_VALUE"""),"스페셜 1부")</f>
        <v>스페셜 1부</v>
      </c>
      <c r="B20" s="3">
        <f ca="1">IFERROR(__xludf.DUMMYFUNCTION("""COMPUTED_VALUE"""),45291)</f>
        <v>45291</v>
      </c>
      <c r="C20" s="1" t="str">
        <f ca="1">IFERROR(__xludf.DUMMYFUNCTION("""COMPUTED_VALUE"""),"%")</f>
        <v>%</v>
      </c>
      <c r="D20" s="1" t="str">
        <f ca="1">IFERROR(__xludf.DUMMYFUNCTION("""COMPUTED_VALUE"""),"%")</f>
        <v>%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 Seungil</cp:lastModifiedBy>
  <dcterms:modified xsi:type="dcterms:W3CDTF">2023-06-16T10:06:03Z</dcterms:modified>
</cp:coreProperties>
</file>