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-challenge\"/>
    </mc:Choice>
  </mc:AlternateContent>
  <xr:revisionPtr revIDLastSave="0" documentId="13_ncr:1_{1175150C-8117-4D9D-ACF7-2B79C27F78E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table1" sheetId="3" r:id="rId1"/>
    <sheet name="pivot table2" sheetId="5" r:id="rId2"/>
    <sheet name="pivot table3" sheetId="13" r:id="rId3"/>
    <sheet name="Crowdfunding Goal Analysis" sheetId="15" r:id="rId4"/>
    <sheet name="Statistical Analysis" sheetId="16" r:id="rId5"/>
    <sheet name="Crowdfunding" sheetId="1" r:id="rId6"/>
  </sheets>
  <externalReferences>
    <externalReference r:id="rId7"/>
  </externalReferences>
  <definedNames>
    <definedName name="_xlnm._FilterDatabase" localSheetId="3" hidden="1">'Crowdfunding Goal Analysis'!$A$1:$M$1001</definedName>
    <definedName name="_xlchart.v1.0" hidden="1">'[1]Statistical Analysis'!$H$3</definedName>
    <definedName name="_xlchart.v1.1" hidden="1">'[1]Statistical Analysis'!$H$4:$H$568</definedName>
    <definedName name="_xlchart.v1.2" hidden="1">'[1]Statistical Analysis'!$E$4:$E$367</definedName>
    <definedName name="failed">'Statistical Analysis'!$E$4:$E$367</definedName>
    <definedName name="outcome">Crowdfunding!$G$2:$G$1001</definedName>
    <definedName name="successful">'Statistical Analysis'!$H$4:$H$568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6" l="1"/>
  <c r="L4" i="16"/>
  <c r="M9" i="16"/>
  <c r="L9" i="16"/>
  <c r="M8" i="16"/>
  <c r="L8" i="16"/>
  <c r="M7" i="16"/>
  <c r="L7" i="16"/>
  <c r="M6" i="16"/>
  <c r="M5" i="16"/>
  <c r="L5" i="16"/>
  <c r="M4" i="16"/>
  <c r="G4" i="15"/>
  <c r="I15" i="15"/>
  <c r="H15" i="15"/>
  <c r="G15" i="15"/>
  <c r="J15" i="15" s="1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J4" i="15"/>
  <c r="I4" i="15"/>
  <c r="H4" i="15"/>
  <c r="L4" i="15" s="1"/>
  <c r="J7" i="15" l="1"/>
  <c r="M7" i="15" s="1"/>
  <c r="L15" i="15"/>
  <c r="J8" i="15"/>
  <c r="M8" i="15" s="1"/>
  <c r="J10" i="15"/>
  <c r="K10" i="15" s="1"/>
  <c r="J11" i="15"/>
  <c r="M11" i="15" s="1"/>
  <c r="M15" i="15"/>
  <c r="J12" i="15"/>
  <c r="M12" i="15" s="1"/>
  <c r="J13" i="15"/>
  <c r="K13" i="15" s="1"/>
  <c r="K15" i="15"/>
  <c r="J6" i="15"/>
  <c r="M6" i="15" s="1"/>
  <c r="J14" i="15"/>
  <c r="M14" i="15" s="1"/>
  <c r="M4" i="15"/>
  <c r="J5" i="15"/>
  <c r="J9" i="15"/>
  <c r="L9" i="15" s="1"/>
  <c r="K4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L8" i="15" l="1"/>
  <c r="L7" i="15"/>
  <c r="K7" i="15"/>
  <c r="K8" i="15"/>
  <c r="M13" i="15"/>
  <c r="L13" i="15"/>
  <c r="K12" i="15"/>
  <c r="K11" i="15"/>
  <c r="L12" i="15"/>
  <c r="K9" i="15"/>
  <c r="L10" i="15"/>
  <c r="M10" i="15"/>
  <c r="M9" i="15"/>
  <c r="L11" i="15"/>
  <c r="L6" i="15"/>
  <c r="M5" i="15"/>
  <c r="L5" i="15"/>
  <c r="K6" i="15"/>
  <c r="L14" i="15"/>
  <c r="K5" i="15"/>
  <c r="K14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<sst xmlns="http://schemas.openxmlformats.org/spreadsheetml/2006/main" count="11078" uniqueCount="2126">
  <si>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</si>
  <si>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</si>
  <si>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</si>
  <si>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</si>
  <si>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</si>
  <si>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</si>
  <si>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</si>
  <si>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</si>
  <si>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</si>
  <si>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</si>
  <si>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</si>
  <si>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</si>
  <si>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</si>
  <si>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</si>
  <si>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</si>
  <si>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</si>
  <si>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</si>
  <si>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</si>
  <si>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</si>
  <si>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</si>
  <si>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</si>
  <si>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</si>
  <si>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</si>
  <si>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</si>
  <si>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</si>
  <si>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</si>
  <si>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</si>
  <si>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</si>
  <si>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</si>
  <si>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</si>
  <si>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</si>
  <si>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</si>
  <si>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</si>
  <si>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</si>
  <si>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</si>
  <si>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</si>
  <si>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</si>
  <si>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</si>
  <si>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</si>
  <si>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</si>
  <si>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</si>
  <si>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</si>
  <si>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</si>
  <si>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</si>
  <si>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</si>
  <si>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</si>
  <si>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</si>
  <si>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</si>
  <si>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</si>
  <si>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</si>
  <si>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</si>
  <si>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</si>
  <si>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</si>
  <si>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</si>
  <si>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</si>
  <si>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</si>
  <si>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</si>
  <si>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</si>
  <si>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</si>
  <si>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</si>
  <si>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</si>
  <si>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</si>
  <si>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</si>
  <si>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</si>
  <si>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</si>
  <si>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</si>
  <si>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</si>
  <si>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</si>
  <si>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</si>
  <si>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</si>
  <si>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</si>
  <si>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</si>
  <si>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</si>
  <si>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</si>
  <si>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</si>
  <si>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</si>
  <si>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</si>
  <si>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</si>
  <si>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</si>
  <si>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</si>
  <si>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</si>
  <si>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</si>
  <si>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</si>
  <si>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</si>
  <si>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</si>
  <si>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</si>
  <si>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</si>
  <si>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</si>
  <si>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</si>
  <si>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</si>
  <si>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</si>
  <si>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</si>
  <si>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</si>
  <si>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</si>
  <si>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</si>
  <si>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</si>
  <si>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</si>
  <si>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</si>
  <si>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</si>
  <si>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</si>
  <si>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</si>
  <si>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</si>
  <si>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</si>
  <si>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</si>
  <si>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</si>
  <si>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</si>
  <si>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</si>
  <si>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</si>
  <si>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</si>
  <si>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</si>
  <si>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</si>
  <si>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</si>
  <si>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</si>
  <si>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</si>
  <si>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</si>
  <si>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</si>
  <si>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</si>
  <si>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</si>
  <si>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</si>
  <si>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</si>
  <si>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</si>
  <si>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</si>
  <si>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</si>
  <si>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</si>
  <si>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</si>
  <si>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</si>
  <si>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</si>
  <si>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</si>
  <si>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</si>
  <si>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</si>
  <si>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</si>
  <si>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</si>
  <si>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</si>
  <si>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</si>
  <si>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</si>
  <si>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</si>
  <si>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</si>
  <si>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</si>
  <si>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</si>
  <si>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</si>
  <si>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</si>
  <si>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</si>
  <si>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</si>
  <si>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</si>
  <si>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</si>
  <si>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</si>
  <si>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</si>
  <si>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</si>
  <si>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</si>
  <si>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</si>
  <si>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</si>
  <si>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</si>
  <si>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</si>
  <si>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</si>
  <si>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</si>
  <si>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</si>
  <si>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</si>
  <si>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</si>
  <si>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</si>
  <si>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</si>
  <si>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</si>
  <si>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</si>
  <si>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</si>
  <si>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</si>
  <si>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</si>
  <si>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</si>
  <si>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</si>
  <si>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</si>
  <si>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</si>
  <si>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</si>
  <si>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</si>
  <si>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</si>
  <si>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</si>
  <si>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</si>
  <si>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</si>
  <si>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</si>
  <si>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</si>
  <si>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</si>
  <si>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</si>
  <si>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</si>
  <si>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</si>
  <si>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</si>
  <si>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</si>
  <si>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</si>
  <si>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</si>
  <si>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</si>
  <si>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</si>
  <si>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</si>
  <si>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</si>
  <si>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</si>
  <si>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</si>
  <si>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</si>
  <si>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</si>
  <si>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</si>
  <si>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</si>
  <si>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</si>
  <si>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</si>
  <si>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</si>
  <si>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</si>
  <si>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</si>
  <si>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</si>
  <si>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</si>
  <si>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</si>
  <si>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</si>
  <si>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</si>
  <si>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</si>
  <si>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</si>
  <si>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</si>
  <si>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</si>
  <si>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</si>
  <si>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</si>
  <si>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</si>
  <si>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</si>
  <si>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</si>
  <si>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</si>
  <si>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</si>
  <si>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</si>
  <si>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</si>
  <si>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</si>
  <si>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</si>
  <si>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</si>
  <si>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</si>
  <si>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</si>
  <si>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</si>
  <si>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</si>
  <si>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</si>
  <si>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</si>
  <si>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</si>
  <si>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</si>
  <si>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</si>
  <si>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</si>
  <si>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</si>
  <si>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</si>
  <si>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</si>
  <si>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</si>
  <si>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</si>
  <si>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</si>
  <si>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</si>
  <si>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</si>
  <si>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</si>
  <si>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</si>
  <si>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</si>
  <si>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</si>
  <si>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</si>
  <si>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</si>
  <si>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</si>
  <si>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</si>
  <si>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</si>
  <si>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</si>
  <si>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</si>
  <si>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</si>
  <si>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</si>
  <si>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</si>
  <si>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</si>
  <si>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</si>
  <si>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</si>
  <si>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</si>
  <si>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</si>
  <si>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</si>
  <si>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</si>
  <si>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</si>
  <si>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</si>
  <si>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</si>
  <si>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</si>
  <si>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</si>
  <si>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</si>
  <si>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</si>
  <si>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</si>
  <si>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</si>
  <si>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</si>
  <si>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</si>
  <si>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</si>
  <si>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</si>
  <si>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</si>
  <si>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</si>
  <si>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</si>
  <si>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</si>
  <si>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</si>
  <si>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</si>
  <si>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</si>
  <si>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</si>
  <si>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</si>
  <si>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</si>
  <si>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</si>
  <si>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</si>
  <si>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</si>
  <si>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</si>
  <si>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</si>
  <si>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</si>
  <si>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</si>
  <si>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</si>
  <si>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</si>
  <si>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</si>
  <si>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</si>
  <si>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</si>
  <si>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</si>
  <si>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</si>
  <si>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</si>
  <si>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</si>
  <si>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</si>
  <si>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</si>
  <si>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</si>
  <si>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</si>
  <si>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</si>
  <si>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</si>
  <si>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</si>
  <si>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</si>
  <si>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</si>
  <si>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</si>
  <si>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</si>
  <si>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</si>
  <si>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</si>
  <si>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</si>
  <si>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</si>
  <si>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</si>
  <si>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</si>
  <si>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</si>
  <si>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</si>
  <si>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</si>
  <si>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</si>
  <si>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</si>
  <si>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</si>
  <si>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</si>
  <si>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</si>
  <si>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</si>
  <si>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</si>
  <si>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</si>
  <si>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</si>
  <si>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</si>
  <si>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</si>
  <si>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</si>
  <si>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</si>
  <si>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</si>
  <si>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</si>
  <si>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</si>
  <si>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</si>
  <si>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</si>
  <si>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</si>
  <si>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</si>
  <si>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</si>
  <si>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</si>
  <si>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</si>
  <si>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</si>
  <si>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</si>
  <si>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</si>
  <si>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</si>
  <si>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</si>
  <si>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</si>
  <si>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</si>
  <si>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</si>
  <si>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</si>
  <si>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</si>
  <si>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</si>
  <si>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</si>
  <si>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</si>
  <si>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</si>
  <si>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</si>
  <si>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</si>
  <si>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</si>
  <si>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</si>
  <si>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</si>
  <si>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</si>
  <si>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</si>
  <si>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</si>
  <si>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</si>
  <si>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</si>
  <si>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</si>
  <si>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</si>
  <si>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</si>
  <si>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</si>
  <si>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</si>
  <si>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</si>
  <si>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</si>
  <si>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</si>
  <si>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</si>
  <si>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</si>
  <si>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</si>
  <si>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</si>
  <si>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</si>
  <si>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</si>
  <si>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</si>
  <si>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</si>
  <si>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</si>
  <si>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</si>
  <si>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</si>
  <si>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</si>
  <si>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</si>
  <si>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</si>
  <si>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</si>
  <si>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</si>
  <si>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</si>
  <si>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</si>
  <si>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</si>
  <si>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</si>
  <si>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</si>
  <si>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</si>
  <si>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</si>
  <si>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</si>
  <si>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</si>
  <si>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</si>
  <si>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</si>
  <si>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</si>
  <si>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</si>
  <si>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</si>
  <si>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</si>
  <si>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</si>
  <si>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</si>
  <si>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</si>
  <si>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</si>
  <si>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</si>
  <si>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</si>
  <si>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</si>
  <si>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</si>
  <si>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</si>
  <si>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</si>
  <si>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</si>
  <si>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</si>
  <si>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</si>
  <si>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</si>
  <si>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</si>
  <si>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</si>
  <si>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</si>
  <si>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</si>
  <si>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</si>
  <si>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</si>
  <si>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</si>
  <si>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</si>
  <si>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</si>
  <si>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</si>
  <si>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</si>
  <si>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</si>
  <si>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</si>
  <si>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</si>
  <si>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</si>
  <si>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</si>
  <si>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</si>
  <si>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</si>
  <si>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</si>
  <si>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</si>
  <si>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</si>
  <si>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</si>
  <si>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</si>
  <si>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</si>
  <si>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</si>
  <si>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</si>
  <si>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</si>
  <si>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</si>
  <si>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</si>
  <si>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</si>
  <si>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</si>
  <si>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</si>
  <si>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</si>
  <si>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</si>
  <si>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</si>
  <si>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</si>
  <si>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</si>
  <si>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</si>
  <si>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</si>
  <si>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</si>
  <si>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</si>
  <si>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</si>
  <si>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</si>
  <si>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</si>
  <si>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</si>
  <si>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</si>
  <si>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</si>
  <si>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</si>
  <si>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</si>
  <si>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</si>
  <si>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</si>
  <si>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</si>
  <si>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</si>
  <si>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</si>
  <si>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</si>
  <si>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</si>
  <si>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</si>
  <si>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</si>
  <si>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</si>
  <si>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</si>
  <si>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</si>
  <si>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</si>
  <si>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</si>
  <si>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</si>
  <si>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</si>
  <si>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</si>
  <si>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</si>
  <si>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</si>
  <si>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</si>
  <si>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</si>
  <si>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</si>
  <si>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</si>
  <si>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</si>
  <si>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</si>
  <si>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</si>
  <si>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</si>
  <si>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</si>
  <si>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</si>
  <si>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</si>
  <si>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</si>
  <si>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</si>
  <si>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</si>
  <si>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</si>
  <si>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</si>
  <si>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</si>
  <si>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</si>
  <si>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</si>
  <si>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</si>
  <si>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</si>
  <si>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</si>
  <si>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</si>
  <si>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</si>
  <si>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</si>
  <si>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</si>
  <si>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</si>
  <si>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</si>
  <si>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</si>
  <si>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</si>
  <si>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</si>
  <si>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</si>
  <si>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</si>
  <si>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</si>
  <si>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</si>
  <si>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</si>
  <si>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</si>
  <si>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</si>
  <si>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</si>
  <si>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</si>
  <si>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</si>
  <si>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</si>
  <si>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</si>
  <si>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</si>
  <si>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</si>
  <si>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</si>
  <si>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</si>
  <si>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</si>
  <si>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</si>
  <si>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</si>
  <si>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</si>
  <si>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</si>
  <si>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</si>
  <si>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</si>
  <si>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</si>
  <si>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</si>
  <si>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</si>
  <si>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</si>
  <si>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</si>
  <si>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</si>
  <si>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</si>
  <si>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</si>
  <si>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</si>
  <si>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</si>
  <si>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</si>
  <si>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</si>
  <si>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</si>
  <si>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</si>
  <si>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</si>
  <si>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</si>
  <si>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</si>
  <si>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</si>
  <si>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</si>
  <si>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</si>
  <si>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</si>
  <si>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</si>
  <si>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</si>
  <si>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</si>
  <si>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</si>
  <si>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</si>
  <si>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</si>
  <si>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</si>
  <si>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</si>
  <si>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</si>
  <si>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</si>
  <si>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</si>
  <si>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</si>
  <si>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</si>
  <si>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</si>
  <si>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</si>
  <si>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</si>
  <si>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</si>
  <si>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</si>
  <si>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</si>
  <si>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</si>
  <si>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</si>
  <si>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</si>
  <si>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</si>
  <si>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</si>
  <si>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</si>
  <si>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</si>
  <si>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</si>
  <si>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</si>
  <si>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</si>
  <si>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</si>
  <si>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</si>
  <si>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</si>
  <si>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</si>
  <si>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</si>
  <si>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</si>
  <si>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</si>
  <si>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</si>
  <si>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</si>
  <si>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</si>
  <si>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</si>
  <si>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</si>
  <si>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</si>
  <si>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</si>
  <si>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</si>
  <si>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</si>
  <si>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</si>
  <si>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</si>
  <si>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</si>
  <si>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</si>
  <si>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</si>
  <si>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</si>
  <si>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</si>
  <si>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</si>
  <si>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</si>
  <si>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</si>
  <si>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</si>
  <si>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</si>
  <si>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</si>
  <si>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</si>
  <si>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</si>
  <si>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</si>
  <si>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</si>
  <si>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</si>
  <si>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</si>
  <si>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</si>
  <si>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</si>
  <si>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</si>
  <si>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</si>
  <si>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</si>
  <si>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</si>
  <si>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</si>
  <si>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</si>
  <si>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</si>
  <si>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</si>
  <si>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</si>
  <si>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</si>
  <si>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</si>
  <si>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</si>
  <si>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</si>
  <si>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</si>
  <si>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</si>
  <si>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</si>
  <si>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</si>
  <si>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</si>
  <si>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</si>
  <si>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</si>
  <si>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</si>
  <si>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</si>
  <si>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</si>
  <si>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</si>
  <si>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</si>
  <si>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</si>
  <si>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</si>
  <si>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</si>
  <si>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</si>
  <si>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</si>
  <si>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</si>
  <si>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</si>
  <si>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</si>
  <si>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</si>
  <si>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</si>
  <si>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</si>
  <si>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</si>
  <si>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</si>
  <si>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</si>
  <si>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</si>
  <si>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</si>
  <si>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</si>
  <si>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</si>
  <si>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</si>
  <si>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</si>
  <si>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</si>
  <si>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</si>
  <si>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</si>
  <si>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</si>
  <si>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</si>
  <si>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</si>
  <si>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</si>
  <si>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</si>
  <si>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</si>
  <si>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</si>
  <si>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</si>
  <si>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</si>
  <si>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</si>
  <si>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</si>
  <si>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</si>
  <si>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</si>
  <si>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</si>
  <si>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</si>
  <si>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</si>
  <si>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</si>
  <si>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</si>
  <si>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</si>
  <si>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</si>
  <si>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</si>
  <si>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</si>
  <si>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</si>
  <si>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</si>
  <si>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</si>
  <si>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</si>
  <si>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</si>
  <si>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</si>
  <si>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</si>
  <si>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</si>
  <si>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</si>
  <si>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</si>
  <si>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</si>
  <si>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</si>
  <si>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</si>
  <si>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</si>
  <si>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</si>
  <si>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</si>
  <si>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</si>
  <si>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</si>
  <si>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</si>
  <si>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</si>
  <si>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</si>
  <si>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</si>
  <si>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</si>
  <si>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</si>
  <si>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</si>
  <si>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</si>
  <si>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</si>
  <si>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</si>
  <si>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</si>
  <si>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</si>
  <si>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</si>
  <si>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</si>
  <si>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</si>
  <si>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</si>
  <si>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</si>
  <si>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</si>
  <si>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</si>
  <si>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</si>
  <si>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</si>
  <si>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</si>
  <si>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</si>
  <si>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</si>
  <si>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</si>
  <si>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</si>
  <si>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</si>
  <si>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</si>
  <si>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</si>
  <si>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</si>
  <si>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</si>
  <si>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</si>
  <si>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</si>
  <si>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</si>
  <si>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</si>
  <si>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</si>
  <si>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</si>
  <si>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</si>
  <si>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</si>
  <si>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</si>
  <si>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</si>
  <si>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</si>
  <si>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</si>
  <si>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</si>
  <si>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</si>
  <si>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</si>
  <si>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</si>
  <si>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</si>
  <si>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</si>
  <si>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</si>
  <si>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</si>
  <si>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</si>
  <si>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</si>
  <si>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</si>
  <si>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</si>
  <si>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</si>
  <si>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</si>
  <si>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</si>
  <si>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</si>
  <si>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</si>
  <si>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</si>
  <si>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</si>
  <si>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</si>
  <si>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</si>
  <si>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</si>
  <si>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</si>
  <si>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</si>
  <si>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</si>
  <si>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</si>
  <si>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</si>
  <si>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</si>
  <si>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</si>
  <si>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</si>
  <si>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</si>
  <si>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</si>
  <si>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</si>
  <si>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</si>
  <si>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</si>
  <si>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</si>
  <si>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</si>
  <si>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</si>
  <si>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</si>
  <si>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</si>
  <si>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</si>
  <si>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</si>
  <si>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</si>
  <si>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</si>
  <si>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</si>
  <si>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</si>
  <si>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</si>
  <si>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</si>
  <si>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</si>
  <si>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</si>
  <si>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</si>
  <si>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</si>
  <si>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</si>
  <si>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</si>
  <si>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</si>
  <si>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</si>
  <si>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</si>
  <si>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</si>
  <si>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</si>
  <si>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</si>
  <si>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</si>
  <si>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</si>
  <si>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</si>
  <si>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</si>
  <si>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</si>
  <si>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</si>
  <si>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</si>
  <si>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</si>
  <si>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</si>
  <si>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</si>
  <si>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</si>
  <si>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</si>
  <si>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</si>
  <si>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</si>
  <si>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</si>
  <si>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</si>
  <si>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</si>
  <si>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</si>
  <si>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</si>
  <si>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</si>
  <si>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</si>
  <si>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</si>
  <si>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</si>
  <si>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</si>
  <si>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</si>
  <si>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</si>
  <si>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</si>
  <si>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</si>
  <si>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</si>
  <si>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</si>
  <si>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</si>
  <si>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</si>
  <si>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</si>
  <si>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</si>
  <si>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</si>
  <si>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</si>
  <si>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</si>
  <si>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</si>
  <si>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</si>
  <si>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</si>
  <si>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</si>
  <si>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</si>
  <si>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</si>
  <si>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</si>
  <si>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</si>
  <si>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</si>
  <si>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</si>
  <si>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</si>
  <si>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</si>
  <si>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</si>
  <si>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</si>
  <si>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</si>
  <si>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</si>
  <si>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</si>
  <si>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</si>
  <si>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</si>
  <si>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</si>
  <si>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</si>
  <si>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</si>
  <si>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</si>
  <si>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</si>
  <si>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</si>
  <si>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</si>
  <si>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</si>
  <si>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</si>
  <si>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</si>
  <si>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</si>
  <si>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</si>
  <si>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</si>
  <si>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</si>
  <si>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</si>
  <si>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</si>
  <si>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</si>
  <si>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</si>
  <si>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</si>
  <si>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</si>
  <si>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</si>
  <si>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</si>
  <si>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</si>
  <si>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</si>
  <si>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</si>
  <si>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</si>
  <si>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</si>
  <si>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</si>
  <si>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</si>
  <si>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</si>
  <si>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</si>
  <si>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</si>
  <si>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</si>
  <si>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</si>
  <si>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</si>
  <si>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</si>
  <si>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</si>
  <si>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</si>
  <si>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</si>
  <si>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</si>
  <si>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</si>
  <si>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</si>
  <si>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</si>
  <si>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</si>
  <si>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</si>
  <si>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</si>
  <si>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</si>
  <si>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</si>
  <si>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</si>
  <si>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</si>
  <si>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</si>
  <si>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</si>
  <si>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</si>
  <si>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</si>
  <si>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</si>
  <si>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</si>
  <si>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</si>
  <si>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</si>
  <si>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</si>
  <si>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</si>
  <si>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</si>
  <si>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</si>
  <si>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</si>
  <si>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</si>
  <si>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</si>
  <si>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</si>
  <si>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</si>
  <si>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</si>
  <si>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</si>
  <si>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</si>
  <si>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</si>
  <si>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</si>
  <si>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</si>
  <si>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</si>
  <si>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</si>
  <si>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</si>
  <si>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</si>
  <si>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</si>
  <si>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</si>
  <si>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</si>
  <si>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</si>
  <si>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</si>
  <si>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</si>
  <si>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</si>
  <si>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</si>
  <si>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</si>
  <si>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</si>
  <si>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</si>
  <si>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</si>
  <si>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</si>
  <si>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</si>
  <si>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</si>
  <si>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</si>
  <si>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</si>
  <si>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</si>
  <si>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</si>
  <si>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</si>
  <si>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</si>
  <si>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</si>
  <si>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</si>
  <si>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</si>
  <si>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</si>
  <si>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</si>
  <si>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</si>
  <si>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</si>
  <si>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</si>
  <si>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</si>
  <si>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</si>
  <si>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</si>
  <si>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</si>
  <si>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</si>
  <si>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</si>
  <si>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</si>
  <si>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</si>
  <si>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</si>
  <si>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</si>
  <si>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</si>
  <si>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</si>
  <si>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</si>
  <si>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</si>
  <si>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</si>
  <si>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</si>
  <si>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</si>
  <si>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</si>
  <si>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</si>
  <si>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</si>
  <si>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</si>
  <si>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</si>
  <si>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</si>
  <si>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</si>
  <si>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</si>
  <si>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</si>
  <si>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</si>
  <si>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</si>
  <si>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</si>
  <si>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</si>
  <si>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</si>
  <si>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</si>
  <si>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</si>
  <si>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</si>
  <si>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</si>
  <si>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</si>
  <si>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</si>
  <si>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</si>
  <si>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</si>
  <si>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</si>
  <si>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</si>
  <si>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</si>
  <si>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</si>
  <si>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</si>
  <si>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</si>
  <si>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</si>
  <si>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</si>
  <si>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</si>
  <si>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</si>
  <si>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</si>
  <si>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</si>
  <si>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</si>
  <si>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</si>
  <si>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</si>
  <si>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</si>
  <si>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</si>
  <si>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</si>
  <si>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</si>
  <si>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</si>
  <si>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</si>
  <si>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</si>
  <si>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</si>
  <si>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</si>
  <si>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</si>
  <si>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</si>
  <si>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</si>
  <si>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</si>
  <si>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</si>
  <si>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</si>
  <si>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</si>
  <si>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</si>
  <si>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</si>
  <si>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</si>
  <si>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</si>
  <si>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</si>
  <si>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</si>
  <si>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</si>
  <si>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</si>
  <si>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</si>
  <si>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</si>
  <si>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</si>
  <si>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</si>
  <si>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</si>
  <si>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</si>
  <si>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</si>
  <si>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</si>
  <si>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</si>
  <si>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</si>
  <si>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</si>
  <si>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</si>
  <si>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</si>
  <si>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</si>
  <si>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</si>
  <si>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</si>
  <si>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</si>
  <si>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</si>
  <si>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</si>
  <si>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</si>
  <si>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</si>
  <si>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</si>
  <si>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</si>
  <si>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</si>
  <si>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</si>
  <si>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</si>
  <si>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</si>
  <si>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</si>
  <si>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</si>
  <si>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</si>
  <si>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</si>
  <si>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</si>
  <si>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</si>
  <si>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</si>
  <si>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</si>
  <si>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</si>
  <si>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</si>
  <si>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</si>
  <si>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</si>
  <si>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</si>
  <si>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</si>
  <si>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</si>
  <si>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</si>
  <si>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</si>
  <si>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</si>
  <si>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</si>
  <si>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</si>
  <si>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</si>
  <si>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</si>
  <si>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</si>
  <si>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</si>
  <si>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</si>
  <si>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</si>
  <si>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</si>
  <si>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</si>
  <si>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</si>
  <si>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</si>
  <si>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</si>
  <si>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</si>
  <si>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</si>
  <si>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</si>
  <si>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</si>
  <si>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</si>
  <si>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</si>
  <si>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</si>
  <si>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</si>
  <si>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</si>
  <si>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</si>
  <si>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</si>
  <si>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</si>
  <si>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</si>
  <si>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</si>
  <si>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</si>
  <si>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</si>
  <si>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</si>
  <si>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</si>
  <si>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</si>
  <si>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</si>
  <si>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</si>
  <si>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</si>
  <si>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</si>
  <si>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</si>
  <si>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</si>
  <si>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</si>
  <si>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</si>
  <si>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</si>
  <si>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</si>
  <si>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</si>
  <si>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</si>
  <si>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</si>
  <si>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</si>
  <si>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</si>
  <si>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</si>
  <si>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</si>
  <si>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</si>
  <si>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</si>
  <si>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</si>
  <si>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</si>
  <si>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</si>
  <si>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</si>
  <si>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</si>
  <si>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</si>
  <si>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</si>
  <si>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</si>
  <si>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</si>
  <si>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</si>
  <si>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</si>
  <si>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</si>
  <si>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</si>
  <si>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</si>
  <si>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</si>
  <si>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</si>
  <si>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</si>
  <si>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</si>
  <si>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</si>
  <si>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</si>
  <si>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</si>
  <si>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</si>
  <si>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</si>
  <si>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</si>
  <si>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</si>
  <si>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</si>
  <si>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</si>
  <si>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</si>
  <si>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</si>
  <si>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</si>
  <si>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</si>
  <si>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</si>
  <si>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</si>
  <si>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</si>
  <si>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</si>
  <si>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</si>
  <si>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</si>
  <si>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</si>
  <si>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</si>
  <si>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</si>
  <si>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</si>
  <si>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</si>
  <si>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</si>
  <si>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</si>
  <si>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</si>
  <si>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</si>
  <si>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</si>
  <si>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</si>
  <si>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</si>
  <si>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</si>
  <si>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</si>
  <si>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</si>
  <si>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</si>
  <si>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</si>
  <si>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</si>
  <si>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</si>
  <si>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</si>
  <si>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</si>
  <si>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</si>
  <si>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</si>
  <si>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</si>
  <si>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</si>
  <si>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</si>
  <si>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</si>
  <si>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</si>
  <si>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</si>
  <si>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</si>
  <si>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</si>
  <si>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</si>
  <si>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</si>
  <si>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</si>
  <si>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</si>
  <si>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</si>
  <si>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</si>
  <si>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</si>
  <si>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</si>
  <si>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</si>
  <si>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</si>
  <si>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</si>
  <si>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</si>
  <si>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</si>
  <si>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</si>
  <si>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</si>
  <si>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</si>
  <si>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</si>
  <si>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</si>
  <si>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</si>
  <si>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</si>
  <si>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</si>
  <si>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</si>
  <si>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</si>
  <si>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</si>
  <si>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</si>
  <si>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</si>
  <si>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</si>
  <si>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</si>
  <si>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</si>
  <si>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</si>
  <si>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</si>
  <si>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</si>
  <si>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</si>
  <si>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</si>
  <si>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</si>
  <si>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</si>
  <si>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</si>
  <si>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</si>
  <si>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</si>
  <si>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</si>
  <si>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</si>
  <si>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</si>
  <si>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</si>
  <si>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</si>
  <si>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</si>
  <si>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</si>
  <si>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</si>
  <si>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</si>
  <si>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</si>
  <si>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</si>
  <si>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</si>
  <si>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</si>
  <si>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</si>
  <si>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</si>
  <si>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</si>
  <si>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</si>
  <si>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</si>
  <si>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</si>
  <si>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</si>
  <si>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</si>
  <si>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</si>
  <si>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</si>
  <si>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</si>
  <si>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</si>
  <si>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</si>
  <si>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</si>
  <si>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</si>
  <si>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</si>
  <si>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</si>
  <si>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</si>
  <si>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</si>
  <si>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</si>
  <si>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</si>
  <si>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</si>
  <si>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</si>
  <si>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</si>
  <si>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</si>
  <si>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</si>
  <si>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</si>
  <si>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</si>
  <si>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</si>
  <si>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</si>
  <si>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</si>
  <si>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</si>
  <si>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</si>
  <si>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</si>
  <si>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</si>
  <si>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</si>
  <si>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</si>
  <si>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</si>
  <si>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</si>
  <si>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</si>
  <si>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</si>
  <si>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</si>
  <si>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</si>
  <si>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</si>
  <si>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</si>
  <si>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</si>
  <si>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</si>
  <si>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</si>
  <si>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</si>
  <si>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</si>
  <si>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</si>
  <si>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</si>
  <si>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</si>
  <si>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</si>
  <si>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</si>
  <si>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</si>
  <si>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</si>
  <si>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</si>
  <si>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</si>
  <si>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</si>
  <si>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</si>
  <si>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</si>
  <si>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</si>
  <si>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</si>
  <si>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</si>
  <si>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</si>
  <si>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</si>
  <si>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</si>
  <si>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</si>
  <si>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</si>
  <si>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</si>
  <si>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</si>
  <si>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</si>
  <si>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</si>
  <si>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</si>
  <si>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</si>
  <si>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</si>
  <si>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</si>
  <si>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</si>
  <si>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</si>
  <si>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</si>
  <si>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</si>
  <si>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</si>
  <si>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</si>
  <si>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</si>
  <si>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</si>
  <si>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</si>
  <si>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</si>
  <si>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</si>
  <si>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</si>
  <si>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</si>
  <si>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</si>
  <si>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</si>
  <si>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</si>
  <si>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</si>
  <si>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</si>
  <si>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</si>
  <si>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</si>
  <si>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</si>
  <si>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</si>
  <si>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</si>
  <si>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</si>
  <si>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</si>
  <si>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</si>
  <si>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</si>
  <si>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</si>
  <si>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</si>
  <si>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</si>
  <si>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</si>
  <si>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</si>
  <si>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</si>
  <si>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</si>
  <si>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</si>
  <si>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</si>
  <si>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</si>
  <si>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</si>
  <si>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</si>
  <si>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</si>
  <si>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</si>
  <si>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</si>
  <si>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</si>
  <si>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</si>
  <si>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</si>
  <si>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</si>
  <si>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</si>
  <si>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</si>
  <si>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</si>
  <si>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</si>
  <si>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</si>
  <si>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</si>
  <si>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</si>
  <si>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</si>
  <si>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</si>
  <si>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</si>
  <si>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</si>
  <si>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</si>
  <si>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</si>
  <si>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</si>
  <si>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</si>
  <si>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</si>
  <si>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</si>
  <si>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</si>
  <si>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</si>
  <si>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</si>
  <si>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</si>
  <si>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</si>
  <si>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</si>
  <si>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</si>
  <si>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</si>
  <si>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</si>
  <si>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</si>
  <si>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</si>
  <si>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</si>
  <si>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</si>
  <si>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</si>
  <si>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</si>
  <si>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</si>
  <si>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</si>
  <si>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</si>
  <si>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</si>
  <si>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</si>
  <si>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</si>
  <si>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</si>
  <si>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</si>
  <si>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</si>
  <si>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</si>
  <si>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</si>
  <si>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</si>
  <si>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</si>
  <si>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</si>
  <si>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</si>
  <si>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</si>
  <si>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</si>
  <si>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</si>
  <si>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</si>
  <si>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</si>
  <si>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</si>
  <si>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</si>
  <si>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</si>
  <si>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</si>
  <si>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</si>
  <si>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</si>
  <si>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</si>
  <si>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</si>
  <si>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</si>
  <si>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</si>
  <si>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</si>
  <si>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</si>
  <si>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</si>
  <si>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</si>
  <si>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</si>
  <si>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</si>
  <si>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</si>
  <si>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</si>
  <si>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</si>
  <si>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</si>
  <si>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</si>
  <si>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</si>
  <si>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</si>
  <si>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</si>
  <si>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</si>
  <si>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</si>
  <si>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</si>
  <si>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</si>
  <si>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</si>
  <si>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</si>
  <si>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</si>
  <si>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</si>
  <si>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</si>
  <si>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</si>
  <si>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</si>
  <si>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</si>
  <si>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</si>
  <si>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</si>
  <si>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</si>
  <si>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</si>
  <si>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</si>
  <si>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</si>
  <si>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</si>
  <si>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</si>
  <si>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</si>
  <si>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</si>
  <si>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</si>
  <si>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</si>
  <si>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</si>
  <si>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</si>
  <si>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</si>
  <si>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</si>
  <si>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</si>
  <si>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</si>
  <si>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</si>
  <si>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</si>
  <si>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</si>
  <si>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</si>
  <si>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</si>
  <si>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</si>
  <si>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</si>
  <si>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</si>
  <si>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</si>
  <si>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</si>
  <si>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</si>
  <si>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</si>
  <si>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</si>
  <si>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</si>
  <si>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</si>
  <si>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</si>
  <si>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</si>
  <si>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</si>
  <si>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</si>
  <si>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</si>
  <si>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</si>
  <si>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</si>
  <si>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</si>
  <si>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</si>
  <si>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</si>
  <si>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</si>
  <si>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</si>
  <si>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</si>
  <si>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</si>
  <si>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</si>
  <si>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</si>
  <si>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</si>
  <si>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</si>
  <si>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</si>
  <si>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</si>
  <si>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</si>
  <si>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</si>
  <si>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</si>
  <si>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</si>
  <si>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</si>
  <si>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</si>
  <si>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</si>
  <si>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</si>
  <si>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</si>
  <si>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</si>
  <si>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</si>
  <si>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</si>
  <si>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</si>
  <si>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</si>
  <si>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</si>
  <si>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</si>
  <si>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</si>
  <si>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</si>
  <si>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</si>
  <si>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</si>
  <si>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</si>
  <si>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</si>
  <si>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</si>
  <si>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</si>
  <si>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</si>
  <si>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</si>
  <si>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</si>
  <si>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</si>
  <si>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</si>
  <si>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</si>
  <si>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</si>
  <si>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</si>
  <si>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</si>
  <si>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</si>
  <si>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</si>
  <si>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</si>
  <si>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</si>
  <si>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</si>
  <si>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</si>
  <si>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</si>
  <si>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</si>
  <si>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</si>
  <si>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</si>
  <si>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</si>
  <si>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</si>
  <si>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</si>
  <si>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</si>
  <si>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</si>
  <si>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</si>
  <si>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</si>
  <si>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</si>
  <si>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</si>
  <si>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</si>
  <si>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</si>
  <si>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</si>
  <si>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</si>
  <si>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</si>
  <si>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</si>
  <si>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</si>
  <si>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</si>
  <si>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</si>
  <si>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</si>
  <si>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</si>
  <si>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</si>
  <si>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</si>
  <si>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</si>
  <si>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</si>
  <si>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</si>
  <si>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</si>
  <si>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</si>
  <si>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</si>
  <si>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</si>
  <si>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</si>
  <si>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</si>
  <si>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</si>
  <si>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</si>
  <si>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</si>
  <si>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</si>
  <si>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</si>
  <si>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</si>
  <si>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</si>
  <si>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</si>
  <si>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</si>
  <si>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</si>
  <si>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</si>
  <si>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</si>
  <si>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</si>
  <si>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</si>
  <si>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</si>
  <si>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</si>
  <si>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</si>
  <si>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</si>
  <si>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</si>
  <si>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</si>
  <si>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</si>
  <si>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</si>
  <si>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</si>
  <si>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</si>
  <si>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</si>
  <si>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</si>
  <si>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</si>
  <si>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</si>
  <si>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</si>
  <si>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</si>
  <si>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</si>
  <si>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</si>
  <si>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</si>
  <si>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</si>
  <si>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</si>
  <si>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</si>
  <si>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</si>
  <si>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</si>
  <si>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</si>
  <si>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</si>
  <si>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</si>
  <si>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</si>
  <si>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</si>
  <si>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</si>
  <si>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</si>
  <si>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</si>
  <si>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</si>
  <si>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</si>
  <si>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</si>
  <si>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</si>
  <si>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</si>
  <si>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</si>
  <si>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</si>
  <si>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</si>
  <si>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</si>
  <si>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</si>
  <si>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</si>
  <si>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</si>
  <si>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</si>
  <si>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</si>
  <si>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</si>
  <si>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</si>
  <si>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</si>
  <si>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</si>
  <si>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</si>
  <si>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</si>
  <si>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</si>
  <si>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</si>
  <si>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</si>
  <si>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</si>
  <si>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</si>
  <si>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</si>
  <si>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</si>
  <si>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</si>
  <si>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</si>
  <si>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</si>
  <si>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</si>
  <si>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</si>
  <si>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</si>
  <si>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</si>
  <si>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</si>
  <si>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</si>
  <si>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</si>
  <si>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</si>
  <si>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</si>
  <si>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</si>
  <si>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</si>
  <si>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</si>
  <si>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</si>
  <si>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</si>
  <si>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</si>
  <si>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</si>
  <si>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</si>
  <si>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</si>
  <si>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</si>
  <si>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</si>
  <si>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</si>
  <si>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</si>
  <si>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</si>
  <si>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</si>
  <si>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</si>
  <si>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</si>
  <si>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</si>
  <si>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</si>
  <si>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</si>
  <si>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</si>
  <si>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</si>
  <si>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</si>
  <si>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</si>
  <si>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</si>
  <si>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</si>
  <si>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</si>
  <si>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</si>
  <si>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</si>
  <si>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</si>
  <si>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</si>
  <si>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</si>
  <si>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</si>
  <si>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</si>
  <si>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</si>
  <si>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</si>
  <si>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</si>
  <si>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</si>
  <si>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</si>
  <si>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</si>
  <si>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</si>
  <si>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</si>
  <si>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</si>
  <si>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</si>
  <si>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</si>
  <si>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</si>
  <si>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</si>
  <si>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</si>
  <si>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</si>
  <si>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</si>
  <si>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</si>
  <si>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</si>
  <si>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</si>
  <si>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</si>
  <si>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</si>
  <si>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</si>
  <si>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</si>
  <si>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</si>
  <si>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</si>
  <si>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</si>
  <si>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</si>
  <si>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</si>
  <si>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</si>
  <si>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</si>
  <si>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</si>
  <si>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</si>
  <si>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</si>
  <si>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</si>
  <si>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</si>
  <si>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</si>
  <si>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</si>
  <si>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</si>
  <si>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</si>
  <si>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</si>
  <si>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</si>
  <si>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</si>
  <si>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</si>
  <si>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</si>
  <si>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</si>
  <si>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</si>
  <si>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</si>
  <si>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</si>
  <si>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</si>
  <si>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</si>
  <si>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</si>
  <si>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</si>
  <si>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</si>
  <si>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</si>
  <si>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</si>
  <si>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</si>
  <si>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</si>
  <si>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</si>
  <si>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</si>
  <si>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</si>
  <si>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</si>
  <si>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</si>
  <si>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</si>
  <si>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</si>
  <si>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</si>
  <si>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</si>
  <si>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</si>
  <si>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</si>
  <si>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</si>
  <si>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</si>
  <si>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</si>
  <si>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</si>
  <si>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</si>
  <si>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</si>
  <si>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</si>
  <si>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</si>
  <si>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</si>
  <si>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</si>
  <si>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</si>
  <si>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</si>
  <si>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</si>
  <si>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</si>
  <si>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</si>
  <si>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</si>
  <si>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</si>
  <si>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</si>
  <si>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</si>
  <si>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</si>
  <si>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</si>
  <si>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</si>
  <si>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</si>
  <si>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</si>
  <si>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</si>
  <si>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</si>
  <si>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</si>
  <si>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</si>
  <si>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</si>
  <si>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</si>
  <si>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</si>
  <si>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</si>
  <si>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</si>
  <si>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</si>
  <si>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</si>
  <si>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</si>
  <si>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</si>
  <si>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</si>
  <si>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</si>
  <si>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</si>
  <si>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</si>
  <si>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</si>
  <si>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</si>
  <si>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</si>
  <si>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</si>
  <si>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</si>
  <si>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</si>
  <si>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</si>
  <si>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</si>
  <si>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</si>
  <si>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</si>
  <si>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</si>
  <si>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</si>
  <si>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</si>
  <si>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</si>
  <si>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</si>
  <si>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</si>
  <si>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</si>
  <si>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</si>
  <si>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</si>
  <si>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</si>
  <si>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</si>
  <si>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</si>
  <si>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</si>
  <si>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</si>
  <si>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</si>
  <si>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</si>
  <si>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</si>
  <si>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</si>
  <si>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</si>
  <si>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</si>
  <si>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</si>
  <si>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</si>
  <si>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</si>
  <si>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</si>
  <si>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</si>
  <si>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</si>
  <si>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</si>
  <si>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</si>
  <si>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</si>
  <si>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</si>
  <si>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</si>
  <si>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</si>
  <si>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</si>
  <si>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</si>
  <si>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</si>
  <si>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</si>
  <si>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</si>
  <si>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</si>
  <si>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</si>
  <si>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</si>
  <si>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</si>
  <si>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</si>
  <si>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</si>
  <si>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</si>
  <si>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</si>
  <si>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</si>
  <si>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</si>
  <si>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</si>
  <si>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</si>
  <si>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</si>
  <si>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</si>
  <si>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</si>
  <si>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</si>
  <si>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</si>
  <si>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</si>
  <si>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</si>
  <si>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</si>
  <si>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</si>
  <si>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</si>
  <si>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</si>
  <si>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</si>
  <si>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</si>
  <si>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</si>
  <si>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</si>
  <si>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</si>
  <si>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</si>
  <si>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</si>
  <si>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</si>
  <si>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</si>
  <si>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</si>
  <si>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</si>
  <si>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</si>
  <si>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</si>
  <si>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</si>
  <si>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</si>
  <si>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</si>
  <si>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</si>
  <si>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</si>
  <si>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</si>
  <si>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</si>
  <si>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</si>
  <si>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</si>
  <si>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</si>
  <si>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</si>
  <si>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</si>
  <si>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</si>
  <si>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</si>
  <si>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</si>
  <si>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</si>
  <si>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</si>
  <si>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</si>
  <si>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</si>
  <si>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</si>
  <si>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</si>
  <si>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</si>
  <si>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</si>
  <si>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</si>
  <si>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</si>
  <si>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</si>
  <si>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</si>
  <si>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</si>
  <si>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</si>
  <si>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</si>
  <si>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</si>
  <si>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</si>
  <si>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</si>
  <si>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</si>
  <si>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</si>
  <si>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</si>
  <si>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</si>
  <si>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</si>
  <si>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</si>
  <si>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</si>
  <si>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</si>
  <si>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</si>
  <si>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</si>
  <si>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</si>
  <si>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</si>
  <si>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</si>
  <si>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</si>
  <si>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</si>
  <si>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</si>
  <si>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</si>
  <si>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</si>
  <si>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</si>
  <si>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</si>
  <si>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</si>
  <si>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</si>
  <si>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</si>
  <si>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</si>
  <si>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</si>
  <si>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</si>
  <si>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</si>
  <si>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</si>
  <si>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</si>
  <si>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</si>
  <si>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</si>
  <si>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</si>
  <si>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</si>
  <si>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</si>
  <si>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</si>
  <si>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</si>
  <si>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</si>
  <si>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</si>
  <si>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</si>
  <si>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</si>
  <si>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</si>
  <si>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</si>
  <si>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</si>
  <si>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</si>
  <si>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</si>
  <si>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</si>
  <si>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</si>
  <si>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</si>
  <si>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</si>
  <si>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</si>
  <si>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</si>
  <si>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</si>
  <si>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</si>
  <si>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</si>
  <si>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</si>
  <si>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</si>
  <si>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</si>
  <si>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</si>
  <si>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</si>
  <si>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</si>
  <si>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</si>
  <si>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</si>
  <si>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</si>
  <si>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</si>
  <si>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</si>
  <si>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</si>
  <si>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</si>
  <si>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</si>
  <si>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</si>
  <si>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</si>
  <si>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</si>
  <si>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</si>
  <si>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</si>
  <si>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</si>
  <si>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</si>
  <si>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</si>
  <si>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</si>
  <si>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</si>
  <si>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</si>
  <si>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</si>
  <si>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</si>
  <si>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</si>
  <si>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</si>
  <si>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</si>
  <si>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</si>
  <si>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</si>
  <si>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</si>
  <si>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</si>
  <si>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</si>
  <si>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</si>
  <si>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</si>
  <si>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</si>
  <si>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</si>
  <si>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</si>
  <si>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</si>
  <si>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</si>
  <si>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</si>
  <si>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</si>
  <si>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</si>
  <si>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</si>
  <si>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</si>
  <si>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</si>
  <si>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</si>
  <si>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</si>
  <si>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</si>
  <si>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</si>
  <si>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</si>
  <si>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</si>
  <si>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</si>
  <si>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</si>
  <si>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</si>
  <si>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</si>
  <si>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</si>
  <si>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</si>
  <si>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Count of id</t>
  </si>
  <si>
    <t>Create a new sheet with a pivot table that analyzes your initial worksheet to count how many campaigns were successful, failed, canceled, or are currently live per category.</t>
  </si>
  <si>
    <t>Create a stacked-column pivot chart that can be filtered by country based on the table that you created.</t>
    <phoneticPr fontId="18" type="noConversion"/>
  </si>
  <si>
    <t>Create a new sheet with a pivot table that analyzes your initial sheet to count how many campaigns were successful, failed, or canceled, or are currently live per sub-category.</t>
    <phoneticPr fontId="18" type="noConversion"/>
  </si>
  <si>
    <t>Date Created Conversion</t>
    <phoneticPr fontId="18" type="noConversion"/>
  </si>
  <si>
    <t>Date Ended Conversion</t>
    <phoneticPr fontId="18" type="noConversion"/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</si>
  <si>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</si>
  <si>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</si>
  <si>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</si>
  <si>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</si>
  <si>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</si>
  <si>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</si>
  <si>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</si>
  <si>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</si>
  <si>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</si>
  <si>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</si>
  <si>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</si>
  <si>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</si>
  <si>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</si>
  <si>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</si>
  <si>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</si>
  <si>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</si>
  <si>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</si>
  <si>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</si>
  <si>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</si>
  <si>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</si>
  <si>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</si>
  <si>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Goal Level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</si>
  <si>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</si>
  <si>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</si>
  <si>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</si>
  <si>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</si>
  <si>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</si>
  <si>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</si>
  <si>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</si>
  <si>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</si>
  <si>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</si>
  <si>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</si>
  <si>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Greater than or equal to 50000</t>
    <phoneticPr fontId="18" type="noConversion"/>
  </si>
  <si>
    <t>successful campaigns</t>
  </si>
  <si>
    <t>unsuccessful campaigns</t>
  </si>
  <si>
    <t>unsuccessful campaigns</t>
    <phoneticPr fontId="18" type="noConversion"/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</si>
  <si>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</si>
  <si>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</si>
  <si>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</si>
  <si>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</si>
  <si>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</si>
  <si>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</si>
  <si>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if there is more variability with successful or unsuccessful campaigns. Does this make sense? Why or why not?</t>
    <phoneticPr fontId="18" type="noConversion"/>
  </si>
  <si>
    <t>Variance: Unsuccessful campaigns have a higher variance (1,603,373.732) compared to successful campaigns (921,574.6817). This suggests that unsuccessful campaigns have more variability in the number of backers.</t>
  </si>
  <si>
    <t>Standard Deviation: Similarly, the standard deviation for unsuccessful campaigns (1,266.243947) is higher than for successful campaigns (959.9868133), indicating more variability in the number of backers for unsuccessful campaigns.</t>
  </si>
  <si>
    <t>This analysis is consistent with the general understanding that successful campaigns tend to have more consistent or predictable outcomes, while unsuccessful campaigns can vary significantly in their results.</t>
  </si>
  <si>
    <t>In both successful and unsuccessful campaigns, the mean is significantly larger than the median. This suggests that the data is right-skewed, with a few campaigns having a very high number of backers, which is pulling the mean upward. In such a case, the median is a better summary of the central tendency because it is less affected by extreme outliers.</t>
  </si>
  <si>
    <t>Mean vs. 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</si>
</sst>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_);[Red]\(0\)"/>
    <numFmt numFmtId="165" formatCode="mm\/dd\/yy"/>
    <numFmt numFmtId="166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164" fontId="0" fillId="0" borderId="10" xfId="0" applyNumberFormat="1" applyBorder="1"/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164" fontId="19" fillId="33" borderId="1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10" xfId="0" applyNumberFormat="1" applyBorder="1"/>
    <xf numFmtId="9" fontId="0" fillId="0" borderId="10" xfId="42" applyFont="1" applyBorder="1" applyAlignment="1"/>
    <xf numFmtId="0" fontId="0" fillId="0" borderId="11" xfId="0" applyBorder="1"/>
    <xf numFmtId="166" fontId="0" fillId="0" borderId="0" xfId="0" applyNumberFormat="1" applyAlignment="1">
      <alignment horizontal="left" indent="8"/>
    </xf>
    <xf numFmtId="0" fontId="19" fillId="0" borderId="0" xfId="0" applyFont="1"/>
    <xf numFmtId="43" fontId="0" fillId="0" borderId="10" xfId="43" applyFont="1" applyBorder="1" applyAlignment="1">
      <alignment horizontal="left" indent="8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999FF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DA5B4E"/>
      <color rgb="FF9999FF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920-BC39-47EC23367224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1-4920-BC39-47EC23367224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4920-BC39-47EC23367224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1-4920-BC39-47EC233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977064"/>
        <c:axId val="718979584"/>
      </c:barChart>
      <c:catAx>
        <c:axId val="7189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9584"/>
        <c:crosses val="autoZero"/>
        <c:auto val="1"/>
        <c:lblAlgn val="ctr"/>
        <c:lblOffset val="100"/>
        <c:noMultiLvlLbl val="0"/>
      </c:catAx>
      <c:valAx>
        <c:axId val="718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table2!PivotTable4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6-4D50-A590-CB9ED8E450AF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6-4D50-A590-CB9ED8E450AF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6-4D50-A590-CB9ED8E450AF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6-4D50-A590-CB9ED8E4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602224"/>
        <c:axId val="720604744"/>
      </c:barChart>
      <c:catAx>
        <c:axId val="7206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04744"/>
        <c:crosses val="autoZero"/>
        <c:auto val="1"/>
        <c:lblAlgn val="ctr"/>
        <c:lblOffset val="100"/>
        <c:noMultiLvlLbl val="0"/>
      </c:catAx>
      <c:valAx>
        <c:axId val="7206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table3!PivotTable11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E-4AA0-9C47-5EC3E909BD96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6E-4AA0-9C47-5EC3E909BD96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6E-4AA0-9C47-5EC3E909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12592"/>
        <c:axId val="815616192"/>
      </c:lineChart>
      <c:catAx>
        <c:axId val="8156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6192"/>
        <c:crosses val="autoZero"/>
        <c:auto val="1"/>
        <c:lblAlgn val="ctr"/>
        <c:lblOffset val="100"/>
        <c:noMultiLvlLbl val="0"/>
      </c:catAx>
      <c:valAx>
        <c:axId val="815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Analysis'!$K$4:$K$15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4F8-A7EE-96CF7CED803B}"/>
            </c:ext>
          </c:extLst>
        </c:ser>
        <c:ser>
          <c:idx val="1"/>
          <c:order val="1"/>
          <c:tx>
            <c:strRef>
              <c:f>'Crowdfunding Goal Analysis'!$L$3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Analysis'!$L$4:$L$15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44F8-A7EE-96CF7CED803B}"/>
            </c:ext>
          </c:extLst>
        </c:ser>
        <c:ser>
          <c:idx val="2"/>
          <c:order val="2"/>
          <c:tx>
            <c:strRef>
              <c:f>'Crowdfunding Goal Analysis'!$M$3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Analysis'!$M$4:$M$15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D-44F8-A7EE-96CF7CED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835632"/>
        <c:axId val="1007838512"/>
      </c:lineChart>
      <c:catAx>
        <c:axId val="10078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38512"/>
        <c:crosses val="autoZero"/>
        <c:auto val="1"/>
        <c:lblAlgn val="ctr"/>
        <c:lblOffset val="100"/>
        <c:noMultiLvlLbl val="0"/>
      </c:catAx>
      <c:valAx>
        <c:axId val="100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boxWhisker" uniqueId="{B87CC47B-C357-4EE5-BEEB-343683C8E4DE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D83D127C-8CEC-47AD-9F7C-561D8A3870F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2</xdr:row>
      <xdr:rowOff>9524</xdr:rowOff>
    </xdr:from>
    <xdr:to>
      <xdr:col>11</xdr:col>
      <xdr:colOff>304799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003E7-F50B-AF14-FF8B-F2468924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172570</xdr:colOff>
      <xdr:row>3</xdr:row>
      <xdr:rowOff>38099</xdr:rowOff>
    </xdr:from>
    <xdr:to>
      <xdr:col>17</xdr:col>
      <xdr:colOff>638736</xdr:colOff>
      <xdr:row>24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17D01-C0EF-AF67-BF55-1ED9B1E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14287</xdr:rowOff>
    </xdr:from>
    <xdr:to>
      <xdr:col>12</xdr:col>
      <xdr:colOff>590550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5EE35-A59A-1B8E-8DD6-2E863941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15</xdr:row>
      <xdr:rowOff>200024</xdr:rowOff>
    </xdr:from>
    <xdr:to>
      <xdr:col>15</xdr:col>
      <xdr:colOff>533399</xdr:colOff>
      <xdr:row>32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9F2D1-9AB3-4093-BF7F-B8F096EA1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12</xdr:col>
      <xdr:colOff>57150</xdr:colOff>
      <xdr:row>42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39ACEF-5E8C-4EAE-929F-42DCCCBFEA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4600575"/>
              <a:ext cx="4791075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342900</xdr:colOff>
      <xdr:row>23</xdr:row>
      <xdr:rowOff>0</xdr:rowOff>
    </xdr:from>
    <xdr:to>
      <xdr:col>17</xdr:col>
      <xdr:colOff>514350</xdr:colOff>
      <xdr:row>42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2D3583-DD7A-4BBE-B5A1-5DEACEBA9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0625" y="4600575"/>
              <a:ext cx="4819650" cy="3948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GitHub\excel-challenge\CrowdfundingBook_sunghea_re_122223.xlsx" TargetMode="External"/><Relationship Id="rId1" Type="http://schemas.openxmlformats.org/officeDocument/2006/relationships/externalLinkPath" Target="CrowdfundingBook_sunghea_re_122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-category. pivot table"/>
      <sheetName val="Crowdfunding Goal Analysis"/>
      <sheetName val="Statistical Analysis"/>
      <sheetName val="Crowdfunding _ copy"/>
      <sheetName val="date pivot table"/>
      <sheetName val="Crowdfunding"/>
      <sheetName val="category pivot table"/>
    </sheetNames>
    <sheetDataSet>
      <sheetData sheetId="0"/>
      <sheetData sheetId="1"/>
      <sheetData sheetId="2">
        <row r="3">
          <cell r="H3" t="str">
            <v>backers_count</v>
          </cell>
        </row>
        <row r="4">
          <cell r="E4">
            <v>0</v>
          </cell>
          <cell r="H4">
            <v>158</v>
          </cell>
        </row>
        <row r="5">
          <cell r="E5">
            <v>24</v>
          </cell>
          <cell r="H5">
            <v>1425</v>
          </cell>
        </row>
        <row r="6">
          <cell r="E6">
            <v>53</v>
          </cell>
          <cell r="H6">
            <v>174</v>
          </cell>
        </row>
        <row r="7">
          <cell r="E7">
            <v>18</v>
          </cell>
          <cell r="H7">
            <v>227</v>
          </cell>
        </row>
        <row r="8">
          <cell r="E8">
            <v>44</v>
          </cell>
          <cell r="H8">
            <v>220</v>
          </cell>
        </row>
        <row r="9">
          <cell r="E9">
            <v>27</v>
          </cell>
          <cell r="H9">
            <v>98</v>
          </cell>
        </row>
        <row r="10">
          <cell r="E10">
            <v>55</v>
          </cell>
          <cell r="H10">
            <v>100</v>
          </cell>
        </row>
        <row r="11">
          <cell r="E11">
            <v>200</v>
          </cell>
          <cell r="H11">
            <v>1249</v>
          </cell>
        </row>
        <row r="12">
          <cell r="E12">
            <v>452</v>
          </cell>
          <cell r="H12">
            <v>1396</v>
          </cell>
        </row>
        <row r="13">
          <cell r="E13">
            <v>674</v>
          </cell>
          <cell r="H13">
            <v>890</v>
          </cell>
        </row>
        <row r="14">
          <cell r="E14">
            <v>558</v>
          </cell>
          <cell r="H14">
            <v>142</v>
          </cell>
        </row>
        <row r="15">
          <cell r="E15">
            <v>15</v>
          </cell>
          <cell r="H15">
            <v>2673</v>
          </cell>
        </row>
        <row r="16">
          <cell r="E16">
            <v>2307</v>
          </cell>
          <cell r="H16">
            <v>163</v>
          </cell>
        </row>
        <row r="17">
          <cell r="E17">
            <v>88</v>
          </cell>
          <cell r="H17">
            <v>2220</v>
          </cell>
        </row>
        <row r="18">
          <cell r="E18">
            <v>48</v>
          </cell>
          <cell r="H18">
            <v>1606</v>
          </cell>
        </row>
        <row r="19">
          <cell r="E19">
            <v>1</v>
          </cell>
          <cell r="H19">
            <v>129</v>
          </cell>
        </row>
        <row r="20">
          <cell r="E20">
            <v>1467</v>
          </cell>
          <cell r="H20">
            <v>226</v>
          </cell>
        </row>
        <row r="21">
          <cell r="E21">
            <v>75</v>
          </cell>
          <cell r="H21">
            <v>5419</v>
          </cell>
        </row>
        <row r="22">
          <cell r="E22">
            <v>120</v>
          </cell>
          <cell r="H22">
            <v>165</v>
          </cell>
        </row>
        <row r="23">
          <cell r="E23">
            <v>2253</v>
          </cell>
          <cell r="H23">
            <v>1965</v>
          </cell>
        </row>
        <row r="24">
          <cell r="E24">
            <v>5</v>
          </cell>
          <cell r="H24">
            <v>16</v>
          </cell>
        </row>
        <row r="25">
          <cell r="E25">
            <v>38</v>
          </cell>
          <cell r="H25">
            <v>107</v>
          </cell>
        </row>
        <row r="26">
          <cell r="E26">
            <v>12</v>
          </cell>
          <cell r="H26">
            <v>134</v>
          </cell>
        </row>
        <row r="27">
          <cell r="E27">
            <v>1684</v>
          </cell>
          <cell r="H27">
            <v>198</v>
          </cell>
        </row>
        <row r="28">
          <cell r="E28">
            <v>56</v>
          </cell>
          <cell r="H28">
            <v>111</v>
          </cell>
        </row>
        <row r="29">
          <cell r="E29">
            <v>838</v>
          </cell>
          <cell r="H29">
            <v>222</v>
          </cell>
        </row>
        <row r="30">
          <cell r="E30">
            <v>1000</v>
          </cell>
          <cell r="H30">
            <v>6212</v>
          </cell>
        </row>
        <row r="31">
          <cell r="E31">
            <v>1482</v>
          </cell>
          <cell r="H31">
            <v>98</v>
          </cell>
        </row>
        <row r="32">
          <cell r="E32">
            <v>106</v>
          </cell>
          <cell r="H32">
            <v>92</v>
          </cell>
        </row>
        <row r="33">
          <cell r="E33">
            <v>679</v>
          </cell>
          <cell r="H33">
            <v>149</v>
          </cell>
        </row>
        <row r="34">
          <cell r="E34">
            <v>1220</v>
          </cell>
          <cell r="H34">
            <v>2431</v>
          </cell>
        </row>
        <row r="35">
          <cell r="E35">
            <v>1</v>
          </cell>
          <cell r="H35">
            <v>303</v>
          </cell>
        </row>
        <row r="36">
          <cell r="E36">
            <v>37</v>
          </cell>
          <cell r="H36">
            <v>209</v>
          </cell>
        </row>
        <row r="37">
          <cell r="E37">
            <v>60</v>
          </cell>
          <cell r="H37">
            <v>131</v>
          </cell>
        </row>
        <row r="38">
          <cell r="E38">
            <v>296</v>
          </cell>
          <cell r="H38">
            <v>164</v>
          </cell>
        </row>
        <row r="39">
          <cell r="E39">
            <v>3304</v>
          </cell>
          <cell r="H39">
            <v>201</v>
          </cell>
        </row>
        <row r="40">
          <cell r="E40">
            <v>73</v>
          </cell>
          <cell r="H40">
            <v>211</v>
          </cell>
        </row>
        <row r="41">
          <cell r="E41">
            <v>3387</v>
          </cell>
          <cell r="H41">
            <v>128</v>
          </cell>
        </row>
        <row r="42">
          <cell r="E42">
            <v>662</v>
          </cell>
          <cell r="H42">
            <v>1600</v>
          </cell>
        </row>
        <row r="43">
          <cell r="E43">
            <v>774</v>
          </cell>
          <cell r="H43">
            <v>249</v>
          </cell>
        </row>
        <row r="44">
          <cell r="E44">
            <v>672</v>
          </cell>
          <cell r="H44">
            <v>236</v>
          </cell>
        </row>
        <row r="45">
          <cell r="E45">
            <v>940</v>
          </cell>
          <cell r="H45">
            <v>4065</v>
          </cell>
        </row>
        <row r="46">
          <cell r="E46">
            <v>117</v>
          </cell>
          <cell r="H46">
            <v>246</v>
          </cell>
        </row>
        <row r="47">
          <cell r="E47">
            <v>115</v>
          </cell>
          <cell r="H47">
            <v>2475</v>
          </cell>
        </row>
        <row r="48">
          <cell r="E48">
            <v>326</v>
          </cell>
          <cell r="H48">
            <v>76</v>
          </cell>
        </row>
        <row r="49">
          <cell r="E49">
            <v>1</v>
          </cell>
          <cell r="H49">
            <v>54</v>
          </cell>
        </row>
        <row r="50">
          <cell r="E50">
            <v>1467</v>
          </cell>
          <cell r="H50">
            <v>88</v>
          </cell>
        </row>
        <row r="51">
          <cell r="E51">
            <v>5681</v>
          </cell>
          <cell r="H51">
            <v>85</v>
          </cell>
        </row>
        <row r="52">
          <cell r="E52">
            <v>1059</v>
          </cell>
          <cell r="H52">
            <v>170</v>
          </cell>
        </row>
        <row r="53">
          <cell r="E53">
            <v>1194</v>
          </cell>
          <cell r="H53">
            <v>330</v>
          </cell>
        </row>
        <row r="54">
          <cell r="E54">
            <v>30</v>
          </cell>
          <cell r="H54">
            <v>127</v>
          </cell>
        </row>
        <row r="55">
          <cell r="E55">
            <v>75</v>
          </cell>
          <cell r="H55">
            <v>411</v>
          </cell>
        </row>
        <row r="56">
          <cell r="E56">
            <v>955</v>
          </cell>
          <cell r="H56">
            <v>180</v>
          </cell>
        </row>
        <row r="57">
          <cell r="E57">
            <v>67</v>
          </cell>
          <cell r="H57">
            <v>374</v>
          </cell>
        </row>
        <row r="58">
          <cell r="E58">
            <v>5</v>
          </cell>
          <cell r="H58">
            <v>71</v>
          </cell>
        </row>
        <row r="59">
          <cell r="E59">
            <v>26</v>
          </cell>
          <cell r="H59">
            <v>203</v>
          </cell>
        </row>
        <row r="60">
          <cell r="E60">
            <v>1130</v>
          </cell>
          <cell r="H60">
            <v>113</v>
          </cell>
        </row>
        <row r="61">
          <cell r="E61">
            <v>782</v>
          </cell>
          <cell r="H61">
            <v>96</v>
          </cell>
        </row>
        <row r="62">
          <cell r="E62">
            <v>210</v>
          </cell>
          <cell r="H62">
            <v>498</v>
          </cell>
        </row>
        <row r="63">
          <cell r="E63">
            <v>136</v>
          </cell>
          <cell r="H63">
            <v>180</v>
          </cell>
        </row>
        <row r="64">
          <cell r="E64">
            <v>86</v>
          </cell>
          <cell r="H64">
            <v>27</v>
          </cell>
        </row>
        <row r="65">
          <cell r="E65">
            <v>19</v>
          </cell>
          <cell r="H65">
            <v>2331</v>
          </cell>
        </row>
        <row r="66">
          <cell r="E66">
            <v>886</v>
          </cell>
          <cell r="H66">
            <v>113</v>
          </cell>
        </row>
        <row r="67">
          <cell r="E67">
            <v>35</v>
          </cell>
          <cell r="H67">
            <v>164</v>
          </cell>
        </row>
        <row r="68">
          <cell r="E68">
            <v>24</v>
          </cell>
          <cell r="H68">
            <v>164</v>
          </cell>
        </row>
        <row r="69">
          <cell r="E69">
            <v>86</v>
          </cell>
          <cell r="H69">
            <v>336</v>
          </cell>
        </row>
        <row r="70">
          <cell r="E70">
            <v>243</v>
          </cell>
          <cell r="H70">
            <v>1917</v>
          </cell>
        </row>
        <row r="71">
          <cell r="E71">
            <v>65</v>
          </cell>
          <cell r="H71">
            <v>95</v>
          </cell>
        </row>
        <row r="72">
          <cell r="E72">
            <v>100</v>
          </cell>
          <cell r="H72">
            <v>147</v>
          </cell>
        </row>
        <row r="73">
          <cell r="E73">
            <v>168</v>
          </cell>
          <cell r="H73">
            <v>86</v>
          </cell>
        </row>
        <row r="74">
          <cell r="E74">
            <v>13</v>
          </cell>
          <cell r="H74">
            <v>83</v>
          </cell>
        </row>
        <row r="75">
          <cell r="E75">
            <v>1</v>
          </cell>
          <cell r="H75">
            <v>676</v>
          </cell>
        </row>
        <row r="76">
          <cell r="E76">
            <v>40</v>
          </cell>
          <cell r="H76">
            <v>361</v>
          </cell>
        </row>
        <row r="77">
          <cell r="E77">
            <v>226</v>
          </cell>
          <cell r="H77">
            <v>131</v>
          </cell>
        </row>
        <row r="78">
          <cell r="E78">
            <v>1625</v>
          </cell>
          <cell r="H78">
            <v>126</v>
          </cell>
        </row>
        <row r="79">
          <cell r="E79">
            <v>143</v>
          </cell>
          <cell r="H79">
            <v>275</v>
          </cell>
        </row>
        <row r="80">
          <cell r="E80">
            <v>934</v>
          </cell>
          <cell r="H80">
            <v>67</v>
          </cell>
        </row>
        <row r="81">
          <cell r="E81">
            <v>17</v>
          </cell>
          <cell r="H81">
            <v>154</v>
          </cell>
        </row>
        <row r="82">
          <cell r="E82">
            <v>2179</v>
          </cell>
          <cell r="H82">
            <v>1782</v>
          </cell>
        </row>
        <row r="83">
          <cell r="E83">
            <v>931</v>
          </cell>
          <cell r="H83">
            <v>903</v>
          </cell>
        </row>
        <row r="84">
          <cell r="E84">
            <v>92</v>
          </cell>
          <cell r="H84">
            <v>94</v>
          </cell>
        </row>
        <row r="85">
          <cell r="E85">
            <v>57</v>
          </cell>
          <cell r="H85">
            <v>180</v>
          </cell>
        </row>
        <row r="86">
          <cell r="E86">
            <v>41</v>
          </cell>
          <cell r="H86">
            <v>533</v>
          </cell>
        </row>
        <row r="87">
          <cell r="E87">
            <v>1</v>
          </cell>
          <cell r="H87">
            <v>2443</v>
          </cell>
        </row>
        <row r="88">
          <cell r="E88">
            <v>101</v>
          </cell>
          <cell r="H88">
            <v>89</v>
          </cell>
        </row>
        <row r="89">
          <cell r="E89">
            <v>1335</v>
          </cell>
          <cell r="H89">
            <v>159</v>
          </cell>
        </row>
        <row r="90">
          <cell r="E90">
            <v>15</v>
          </cell>
          <cell r="H90">
            <v>50</v>
          </cell>
        </row>
        <row r="91">
          <cell r="E91">
            <v>454</v>
          </cell>
          <cell r="H91">
            <v>186</v>
          </cell>
        </row>
        <row r="92">
          <cell r="E92">
            <v>3182</v>
          </cell>
          <cell r="H92">
            <v>1071</v>
          </cell>
        </row>
        <row r="93">
          <cell r="E93">
            <v>15</v>
          </cell>
          <cell r="H93">
            <v>117</v>
          </cell>
        </row>
        <row r="94">
          <cell r="E94">
            <v>133</v>
          </cell>
          <cell r="H94">
            <v>70</v>
          </cell>
        </row>
        <row r="95">
          <cell r="E95">
            <v>2062</v>
          </cell>
          <cell r="H95">
            <v>135</v>
          </cell>
        </row>
        <row r="96">
          <cell r="E96">
            <v>29</v>
          </cell>
          <cell r="H96">
            <v>768</v>
          </cell>
        </row>
        <row r="97">
          <cell r="E97">
            <v>132</v>
          </cell>
          <cell r="H97">
            <v>199</v>
          </cell>
        </row>
        <row r="98">
          <cell r="E98">
            <v>137</v>
          </cell>
          <cell r="H98">
            <v>107</v>
          </cell>
        </row>
        <row r="99">
          <cell r="E99">
            <v>908</v>
          </cell>
          <cell r="H99">
            <v>195</v>
          </cell>
        </row>
        <row r="100">
          <cell r="E100">
            <v>10</v>
          </cell>
          <cell r="H100">
            <v>3376</v>
          </cell>
        </row>
        <row r="101">
          <cell r="E101">
            <v>1910</v>
          </cell>
          <cell r="H101">
            <v>41</v>
          </cell>
        </row>
        <row r="102">
          <cell r="E102">
            <v>38</v>
          </cell>
          <cell r="H102">
            <v>1821</v>
          </cell>
        </row>
        <row r="103">
          <cell r="E103">
            <v>104</v>
          </cell>
          <cell r="H103">
            <v>164</v>
          </cell>
        </row>
        <row r="104">
          <cell r="E104">
            <v>49</v>
          </cell>
          <cell r="H104">
            <v>157</v>
          </cell>
        </row>
        <row r="105">
          <cell r="E105">
            <v>1</v>
          </cell>
          <cell r="H105">
            <v>246</v>
          </cell>
        </row>
        <row r="106">
          <cell r="E106">
            <v>245</v>
          </cell>
          <cell r="H106">
            <v>1396</v>
          </cell>
        </row>
        <row r="107">
          <cell r="E107">
            <v>32</v>
          </cell>
          <cell r="H107">
            <v>2506</v>
          </cell>
        </row>
        <row r="108">
          <cell r="E108">
            <v>7</v>
          </cell>
          <cell r="H108">
            <v>244</v>
          </cell>
        </row>
        <row r="109">
          <cell r="E109">
            <v>803</v>
          </cell>
          <cell r="H109">
            <v>146</v>
          </cell>
        </row>
        <row r="110">
          <cell r="E110">
            <v>16</v>
          </cell>
          <cell r="H110">
            <v>1267</v>
          </cell>
        </row>
        <row r="111">
          <cell r="E111">
            <v>31</v>
          </cell>
          <cell r="H111">
            <v>1561</v>
          </cell>
        </row>
        <row r="112">
          <cell r="E112">
            <v>108</v>
          </cell>
          <cell r="H112">
            <v>48</v>
          </cell>
        </row>
        <row r="113">
          <cell r="E113">
            <v>30</v>
          </cell>
          <cell r="H113">
            <v>2739</v>
          </cell>
        </row>
        <row r="114">
          <cell r="E114">
            <v>17</v>
          </cell>
          <cell r="H114">
            <v>3537</v>
          </cell>
        </row>
        <row r="115">
          <cell r="E115">
            <v>80</v>
          </cell>
          <cell r="H115">
            <v>2107</v>
          </cell>
        </row>
        <row r="116">
          <cell r="E116">
            <v>2468</v>
          </cell>
          <cell r="H116">
            <v>3318</v>
          </cell>
        </row>
        <row r="117">
          <cell r="E117">
            <v>26</v>
          </cell>
          <cell r="H117">
            <v>340</v>
          </cell>
        </row>
        <row r="118">
          <cell r="E118">
            <v>73</v>
          </cell>
          <cell r="H118">
            <v>1442</v>
          </cell>
        </row>
        <row r="119">
          <cell r="E119">
            <v>128</v>
          </cell>
          <cell r="H119">
            <v>126</v>
          </cell>
        </row>
        <row r="120">
          <cell r="E120">
            <v>33</v>
          </cell>
          <cell r="H120">
            <v>524</v>
          </cell>
        </row>
        <row r="121">
          <cell r="E121">
            <v>1072</v>
          </cell>
          <cell r="H121">
            <v>1989</v>
          </cell>
        </row>
        <row r="122">
          <cell r="E122">
            <v>393</v>
          </cell>
          <cell r="H122">
            <v>157</v>
          </cell>
        </row>
        <row r="123">
          <cell r="E123">
            <v>1257</v>
          </cell>
          <cell r="H123">
            <v>4498</v>
          </cell>
        </row>
        <row r="124">
          <cell r="E124">
            <v>328</v>
          </cell>
          <cell r="H124">
            <v>80</v>
          </cell>
        </row>
        <row r="125">
          <cell r="E125">
            <v>147</v>
          </cell>
          <cell r="H125">
            <v>43</v>
          </cell>
        </row>
        <row r="126">
          <cell r="E126">
            <v>830</v>
          </cell>
          <cell r="H126">
            <v>2053</v>
          </cell>
        </row>
        <row r="127">
          <cell r="E127">
            <v>331</v>
          </cell>
          <cell r="H127">
            <v>168</v>
          </cell>
        </row>
        <row r="128">
          <cell r="E128">
            <v>25</v>
          </cell>
          <cell r="H128">
            <v>4289</v>
          </cell>
        </row>
        <row r="129">
          <cell r="E129">
            <v>3483</v>
          </cell>
          <cell r="H129">
            <v>165</v>
          </cell>
        </row>
        <row r="130">
          <cell r="E130">
            <v>923</v>
          </cell>
          <cell r="H130">
            <v>1815</v>
          </cell>
        </row>
        <row r="131">
          <cell r="E131">
            <v>1</v>
          </cell>
          <cell r="H131">
            <v>397</v>
          </cell>
        </row>
        <row r="132">
          <cell r="E132">
            <v>33</v>
          </cell>
          <cell r="H132">
            <v>1539</v>
          </cell>
        </row>
        <row r="133">
          <cell r="E133">
            <v>40</v>
          </cell>
          <cell r="H133">
            <v>138</v>
          </cell>
        </row>
        <row r="134">
          <cell r="E134">
            <v>23</v>
          </cell>
          <cell r="H134">
            <v>3594</v>
          </cell>
        </row>
        <row r="135">
          <cell r="E135">
            <v>75</v>
          </cell>
          <cell r="H135">
            <v>5880</v>
          </cell>
        </row>
        <row r="136">
          <cell r="E136">
            <v>2176</v>
          </cell>
          <cell r="H136">
            <v>112</v>
          </cell>
        </row>
        <row r="137">
          <cell r="E137">
            <v>441</v>
          </cell>
          <cell r="H137">
            <v>943</v>
          </cell>
        </row>
        <row r="138">
          <cell r="E138">
            <v>25</v>
          </cell>
          <cell r="H138">
            <v>2468</v>
          </cell>
        </row>
        <row r="139">
          <cell r="E139">
            <v>127</v>
          </cell>
          <cell r="H139">
            <v>2551</v>
          </cell>
        </row>
        <row r="140">
          <cell r="E140">
            <v>355</v>
          </cell>
          <cell r="H140">
            <v>101</v>
          </cell>
        </row>
        <row r="141">
          <cell r="E141">
            <v>44</v>
          </cell>
          <cell r="H141">
            <v>92</v>
          </cell>
        </row>
        <row r="142">
          <cell r="E142">
            <v>67</v>
          </cell>
          <cell r="H142">
            <v>62</v>
          </cell>
        </row>
        <row r="143">
          <cell r="E143">
            <v>1068</v>
          </cell>
          <cell r="H143">
            <v>149</v>
          </cell>
        </row>
        <row r="144">
          <cell r="E144">
            <v>424</v>
          </cell>
          <cell r="H144">
            <v>329</v>
          </cell>
        </row>
        <row r="145">
          <cell r="E145">
            <v>151</v>
          </cell>
          <cell r="H145">
            <v>97</v>
          </cell>
        </row>
        <row r="146">
          <cell r="E146">
            <v>1608</v>
          </cell>
          <cell r="H146">
            <v>1784</v>
          </cell>
        </row>
        <row r="147">
          <cell r="E147">
            <v>941</v>
          </cell>
          <cell r="H147">
            <v>1684</v>
          </cell>
        </row>
        <row r="148">
          <cell r="E148">
            <v>1</v>
          </cell>
          <cell r="H148">
            <v>250</v>
          </cell>
        </row>
        <row r="149">
          <cell r="E149">
            <v>40</v>
          </cell>
          <cell r="H149">
            <v>238</v>
          </cell>
        </row>
        <row r="150">
          <cell r="E150">
            <v>3015</v>
          </cell>
          <cell r="H150">
            <v>53</v>
          </cell>
        </row>
        <row r="151">
          <cell r="E151">
            <v>435</v>
          </cell>
          <cell r="H151">
            <v>214</v>
          </cell>
        </row>
        <row r="152">
          <cell r="E152">
            <v>714</v>
          </cell>
          <cell r="H152">
            <v>222</v>
          </cell>
        </row>
        <row r="153">
          <cell r="E153">
            <v>5497</v>
          </cell>
          <cell r="H153">
            <v>1884</v>
          </cell>
        </row>
        <row r="154">
          <cell r="E154">
            <v>418</v>
          </cell>
          <cell r="H154">
            <v>218</v>
          </cell>
        </row>
        <row r="155">
          <cell r="E155">
            <v>1439</v>
          </cell>
          <cell r="H155">
            <v>6465</v>
          </cell>
        </row>
        <row r="156">
          <cell r="E156">
            <v>15</v>
          </cell>
          <cell r="H156">
            <v>59</v>
          </cell>
        </row>
        <row r="157">
          <cell r="E157">
            <v>1999</v>
          </cell>
          <cell r="H157">
            <v>88</v>
          </cell>
        </row>
        <row r="158">
          <cell r="E158">
            <v>118</v>
          </cell>
          <cell r="H158">
            <v>1697</v>
          </cell>
        </row>
        <row r="159">
          <cell r="E159">
            <v>162</v>
          </cell>
          <cell r="H159">
            <v>92</v>
          </cell>
        </row>
        <row r="160">
          <cell r="E160">
            <v>83</v>
          </cell>
          <cell r="H160">
            <v>186</v>
          </cell>
        </row>
        <row r="161">
          <cell r="E161">
            <v>747</v>
          </cell>
          <cell r="H161">
            <v>138</v>
          </cell>
        </row>
        <row r="162">
          <cell r="E162">
            <v>84</v>
          </cell>
          <cell r="H162">
            <v>261</v>
          </cell>
        </row>
        <row r="163">
          <cell r="E163">
            <v>91</v>
          </cell>
          <cell r="H163">
            <v>107</v>
          </cell>
        </row>
        <row r="164">
          <cell r="E164">
            <v>792</v>
          </cell>
          <cell r="H164">
            <v>199</v>
          </cell>
        </row>
        <row r="165">
          <cell r="E165">
            <v>32</v>
          </cell>
          <cell r="H165">
            <v>5512</v>
          </cell>
        </row>
        <row r="166">
          <cell r="E166">
            <v>186</v>
          </cell>
          <cell r="H166">
            <v>86</v>
          </cell>
        </row>
        <row r="167">
          <cell r="E167">
            <v>605</v>
          </cell>
          <cell r="H167">
            <v>2768</v>
          </cell>
        </row>
        <row r="168">
          <cell r="E168">
            <v>1</v>
          </cell>
          <cell r="H168">
            <v>48</v>
          </cell>
        </row>
        <row r="169">
          <cell r="E169">
            <v>31</v>
          </cell>
          <cell r="H169">
            <v>87</v>
          </cell>
        </row>
        <row r="170">
          <cell r="E170">
            <v>1181</v>
          </cell>
          <cell r="H170">
            <v>1894</v>
          </cell>
        </row>
        <row r="171">
          <cell r="E171">
            <v>39</v>
          </cell>
          <cell r="H171">
            <v>282</v>
          </cell>
        </row>
        <row r="172">
          <cell r="E172">
            <v>46</v>
          </cell>
          <cell r="H172">
            <v>116</v>
          </cell>
        </row>
        <row r="173">
          <cell r="E173">
            <v>105</v>
          </cell>
          <cell r="H173">
            <v>83</v>
          </cell>
        </row>
        <row r="174">
          <cell r="E174">
            <v>535</v>
          </cell>
          <cell r="H174">
            <v>91</v>
          </cell>
        </row>
        <row r="175">
          <cell r="E175">
            <v>16</v>
          </cell>
          <cell r="H175">
            <v>546</v>
          </cell>
        </row>
        <row r="176">
          <cell r="E176">
            <v>575</v>
          </cell>
          <cell r="H176">
            <v>393</v>
          </cell>
        </row>
        <row r="177">
          <cell r="E177">
            <v>1120</v>
          </cell>
          <cell r="H177">
            <v>133</v>
          </cell>
        </row>
        <row r="178">
          <cell r="E178">
            <v>113</v>
          </cell>
          <cell r="H178">
            <v>254</v>
          </cell>
        </row>
        <row r="179">
          <cell r="E179">
            <v>1538</v>
          </cell>
          <cell r="H179">
            <v>176</v>
          </cell>
        </row>
        <row r="180">
          <cell r="E180">
            <v>9</v>
          </cell>
          <cell r="H180">
            <v>337</v>
          </cell>
        </row>
        <row r="181">
          <cell r="E181">
            <v>554</v>
          </cell>
          <cell r="H181">
            <v>107</v>
          </cell>
        </row>
        <row r="182">
          <cell r="E182">
            <v>648</v>
          </cell>
          <cell r="H182">
            <v>183</v>
          </cell>
        </row>
        <row r="183">
          <cell r="E183">
            <v>21</v>
          </cell>
          <cell r="H183">
            <v>72</v>
          </cell>
        </row>
        <row r="184">
          <cell r="E184">
            <v>54</v>
          </cell>
          <cell r="H184">
            <v>295</v>
          </cell>
        </row>
        <row r="185">
          <cell r="E185">
            <v>120</v>
          </cell>
          <cell r="H185">
            <v>142</v>
          </cell>
        </row>
        <row r="186">
          <cell r="E186">
            <v>579</v>
          </cell>
          <cell r="H186">
            <v>85</v>
          </cell>
        </row>
        <row r="187">
          <cell r="E187">
            <v>2072</v>
          </cell>
          <cell r="H187">
            <v>659</v>
          </cell>
        </row>
        <row r="188">
          <cell r="E188">
            <v>0</v>
          </cell>
          <cell r="H188">
            <v>121</v>
          </cell>
        </row>
        <row r="189">
          <cell r="E189">
            <v>1796</v>
          </cell>
          <cell r="H189">
            <v>3742</v>
          </cell>
        </row>
        <row r="190">
          <cell r="E190">
            <v>62</v>
          </cell>
          <cell r="H190">
            <v>223</v>
          </cell>
        </row>
        <row r="191">
          <cell r="E191">
            <v>347</v>
          </cell>
          <cell r="H191">
            <v>133</v>
          </cell>
        </row>
        <row r="192">
          <cell r="E192">
            <v>19</v>
          </cell>
          <cell r="H192">
            <v>5168</v>
          </cell>
        </row>
        <row r="193">
          <cell r="E193">
            <v>1258</v>
          </cell>
          <cell r="H193">
            <v>307</v>
          </cell>
        </row>
        <row r="194">
          <cell r="E194">
            <v>362</v>
          </cell>
          <cell r="H194">
            <v>2441</v>
          </cell>
        </row>
        <row r="195">
          <cell r="E195">
            <v>133</v>
          </cell>
          <cell r="H195">
            <v>1385</v>
          </cell>
        </row>
        <row r="196">
          <cell r="E196">
            <v>846</v>
          </cell>
          <cell r="H196">
            <v>190</v>
          </cell>
        </row>
        <row r="197">
          <cell r="E197">
            <v>10</v>
          </cell>
          <cell r="H197">
            <v>470</v>
          </cell>
        </row>
        <row r="198">
          <cell r="E198">
            <v>191</v>
          </cell>
          <cell r="H198">
            <v>253</v>
          </cell>
        </row>
        <row r="199">
          <cell r="E199">
            <v>1979</v>
          </cell>
          <cell r="H199">
            <v>1113</v>
          </cell>
        </row>
        <row r="200">
          <cell r="E200">
            <v>63</v>
          </cell>
          <cell r="H200">
            <v>2283</v>
          </cell>
        </row>
        <row r="201">
          <cell r="E201">
            <v>6080</v>
          </cell>
          <cell r="H201">
            <v>1095</v>
          </cell>
        </row>
        <row r="202">
          <cell r="E202">
            <v>80</v>
          </cell>
          <cell r="H202">
            <v>1690</v>
          </cell>
        </row>
        <row r="203">
          <cell r="E203">
            <v>9</v>
          </cell>
          <cell r="H203">
            <v>191</v>
          </cell>
        </row>
        <row r="204">
          <cell r="E204">
            <v>1784</v>
          </cell>
          <cell r="H204">
            <v>2013</v>
          </cell>
        </row>
        <row r="205">
          <cell r="E205">
            <v>243</v>
          </cell>
          <cell r="H205">
            <v>1703</v>
          </cell>
        </row>
        <row r="206">
          <cell r="E206">
            <v>1296</v>
          </cell>
          <cell r="H206">
            <v>80</v>
          </cell>
        </row>
        <row r="207">
          <cell r="E207">
            <v>77</v>
          </cell>
          <cell r="H207">
            <v>41</v>
          </cell>
        </row>
        <row r="208">
          <cell r="E208">
            <v>395</v>
          </cell>
          <cell r="H208">
            <v>187</v>
          </cell>
        </row>
        <row r="209">
          <cell r="E209">
            <v>49</v>
          </cell>
          <cell r="H209">
            <v>2875</v>
          </cell>
        </row>
        <row r="210">
          <cell r="E210">
            <v>180</v>
          </cell>
          <cell r="H210">
            <v>88</v>
          </cell>
        </row>
        <row r="211">
          <cell r="E211">
            <v>2690</v>
          </cell>
          <cell r="H211">
            <v>191</v>
          </cell>
        </row>
        <row r="212">
          <cell r="E212">
            <v>2779</v>
          </cell>
          <cell r="H212">
            <v>139</v>
          </cell>
        </row>
        <row r="213">
          <cell r="E213">
            <v>92</v>
          </cell>
          <cell r="H213">
            <v>186</v>
          </cell>
        </row>
        <row r="214">
          <cell r="E214">
            <v>1028</v>
          </cell>
          <cell r="H214">
            <v>112</v>
          </cell>
        </row>
        <row r="215">
          <cell r="E215">
            <v>26</v>
          </cell>
          <cell r="H215">
            <v>101</v>
          </cell>
        </row>
        <row r="216">
          <cell r="E216">
            <v>1790</v>
          </cell>
          <cell r="H216">
            <v>206</v>
          </cell>
        </row>
        <row r="217">
          <cell r="E217">
            <v>37</v>
          </cell>
          <cell r="H217">
            <v>154</v>
          </cell>
        </row>
        <row r="218">
          <cell r="E218">
            <v>35</v>
          </cell>
          <cell r="H218">
            <v>5966</v>
          </cell>
        </row>
        <row r="219">
          <cell r="E219">
            <v>558</v>
          </cell>
          <cell r="H219">
            <v>169</v>
          </cell>
        </row>
        <row r="220">
          <cell r="E220">
            <v>64</v>
          </cell>
          <cell r="H220">
            <v>2106</v>
          </cell>
        </row>
        <row r="221">
          <cell r="E221">
            <v>245</v>
          </cell>
          <cell r="H221">
            <v>131</v>
          </cell>
        </row>
        <row r="222">
          <cell r="E222">
            <v>71</v>
          </cell>
          <cell r="H222">
            <v>84</v>
          </cell>
        </row>
        <row r="223">
          <cell r="E223">
            <v>42</v>
          </cell>
          <cell r="H223">
            <v>155</v>
          </cell>
        </row>
        <row r="224">
          <cell r="E224">
            <v>156</v>
          </cell>
          <cell r="H224">
            <v>189</v>
          </cell>
        </row>
        <row r="225">
          <cell r="E225">
            <v>1368</v>
          </cell>
          <cell r="H225">
            <v>4799</v>
          </cell>
        </row>
        <row r="226">
          <cell r="E226">
            <v>102</v>
          </cell>
          <cell r="H226">
            <v>1137</v>
          </cell>
        </row>
        <row r="227">
          <cell r="E227">
            <v>86</v>
          </cell>
          <cell r="H227">
            <v>1152</v>
          </cell>
        </row>
        <row r="228">
          <cell r="E228">
            <v>253</v>
          </cell>
          <cell r="H228">
            <v>50</v>
          </cell>
        </row>
        <row r="229">
          <cell r="E229">
            <v>157</v>
          </cell>
          <cell r="H229">
            <v>3059</v>
          </cell>
        </row>
        <row r="230">
          <cell r="E230">
            <v>183</v>
          </cell>
          <cell r="H230">
            <v>34</v>
          </cell>
        </row>
        <row r="231">
          <cell r="E231">
            <v>82</v>
          </cell>
          <cell r="H231">
            <v>220</v>
          </cell>
        </row>
        <row r="232">
          <cell r="E232">
            <v>1</v>
          </cell>
          <cell r="H232">
            <v>1604</v>
          </cell>
        </row>
        <row r="233">
          <cell r="E233">
            <v>1198</v>
          </cell>
          <cell r="H233">
            <v>454</v>
          </cell>
        </row>
        <row r="234">
          <cell r="E234">
            <v>648</v>
          </cell>
          <cell r="H234">
            <v>123</v>
          </cell>
        </row>
        <row r="235">
          <cell r="E235">
            <v>64</v>
          </cell>
          <cell r="H235">
            <v>299</v>
          </cell>
        </row>
        <row r="236">
          <cell r="E236">
            <v>62</v>
          </cell>
          <cell r="H236">
            <v>2237</v>
          </cell>
        </row>
        <row r="237">
          <cell r="E237">
            <v>750</v>
          </cell>
          <cell r="H237">
            <v>645</v>
          </cell>
        </row>
        <row r="238">
          <cell r="E238">
            <v>105</v>
          </cell>
          <cell r="H238">
            <v>484</v>
          </cell>
        </row>
        <row r="239">
          <cell r="E239">
            <v>2604</v>
          </cell>
          <cell r="H239">
            <v>154</v>
          </cell>
        </row>
        <row r="240">
          <cell r="E240">
            <v>65</v>
          </cell>
          <cell r="H240">
            <v>82</v>
          </cell>
        </row>
        <row r="241">
          <cell r="E241">
            <v>94</v>
          </cell>
          <cell r="H241">
            <v>134</v>
          </cell>
        </row>
        <row r="242">
          <cell r="E242">
            <v>257</v>
          </cell>
          <cell r="H242">
            <v>5203</v>
          </cell>
        </row>
        <row r="243">
          <cell r="E243">
            <v>2928</v>
          </cell>
          <cell r="H243">
            <v>94</v>
          </cell>
        </row>
        <row r="244">
          <cell r="E244">
            <v>4697</v>
          </cell>
          <cell r="H244">
            <v>205</v>
          </cell>
        </row>
        <row r="245">
          <cell r="E245">
            <v>2915</v>
          </cell>
          <cell r="H245">
            <v>92</v>
          </cell>
        </row>
        <row r="246">
          <cell r="E246">
            <v>18</v>
          </cell>
          <cell r="H246">
            <v>219</v>
          </cell>
        </row>
        <row r="247">
          <cell r="E247">
            <v>602</v>
          </cell>
          <cell r="H247">
            <v>2526</v>
          </cell>
        </row>
        <row r="248">
          <cell r="E248">
            <v>1</v>
          </cell>
          <cell r="H248">
            <v>94</v>
          </cell>
        </row>
        <row r="249">
          <cell r="E249">
            <v>3868</v>
          </cell>
          <cell r="H249">
            <v>1713</v>
          </cell>
        </row>
        <row r="250">
          <cell r="E250">
            <v>504</v>
          </cell>
          <cell r="H250">
            <v>249</v>
          </cell>
        </row>
        <row r="251">
          <cell r="E251">
            <v>14</v>
          </cell>
          <cell r="H251">
            <v>192</v>
          </cell>
        </row>
        <row r="252">
          <cell r="E252">
            <v>750</v>
          </cell>
          <cell r="H252">
            <v>247</v>
          </cell>
        </row>
        <row r="253">
          <cell r="E253">
            <v>77</v>
          </cell>
          <cell r="H253">
            <v>2293</v>
          </cell>
        </row>
        <row r="254">
          <cell r="E254">
            <v>752</v>
          </cell>
          <cell r="H254">
            <v>3131</v>
          </cell>
        </row>
        <row r="255">
          <cell r="E255">
            <v>131</v>
          </cell>
          <cell r="H255">
            <v>143</v>
          </cell>
        </row>
        <row r="256">
          <cell r="E256">
            <v>87</v>
          </cell>
          <cell r="H256">
            <v>296</v>
          </cell>
        </row>
        <row r="257">
          <cell r="E257">
            <v>1063</v>
          </cell>
          <cell r="H257">
            <v>170</v>
          </cell>
        </row>
        <row r="258">
          <cell r="E258">
            <v>76</v>
          </cell>
          <cell r="H258">
            <v>86</v>
          </cell>
        </row>
        <row r="259">
          <cell r="E259">
            <v>4428</v>
          </cell>
          <cell r="H259">
            <v>6286</v>
          </cell>
        </row>
        <row r="260">
          <cell r="E260">
            <v>58</v>
          </cell>
          <cell r="H260">
            <v>3727</v>
          </cell>
        </row>
        <row r="261">
          <cell r="E261">
            <v>111</v>
          </cell>
          <cell r="H261">
            <v>1605</v>
          </cell>
        </row>
        <row r="262">
          <cell r="E262">
            <v>2955</v>
          </cell>
          <cell r="H262">
            <v>2120</v>
          </cell>
        </row>
        <row r="263">
          <cell r="E263">
            <v>1657</v>
          </cell>
          <cell r="H263">
            <v>50</v>
          </cell>
        </row>
        <row r="264">
          <cell r="E264">
            <v>926</v>
          </cell>
          <cell r="H264">
            <v>2080</v>
          </cell>
        </row>
        <row r="265">
          <cell r="E265">
            <v>77</v>
          </cell>
          <cell r="H265">
            <v>2105</v>
          </cell>
        </row>
        <row r="266">
          <cell r="E266">
            <v>1748</v>
          </cell>
          <cell r="H266">
            <v>2436</v>
          </cell>
        </row>
        <row r="267">
          <cell r="E267">
            <v>79</v>
          </cell>
          <cell r="H267">
            <v>80</v>
          </cell>
        </row>
        <row r="268">
          <cell r="E268">
            <v>889</v>
          </cell>
          <cell r="H268">
            <v>42</v>
          </cell>
        </row>
        <row r="269">
          <cell r="E269">
            <v>56</v>
          </cell>
          <cell r="H269">
            <v>139</v>
          </cell>
        </row>
        <row r="270">
          <cell r="E270">
            <v>1</v>
          </cell>
          <cell r="H270">
            <v>159</v>
          </cell>
        </row>
        <row r="271">
          <cell r="E271">
            <v>83</v>
          </cell>
          <cell r="H271">
            <v>381</v>
          </cell>
        </row>
        <row r="272">
          <cell r="E272">
            <v>2025</v>
          </cell>
          <cell r="H272">
            <v>194</v>
          </cell>
        </row>
        <row r="273">
          <cell r="E273">
            <v>14</v>
          </cell>
          <cell r="H273">
            <v>106</v>
          </cell>
        </row>
        <row r="274">
          <cell r="E274">
            <v>656</v>
          </cell>
          <cell r="H274">
            <v>142</v>
          </cell>
        </row>
        <row r="275">
          <cell r="E275">
            <v>1596</v>
          </cell>
          <cell r="H275">
            <v>211</v>
          </cell>
        </row>
        <row r="276">
          <cell r="E276">
            <v>10</v>
          </cell>
          <cell r="H276">
            <v>2756</v>
          </cell>
        </row>
        <row r="277">
          <cell r="E277">
            <v>1121</v>
          </cell>
          <cell r="H277">
            <v>173</v>
          </cell>
        </row>
        <row r="278">
          <cell r="E278">
            <v>15</v>
          </cell>
          <cell r="H278">
            <v>87</v>
          </cell>
        </row>
        <row r="279">
          <cell r="E279">
            <v>191</v>
          </cell>
          <cell r="H279">
            <v>1572</v>
          </cell>
        </row>
        <row r="280">
          <cell r="E280">
            <v>16</v>
          </cell>
          <cell r="H280">
            <v>2346</v>
          </cell>
        </row>
        <row r="281">
          <cell r="E281">
            <v>17</v>
          </cell>
          <cell r="H281">
            <v>115</v>
          </cell>
        </row>
        <row r="282">
          <cell r="E282">
            <v>34</v>
          </cell>
          <cell r="H282">
            <v>85</v>
          </cell>
        </row>
        <row r="283">
          <cell r="E283">
            <v>1</v>
          </cell>
          <cell r="H283">
            <v>144</v>
          </cell>
        </row>
        <row r="284">
          <cell r="E284">
            <v>1274</v>
          </cell>
          <cell r="H284">
            <v>2443</v>
          </cell>
        </row>
        <row r="285">
          <cell r="E285">
            <v>210</v>
          </cell>
          <cell r="H285">
            <v>64</v>
          </cell>
        </row>
        <row r="286">
          <cell r="E286">
            <v>248</v>
          </cell>
          <cell r="H286">
            <v>268</v>
          </cell>
        </row>
        <row r="287">
          <cell r="E287">
            <v>513</v>
          </cell>
          <cell r="H287">
            <v>195</v>
          </cell>
        </row>
        <row r="288">
          <cell r="E288">
            <v>3410</v>
          </cell>
          <cell r="H288">
            <v>186</v>
          </cell>
        </row>
        <row r="289">
          <cell r="E289">
            <v>10</v>
          </cell>
          <cell r="H289">
            <v>460</v>
          </cell>
        </row>
        <row r="290">
          <cell r="E290">
            <v>2201</v>
          </cell>
          <cell r="H290">
            <v>2528</v>
          </cell>
        </row>
        <row r="291">
          <cell r="E291">
            <v>676</v>
          </cell>
          <cell r="H291">
            <v>3657</v>
          </cell>
        </row>
        <row r="292">
          <cell r="E292">
            <v>831</v>
          </cell>
          <cell r="H292">
            <v>131</v>
          </cell>
        </row>
        <row r="293">
          <cell r="E293">
            <v>859</v>
          </cell>
          <cell r="H293">
            <v>239</v>
          </cell>
        </row>
        <row r="294">
          <cell r="E294">
            <v>45</v>
          </cell>
          <cell r="H294">
            <v>78</v>
          </cell>
        </row>
        <row r="295">
          <cell r="E295">
            <v>6</v>
          </cell>
          <cell r="H295">
            <v>1773</v>
          </cell>
        </row>
        <row r="296">
          <cell r="E296">
            <v>7</v>
          </cell>
          <cell r="H296">
            <v>32</v>
          </cell>
        </row>
        <row r="297">
          <cell r="E297">
            <v>31</v>
          </cell>
          <cell r="H297">
            <v>369</v>
          </cell>
        </row>
        <row r="298">
          <cell r="E298">
            <v>78</v>
          </cell>
          <cell r="H298">
            <v>89</v>
          </cell>
        </row>
        <row r="299">
          <cell r="E299">
            <v>1225</v>
          </cell>
          <cell r="H299">
            <v>147</v>
          </cell>
        </row>
        <row r="300">
          <cell r="E300">
            <v>1</v>
          </cell>
          <cell r="H300">
            <v>126</v>
          </cell>
        </row>
        <row r="301">
          <cell r="E301">
            <v>67</v>
          </cell>
          <cell r="H301">
            <v>2218</v>
          </cell>
        </row>
        <row r="302">
          <cell r="E302">
            <v>19</v>
          </cell>
          <cell r="H302">
            <v>202</v>
          </cell>
        </row>
        <row r="303">
          <cell r="E303">
            <v>2108</v>
          </cell>
          <cell r="H303">
            <v>140</v>
          </cell>
        </row>
        <row r="304">
          <cell r="E304">
            <v>679</v>
          </cell>
          <cell r="H304">
            <v>1052</v>
          </cell>
        </row>
        <row r="305">
          <cell r="E305">
            <v>36</v>
          </cell>
          <cell r="H305">
            <v>247</v>
          </cell>
        </row>
        <row r="306">
          <cell r="E306">
            <v>47</v>
          </cell>
          <cell r="H306">
            <v>84</v>
          </cell>
        </row>
        <row r="307">
          <cell r="E307">
            <v>70</v>
          </cell>
          <cell r="H307">
            <v>88</v>
          </cell>
        </row>
        <row r="308">
          <cell r="E308">
            <v>154</v>
          </cell>
          <cell r="H308">
            <v>156</v>
          </cell>
        </row>
        <row r="309">
          <cell r="E309">
            <v>22</v>
          </cell>
          <cell r="H309">
            <v>2985</v>
          </cell>
        </row>
        <row r="310">
          <cell r="E310">
            <v>1758</v>
          </cell>
          <cell r="H310">
            <v>762</v>
          </cell>
        </row>
        <row r="311">
          <cell r="E311">
            <v>94</v>
          </cell>
          <cell r="H311">
            <v>554</v>
          </cell>
        </row>
        <row r="312">
          <cell r="E312">
            <v>33</v>
          </cell>
          <cell r="H312">
            <v>135</v>
          </cell>
        </row>
        <row r="313">
          <cell r="E313">
            <v>1</v>
          </cell>
          <cell r="H313">
            <v>122</v>
          </cell>
        </row>
        <row r="314">
          <cell r="E314">
            <v>31</v>
          </cell>
          <cell r="H314">
            <v>221</v>
          </cell>
        </row>
        <row r="315">
          <cell r="E315">
            <v>35</v>
          </cell>
          <cell r="H315">
            <v>126</v>
          </cell>
        </row>
        <row r="316">
          <cell r="E316">
            <v>63</v>
          </cell>
          <cell r="H316">
            <v>1022</v>
          </cell>
        </row>
        <row r="317">
          <cell r="E317">
            <v>526</v>
          </cell>
          <cell r="H317">
            <v>3177</v>
          </cell>
        </row>
        <row r="318">
          <cell r="E318">
            <v>121</v>
          </cell>
          <cell r="H318">
            <v>198</v>
          </cell>
        </row>
        <row r="319">
          <cell r="E319">
            <v>67</v>
          </cell>
          <cell r="H319">
            <v>85</v>
          </cell>
        </row>
        <row r="320">
          <cell r="E320">
            <v>57</v>
          </cell>
          <cell r="H320">
            <v>3596</v>
          </cell>
        </row>
        <row r="321">
          <cell r="E321">
            <v>1229</v>
          </cell>
          <cell r="H321">
            <v>244</v>
          </cell>
        </row>
        <row r="322">
          <cell r="E322">
            <v>12</v>
          </cell>
          <cell r="H322">
            <v>5180</v>
          </cell>
        </row>
        <row r="323">
          <cell r="E323">
            <v>452</v>
          </cell>
          <cell r="H323">
            <v>589</v>
          </cell>
        </row>
        <row r="324">
          <cell r="E324">
            <v>1886</v>
          </cell>
          <cell r="H324">
            <v>2725</v>
          </cell>
        </row>
        <row r="325">
          <cell r="E325">
            <v>1825</v>
          </cell>
          <cell r="H325">
            <v>300</v>
          </cell>
        </row>
        <row r="326">
          <cell r="E326">
            <v>31</v>
          </cell>
          <cell r="H326">
            <v>144</v>
          </cell>
        </row>
        <row r="327">
          <cell r="E327">
            <v>107</v>
          </cell>
          <cell r="H327">
            <v>87</v>
          </cell>
        </row>
        <row r="328">
          <cell r="E328">
            <v>27</v>
          </cell>
          <cell r="H328">
            <v>3116</v>
          </cell>
        </row>
        <row r="329">
          <cell r="E329">
            <v>1221</v>
          </cell>
          <cell r="H329">
            <v>909</v>
          </cell>
        </row>
        <row r="330">
          <cell r="E330">
            <v>1</v>
          </cell>
          <cell r="H330">
            <v>1613</v>
          </cell>
        </row>
        <row r="331">
          <cell r="E331">
            <v>16</v>
          </cell>
          <cell r="H331">
            <v>136</v>
          </cell>
        </row>
        <row r="332">
          <cell r="E332">
            <v>41</v>
          </cell>
          <cell r="H332">
            <v>130</v>
          </cell>
        </row>
        <row r="333">
          <cell r="E333">
            <v>523</v>
          </cell>
          <cell r="H333">
            <v>102</v>
          </cell>
        </row>
        <row r="334">
          <cell r="E334">
            <v>141</v>
          </cell>
          <cell r="H334">
            <v>4006</v>
          </cell>
        </row>
        <row r="335">
          <cell r="E335">
            <v>52</v>
          </cell>
          <cell r="H335">
            <v>1629</v>
          </cell>
        </row>
        <row r="336">
          <cell r="E336">
            <v>225</v>
          </cell>
          <cell r="H336">
            <v>2188</v>
          </cell>
        </row>
        <row r="337">
          <cell r="E337">
            <v>38</v>
          </cell>
          <cell r="H337">
            <v>2409</v>
          </cell>
        </row>
        <row r="338">
          <cell r="E338">
            <v>15</v>
          </cell>
          <cell r="H338">
            <v>194</v>
          </cell>
        </row>
        <row r="339">
          <cell r="E339">
            <v>37</v>
          </cell>
          <cell r="H339">
            <v>1140</v>
          </cell>
        </row>
        <row r="340">
          <cell r="E340">
            <v>112</v>
          </cell>
          <cell r="H340">
            <v>102</v>
          </cell>
        </row>
        <row r="341">
          <cell r="E341">
            <v>21</v>
          </cell>
          <cell r="H341">
            <v>2857</v>
          </cell>
        </row>
        <row r="342">
          <cell r="E342">
            <v>67</v>
          </cell>
          <cell r="H342">
            <v>107</v>
          </cell>
        </row>
        <row r="343">
          <cell r="E343">
            <v>78</v>
          </cell>
          <cell r="H343">
            <v>160</v>
          </cell>
        </row>
        <row r="344">
          <cell r="E344">
            <v>67</v>
          </cell>
          <cell r="H344">
            <v>2230</v>
          </cell>
        </row>
        <row r="345">
          <cell r="E345">
            <v>263</v>
          </cell>
          <cell r="H345">
            <v>316</v>
          </cell>
        </row>
        <row r="346">
          <cell r="E346">
            <v>1691</v>
          </cell>
          <cell r="H346">
            <v>117</v>
          </cell>
        </row>
        <row r="347">
          <cell r="E347">
            <v>181</v>
          </cell>
          <cell r="H347">
            <v>6406</v>
          </cell>
        </row>
        <row r="348">
          <cell r="E348">
            <v>13</v>
          </cell>
          <cell r="H348">
            <v>192</v>
          </cell>
        </row>
        <row r="349">
          <cell r="E349">
            <v>1</v>
          </cell>
          <cell r="H349">
            <v>26</v>
          </cell>
        </row>
        <row r="350">
          <cell r="E350">
            <v>21</v>
          </cell>
          <cell r="H350">
            <v>723</v>
          </cell>
        </row>
        <row r="351">
          <cell r="E351">
            <v>830</v>
          </cell>
          <cell r="H351">
            <v>170</v>
          </cell>
        </row>
        <row r="352">
          <cell r="E352">
            <v>130</v>
          </cell>
          <cell r="H352">
            <v>238</v>
          </cell>
        </row>
        <row r="353">
          <cell r="E353">
            <v>55</v>
          </cell>
          <cell r="H353">
            <v>55</v>
          </cell>
        </row>
        <row r="354">
          <cell r="E354">
            <v>114</v>
          </cell>
          <cell r="H354">
            <v>128</v>
          </cell>
        </row>
        <row r="355">
          <cell r="E355">
            <v>594</v>
          </cell>
          <cell r="H355">
            <v>2144</v>
          </cell>
        </row>
        <row r="356">
          <cell r="E356">
            <v>24</v>
          </cell>
          <cell r="H356">
            <v>2693</v>
          </cell>
        </row>
        <row r="357">
          <cell r="E357">
            <v>252</v>
          </cell>
          <cell r="H357">
            <v>432</v>
          </cell>
        </row>
        <row r="358">
          <cell r="E358">
            <v>67</v>
          </cell>
          <cell r="H358">
            <v>189</v>
          </cell>
        </row>
        <row r="359">
          <cell r="E359">
            <v>742</v>
          </cell>
          <cell r="H359">
            <v>154</v>
          </cell>
        </row>
        <row r="360">
          <cell r="E360">
            <v>75</v>
          </cell>
          <cell r="H360">
            <v>96</v>
          </cell>
        </row>
        <row r="361">
          <cell r="E361">
            <v>4405</v>
          </cell>
          <cell r="H361">
            <v>3063</v>
          </cell>
        </row>
        <row r="362">
          <cell r="E362">
            <v>92</v>
          </cell>
          <cell r="H362">
            <v>2266</v>
          </cell>
        </row>
        <row r="363">
          <cell r="E363">
            <v>64</v>
          </cell>
          <cell r="H363">
            <v>194</v>
          </cell>
        </row>
        <row r="364">
          <cell r="E364">
            <v>64</v>
          </cell>
          <cell r="H364">
            <v>129</v>
          </cell>
        </row>
        <row r="365">
          <cell r="E365">
            <v>842</v>
          </cell>
          <cell r="H365">
            <v>375</v>
          </cell>
        </row>
        <row r="366">
          <cell r="E366">
            <v>112</v>
          </cell>
          <cell r="H366">
            <v>409</v>
          </cell>
        </row>
        <row r="367">
          <cell r="E367">
            <v>374</v>
          </cell>
          <cell r="H367">
            <v>234</v>
          </cell>
        </row>
        <row r="368">
          <cell r="H368">
            <v>3016</v>
          </cell>
        </row>
        <row r="369">
          <cell r="H369">
            <v>264</v>
          </cell>
        </row>
        <row r="370">
          <cell r="H370">
            <v>272</v>
          </cell>
        </row>
        <row r="371">
          <cell r="H371">
            <v>419</v>
          </cell>
        </row>
        <row r="372">
          <cell r="H372">
            <v>1621</v>
          </cell>
        </row>
        <row r="373">
          <cell r="H373">
            <v>1101</v>
          </cell>
        </row>
        <row r="374">
          <cell r="H374">
            <v>1073</v>
          </cell>
        </row>
        <row r="375">
          <cell r="H375">
            <v>331</v>
          </cell>
        </row>
        <row r="376">
          <cell r="H376">
            <v>1170</v>
          </cell>
        </row>
        <row r="377">
          <cell r="H377">
            <v>363</v>
          </cell>
        </row>
        <row r="378">
          <cell r="H378">
            <v>103</v>
          </cell>
        </row>
        <row r="379">
          <cell r="H379">
            <v>147</v>
          </cell>
        </row>
        <row r="380">
          <cell r="H380">
            <v>110</v>
          </cell>
        </row>
        <row r="381">
          <cell r="H381">
            <v>134</v>
          </cell>
        </row>
        <row r="382">
          <cell r="H382">
            <v>269</v>
          </cell>
        </row>
        <row r="383">
          <cell r="H383">
            <v>175</v>
          </cell>
        </row>
        <row r="384">
          <cell r="H384">
            <v>69</v>
          </cell>
        </row>
        <row r="385">
          <cell r="H385">
            <v>190</v>
          </cell>
        </row>
        <row r="386">
          <cell r="H386">
            <v>237</v>
          </cell>
        </row>
        <row r="387">
          <cell r="H387">
            <v>196</v>
          </cell>
        </row>
        <row r="388">
          <cell r="H388">
            <v>7295</v>
          </cell>
        </row>
        <row r="389">
          <cell r="H389">
            <v>2893</v>
          </cell>
        </row>
        <row r="390">
          <cell r="H390">
            <v>820</v>
          </cell>
        </row>
        <row r="391">
          <cell r="H391">
            <v>2038</v>
          </cell>
        </row>
        <row r="392">
          <cell r="H392">
            <v>116</v>
          </cell>
        </row>
        <row r="393">
          <cell r="H393">
            <v>1345</v>
          </cell>
        </row>
        <row r="394">
          <cell r="H394">
            <v>168</v>
          </cell>
        </row>
        <row r="395">
          <cell r="H395">
            <v>137</v>
          </cell>
        </row>
        <row r="396">
          <cell r="H396">
            <v>186</v>
          </cell>
        </row>
        <row r="397">
          <cell r="H397">
            <v>125</v>
          </cell>
        </row>
        <row r="398">
          <cell r="H398">
            <v>202</v>
          </cell>
        </row>
        <row r="399">
          <cell r="H399">
            <v>103</v>
          </cell>
        </row>
        <row r="400">
          <cell r="H400">
            <v>1785</v>
          </cell>
        </row>
        <row r="401">
          <cell r="H401">
            <v>157</v>
          </cell>
        </row>
        <row r="402">
          <cell r="H402">
            <v>555</v>
          </cell>
        </row>
        <row r="403">
          <cell r="H403">
            <v>297</v>
          </cell>
        </row>
        <row r="404">
          <cell r="H404">
            <v>123</v>
          </cell>
        </row>
        <row r="405">
          <cell r="H405">
            <v>3036</v>
          </cell>
        </row>
        <row r="406">
          <cell r="H406">
            <v>144</v>
          </cell>
        </row>
        <row r="407">
          <cell r="H407">
            <v>121</v>
          </cell>
        </row>
        <row r="408">
          <cell r="H408">
            <v>181</v>
          </cell>
        </row>
        <row r="409">
          <cell r="H409">
            <v>122</v>
          </cell>
        </row>
        <row r="410">
          <cell r="H410">
            <v>1071</v>
          </cell>
        </row>
        <row r="411">
          <cell r="H411">
            <v>980</v>
          </cell>
        </row>
        <row r="412">
          <cell r="H412">
            <v>536</v>
          </cell>
        </row>
        <row r="413">
          <cell r="H413">
            <v>1991</v>
          </cell>
        </row>
        <row r="414">
          <cell r="H414">
            <v>180</v>
          </cell>
        </row>
        <row r="415">
          <cell r="H415">
            <v>130</v>
          </cell>
        </row>
        <row r="416">
          <cell r="H416">
            <v>122</v>
          </cell>
        </row>
        <row r="417">
          <cell r="H417">
            <v>140</v>
          </cell>
        </row>
        <row r="418">
          <cell r="H418">
            <v>3388</v>
          </cell>
        </row>
        <row r="419">
          <cell r="H419">
            <v>280</v>
          </cell>
        </row>
        <row r="420">
          <cell r="H420">
            <v>366</v>
          </cell>
        </row>
        <row r="421">
          <cell r="H421">
            <v>270</v>
          </cell>
        </row>
        <row r="422">
          <cell r="H422">
            <v>137</v>
          </cell>
        </row>
        <row r="423">
          <cell r="H423">
            <v>3205</v>
          </cell>
        </row>
        <row r="424">
          <cell r="H424">
            <v>288</v>
          </cell>
        </row>
        <row r="425">
          <cell r="H425">
            <v>148</v>
          </cell>
        </row>
        <row r="426">
          <cell r="H426">
            <v>114</v>
          </cell>
        </row>
        <row r="427">
          <cell r="H427">
            <v>1518</v>
          </cell>
        </row>
        <row r="428">
          <cell r="H428">
            <v>166</v>
          </cell>
        </row>
        <row r="429">
          <cell r="H429">
            <v>100</v>
          </cell>
        </row>
        <row r="430">
          <cell r="H430">
            <v>235</v>
          </cell>
        </row>
        <row r="431">
          <cell r="H431">
            <v>148</v>
          </cell>
        </row>
        <row r="432">
          <cell r="H432">
            <v>198</v>
          </cell>
        </row>
        <row r="433">
          <cell r="H433">
            <v>150</v>
          </cell>
        </row>
        <row r="434">
          <cell r="H434">
            <v>216</v>
          </cell>
        </row>
        <row r="435">
          <cell r="H435">
            <v>5139</v>
          </cell>
        </row>
        <row r="436">
          <cell r="H436">
            <v>2353</v>
          </cell>
        </row>
        <row r="437">
          <cell r="H437">
            <v>78</v>
          </cell>
        </row>
        <row r="438">
          <cell r="H438">
            <v>174</v>
          </cell>
        </row>
        <row r="439">
          <cell r="H439">
            <v>164</v>
          </cell>
        </row>
        <row r="440">
          <cell r="H440">
            <v>161</v>
          </cell>
        </row>
        <row r="441">
          <cell r="H441">
            <v>138</v>
          </cell>
        </row>
        <row r="442">
          <cell r="H442">
            <v>3308</v>
          </cell>
        </row>
        <row r="443">
          <cell r="H443">
            <v>127</v>
          </cell>
        </row>
        <row r="444">
          <cell r="H444">
            <v>207</v>
          </cell>
        </row>
        <row r="445">
          <cell r="H445">
            <v>181</v>
          </cell>
        </row>
        <row r="446">
          <cell r="H446">
            <v>110</v>
          </cell>
        </row>
        <row r="447">
          <cell r="H447">
            <v>185</v>
          </cell>
        </row>
        <row r="448">
          <cell r="H448">
            <v>121</v>
          </cell>
        </row>
        <row r="449">
          <cell r="H449">
            <v>106</v>
          </cell>
        </row>
        <row r="450">
          <cell r="H450">
            <v>142</v>
          </cell>
        </row>
        <row r="451">
          <cell r="H451">
            <v>233</v>
          </cell>
        </row>
        <row r="452">
          <cell r="H452">
            <v>218</v>
          </cell>
        </row>
        <row r="453">
          <cell r="H453">
            <v>76</v>
          </cell>
        </row>
        <row r="454">
          <cell r="H454">
            <v>43</v>
          </cell>
        </row>
        <row r="455">
          <cell r="H455">
            <v>221</v>
          </cell>
        </row>
        <row r="456">
          <cell r="H456">
            <v>2805</v>
          </cell>
        </row>
        <row r="457">
          <cell r="H457">
            <v>68</v>
          </cell>
        </row>
        <row r="458">
          <cell r="H458">
            <v>183</v>
          </cell>
        </row>
        <row r="459">
          <cell r="H459">
            <v>133</v>
          </cell>
        </row>
        <row r="460">
          <cell r="H460">
            <v>2489</v>
          </cell>
        </row>
        <row r="461">
          <cell r="H461">
            <v>69</v>
          </cell>
        </row>
        <row r="462">
          <cell r="H462">
            <v>279</v>
          </cell>
        </row>
        <row r="463">
          <cell r="H463">
            <v>210</v>
          </cell>
        </row>
        <row r="464">
          <cell r="H464">
            <v>2100</v>
          </cell>
        </row>
        <row r="465">
          <cell r="H465">
            <v>252</v>
          </cell>
        </row>
        <row r="466">
          <cell r="H466">
            <v>1280</v>
          </cell>
        </row>
        <row r="467">
          <cell r="H467">
            <v>157</v>
          </cell>
        </row>
        <row r="468">
          <cell r="H468">
            <v>194</v>
          </cell>
        </row>
        <row r="469">
          <cell r="H469">
            <v>82</v>
          </cell>
        </row>
        <row r="470">
          <cell r="H470">
            <v>4233</v>
          </cell>
        </row>
        <row r="471">
          <cell r="H471">
            <v>1297</v>
          </cell>
        </row>
        <row r="472">
          <cell r="H472">
            <v>165</v>
          </cell>
        </row>
        <row r="473">
          <cell r="H473">
            <v>119</v>
          </cell>
        </row>
        <row r="474">
          <cell r="H474">
            <v>1797</v>
          </cell>
        </row>
        <row r="475">
          <cell r="H475">
            <v>261</v>
          </cell>
        </row>
        <row r="476">
          <cell r="H476">
            <v>157</v>
          </cell>
        </row>
        <row r="477">
          <cell r="H477">
            <v>3533</v>
          </cell>
        </row>
        <row r="478">
          <cell r="H478">
            <v>155</v>
          </cell>
        </row>
        <row r="479">
          <cell r="H479">
            <v>132</v>
          </cell>
        </row>
        <row r="480">
          <cell r="H480">
            <v>1354</v>
          </cell>
        </row>
        <row r="481">
          <cell r="H481">
            <v>48</v>
          </cell>
        </row>
        <row r="482">
          <cell r="H482">
            <v>110</v>
          </cell>
        </row>
        <row r="483">
          <cell r="H483">
            <v>172</v>
          </cell>
        </row>
        <row r="484">
          <cell r="H484">
            <v>307</v>
          </cell>
        </row>
        <row r="485">
          <cell r="H485">
            <v>160</v>
          </cell>
        </row>
        <row r="486">
          <cell r="H486">
            <v>1467</v>
          </cell>
        </row>
        <row r="487">
          <cell r="H487">
            <v>2662</v>
          </cell>
        </row>
        <row r="488">
          <cell r="H488">
            <v>452</v>
          </cell>
        </row>
        <row r="489">
          <cell r="H489">
            <v>158</v>
          </cell>
        </row>
        <row r="490">
          <cell r="H490">
            <v>225</v>
          </cell>
        </row>
        <row r="491">
          <cell r="H491">
            <v>65</v>
          </cell>
        </row>
        <row r="492">
          <cell r="H492">
            <v>163</v>
          </cell>
        </row>
        <row r="493">
          <cell r="H493">
            <v>85</v>
          </cell>
        </row>
        <row r="494">
          <cell r="H494">
            <v>217</v>
          </cell>
        </row>
        <row r="495">
          <cell r="H495">
            <v>150</v>
          </cell>
        </row>
        <row r="496">
          <cell r="H496">
            <v>3272</v>
          </cell>
        </row>
        <row r="497">
          <cell r="H497">
            <v>300</v>
          </cell>
        </row>
        <row r="498">
          <cell r="H498">
            <v>126</v>
          </cell>
        </row>
        <row r="499">
          <cell r="H499">
            <v>2320</v>
          </cell>
        </row>
        <row r="500">
          <cell r="H500">
            <v>81</v>
          </cell>
        </row>
        <row r="501">
          <cell r="H501">
            <v>1887</v>
          </cell>
        </row>
        <row r="502">
          <cell r="H502">
            <v>4358</v>
          </cell>
        </row>
        <row r="503">
          <cell r="H503">
            <v>53</v>
          </cell>
        </row>
        <row r="504">
          <cell r="H504">
            <v>2414</v>
          </cell>
        </row>
        <row r="505">
          <cell r="H505">
            <v>80</v>
          </cell>
        </row>
        <row r="506">
          <cell r="H506">
            <v>193</v>
          </cell>
        </row>
        <row r="507">
          <cell r="H507">
            <v>52</v>
          </cell>
        </row>
        <row r="508">
          <cell r="H508">
            <v>290</v>
          </cell>
        </row>
        <row r="509">
          <cell r="H509">
            <v>122</v>
          </cell>
        </row>
        <row r="510">
          <cell r="H510">
            <v>1470</v>
          </cell>
        </row>
        <row r="511">
          <cell r="H511">
            <v>165</v>
          </cell>
        </row>
        <row r="512">
          <cell r="H512">
            <v>182</v>
          </cell>
        </row>
        <row r="513">
          <cell r="H513">
            <v>199</v>
          </cell>
        </row>
        <row r="514">
          <cell r="H514">
            <v>56</v>
          </cell>
        </row>
        <row r="515">
          <cell r="H515">
            <v>1460</v>
          </cell>
        </row>
        <row r="516">
          <cell r="H516">
            <v>123</v>
          </cell>
        </row>
        <row r="517">
          <cell r="H517">
            <v>159</v>
          </cell>
        </row>
        <row r="518">
          <cell r="H518">
            <v>110</v>
          </cell>
        </row>
        <row r="519">
          <cell r="H519">
            <v>236</v>
          </cell>
        </row>
        <row r="520">
          <cell r="H520">
            <v>191</v>
          </cell>
        </row>
        <row r="521">
          <cell r="H521">
            <v>3934</v>
          </cell>
        </row>
        <row r="522">
          <cell r="H522">
            <v>80</v>
          </cell>
        </row>
        <row r="523">
          <cell r="H523">
            <v>462</v>
          </cell>
        </row>
        <row r="524">
          <cell r="H524">
            <v>179</v>
          </cell>
        </row>
        <row r="525">
          <cell r="H525">
            <v>1866</v>
          </cell>
        </row>
        <row r="526">
          <cell r="H526">
            <v>156</v>
          </cell>
        </row>
        <row r="527">
          <cell r="H527">
            <v>255</v>
          </cell>
        </row>
        <row r="528">
          <cell r="H528">
            <v>2261</v>
          </cell>
        </row>
        <row r="529">
          <cell r="H529">
            <v>40</v>
          </cell>
        </row>
        <row r="530">
          <cell r="H530">
            <v>2289</v>
          </cell>
        </row>
        <row r="531">
          <cell r="H531">
            <v>65</v>
          </cell>
        </row>
        <row r="532">
          <cell r="H532">
            <v>3777</v>
          </cell>
        </row>
        <row r="533">
          <cell r="H533">
            <v>184</v>
          </cell>
        </row>
        <row r="534">
          <cell r="H534">
            <v>85</v>
          </cell>
        </row>
        <row r="535">
          <cell r="H535">
            <v>144</v>
          </cell>
        </row>
        <row r="536">
          <cell r="H536">
            <v>1902</v>
          </cell>
        </row>
        <row r="537">
          <cell r="H537">
            <v>105</v>
          </cell>
        </row>
        <row r="538">
          <cell r="H538">
            <v>132</v>
          </cell>
        </row>
        <row r="539">
          <cell r="H539">
            <v>96</v>
          </cell>
        </row>
        <row r="540">
          <cell r="H540">
            <v>114</v>
          </cell>
        </row>
        <row r="541">
          <cell r="H541">
            <v>203</v>
          </cell>
        </row>
        <row r="542">
          <cell r="H542">
            <v>1559</v>
          </cell>
        </row>
        <row r="543">
          <cell r="H543">
            <v>1548</v>
          </cell>
        </row>
        <row r="544">
          <cell r="H544">
            <v>80</v>
          </cell>
        </row>
        <row r="545">
          <cell r="H545">
            <v>131</v>
          </cell>
        </row>
        <row r="546">
          <cell r="H546">
            <v>112</v>
          </cell>
        </row>
        <row r="547">
          <cell r="H547">
            <v>155</v>
          </cell>
        </row>
        <row r="548">
          <cell r="H548">
            <v>266</v>
          </cell>
        </row>
        <row r="549">
          <cell r="H549">
            <v>155</v>
          </cell>
        </row>
        <row r="550">
          <cell r="H550">
            <v>207</v>
          </cell>
        </row>
        <row r="551">
          <cell r="H551">
            <v>245</v>
          </cell>
        </row>
        <row r="552">
          <cell r="H552">
            <v>1573</v>
          </cell>
        </row>
        <row r="553">
          <cell r="H553">
            <v>114</v>
          </cell>
        </row>
        <row r="554">
          <cell r="H554">
            <v>93</v>
          </cell>
        </row>
        <row r="555">
          <cell r="H555">
            <v>1681</v>
          </cell>
        </row>
        <row r="556">
          <cell r="H556">
            <v>32</v>
          </cell>
        </row>
        <row r="557">
          <cell r="H557">
            <v>135</v>
          </cell>
        </row>
        <row r="558">
          <cell r="H558">
            <v>140</v>
          </cell>
        </row>
        <row r="559">
          <cell r="H559">
            <v>92</v>
          </cell>
        </row>
        <row r="560">
          <cell r="H560">
            <v>1015</v>
          </cell>
        </row>
        <row r="561">
          <cell r="H561">
            <v>323</v>
          </cell>
        </row>
        <row r="562">
          <cell r="H562">
            <v>2326</v>
          </cell>
        </row>
        <row r="563">
          <cell r="H563">
            <v>381</v>
          </cell>
        </row>
        <row r="564">
          <cell r="H564">
            <v>480</v>
          </cell>
        </row>
        <row r="565">
          <cell r="H565">
            <v>226</v>
          </cell>
        </row>
        <row r="566">
          <cell r="H566">
            <v>241</v>
          </cell>
        </row>
        <row r="567">
          <cell r="H567">
            <v>132</v>
          </cell>
        </row>
        <row r="568">
          <cell r="H568">
            <v>2043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2.698016435184" createdVersion="8" refreshedVersion="8" minRefreshableVersion="3" recordCount="1000" xr:uid="{91DC82A6-8A47-43A2-9C1B-7FB691EE163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2.725918171294" createdVersion="8" refreshedVersion="8" minRefreshableVersion="3" recordCount="1000" xr:uid="{0BC93E4C-DD46-4FD0-A6A3-AC67646B4239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2010-0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7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2010-01-09"/>
          <s v="1사분기"/>
          <s v="2사분기"/>
          <s v="3사분기"/>
          <s v="4사분기"/>
          <s v="&gt;2020-01-27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2010-01-09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F403F-A0F5-4CD7-A9C3-BDE16533CF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B152-F244-475F-894A-3ED2D333D3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2F00-7442-4DA8-81D2-077C0B1E620D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5641-46DA-4F58-969A-D248A70A8310}">
  <dimension ref="A1:F17"/>
  <sheetViews>
    <sheetView workbookViewId="0">
      <selection activeCell="C20" sqref="C20"/>
    </sheetView>
  </sheetViews>
  <sheetFormatPr defaultRowHeight="15.75"/>
  <cols>
    <col min="1" max="1" width="13" bestFit="1" customWidth="1"/>
    <col min="2" max="2" width="16.125" bestFit="1" customWidth="1"/>
    <col min="3" max="3" width="6.25" bestFit="1" customWidth="1"/>
    <col min="4" max="4" width="4.5" bestFit="1" customWidth="1"/>
    <col min="5" max="5" width="10" bestFit="1" customWidth="1"/>
    <col min="6" max="6" width="11.75" bestFit="1" customWidth="1"/>
    <col min="8" max="8" width="26.75" customWidth="1"/>
  </cols>
  <sheetData>
    <row r="1" spans="1:6">
      <c r="A1" s="10" t="s">
        <v>6</v>
      </c>
      <c r="B1" t="s">
        <v>2067</v>
      </c>
    </row>
    <row r="3" spans="1:6">
      <c r="A3" s="10" t="s">
        <v>2072</v>
      </c>
      <c r="B3" s="10" t="s">
        <v>2071</v>
      </c>
    </row>
    <row r="4" spans="1:6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>
      <c r="A5" s="11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11" t="s">
        <v>2034</v>
      </c>
      <c r="B6">
        <v>4</v>
      </c>
      <c r="C6">
        <v>20</v>
      </c>
      <c r="E6">
        <v>22</v>
      </c>
      <c r="F6">
        <v>46</v>
      </c>
    </row>
    <row r="7" spans="1:6">
      <c r="A7" s="11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11" t="s">
        <v>2065</v>
      </c>
      <c r="E8">
        <v>4</v>
      </c>
      <c r="F8">
        <v>4</v>
      </c>
    </row>
    <row r="9" spans="1:6">
      <c r="A9" s="11" t="s">
        <v>2036</v>
      </c>
      <c r="B9">
        <v>10</v>
      </c>
      <c r="C9">
        <v>66</v>
      </c>
      <c r="E9">
        <v>99</v>
      </c>
      <c r="F9">
        <v>175</v>
      </c>
    </row>
    <row r="10" spans="1:6">
      <c r="A10" s="11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11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11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11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11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1">
      <c r="A17" t="s">
        <v>2073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D622-6C08-4C93-B3AA-927FF3226264}">
  <dimension ref="A1:F33"/>
  <sheetViews>
    <sheetView zoomScale="55" zoomScaleNormal="55" workbookViewId="0">
      <selection activeCell="N30" sqref="N30"/>
    </sheetView>
  </sheetViews>
  <sheetFormatPr defaultRowHeight="15.75"/>
  <cols>
    <col min="1" max="1" width="18.625" bestFit="1" customWidth="1"/>
    <col min="2" max="2" width="16.125" bestFit="1" customWidth="1"/>
    <col min="3" max="3" width="6.25" bestFit="1" customWidth="1"/>
    <col min="4" max="4" width="4.5" bestFit="1" customWidth="1"/>
    <col min="5" max="5" width="10" bestFit="1" customWidth="1"/>
    <col min="6" max="6" width="11.75" bestFit="1" customWidth="1"/>
  </cols>
  <sheetData>
    <row r="1" spans="1:6">
      <c r="A1" s="10" t="s">
        <v>6</v>
      </c>
      <c r="B1" t="s">
        <v>2067</v>
      </c>
    </row>
    <row r="2" spans="1:6">
      <c r="A2" s="10" t="s">
        <v>2031</v>
      </c>
      <c r="B2" t="s">
        <v>2067</v>
      </c>
    </row>
    <row r="4" spans="1:6">
      <c r="A4" s="10" t="s">
        <v>2072</v>
      </c>
      <c r="B4" s="10" t="s">
        <v>2071</v>
      </c>
    </row>
    <row r="5" spans="1:6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11" t="s">
        <v>2066</v>
      </c>
      <c r="E7">
        <v>4</v>
      </c>
      <c r="F7">
        <v>4</v>
      </c>
    </row>
    <row r="8" spans="1:6">
      <c r="A8" s="11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11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11" t="s">
        <v>2044</v>
      </c>
      <c r="C10">
        <v>8</v>
      </c>
      <c r="E10">
        <v>10</v>
      </c>
      <c r="F10">
        <v>18</v>
      </c>
    </row>
    <row r="11" spans="1:6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>
      <c r="A12" s="11" t="s">
        <v>2035</v>
      </c>
      <c r="B12">
        <v>4</v>
      </c>
      <c r="C12">
        <v>20</v>
      </c>
      <c r="E12">
        <v>22</v>
      </c>
      <c r="F12">
        <v>46</v>
      </c>
    </row>
    <row r="13" spans="1:6">
      <c r="A13" s="11" t="s">
        <v>2046</v>
      </c>
      <c r="B13">
        <v>3</v>
      </c>
      <c r="C13">
        <v>19</v>
      </c>
      <c r="E13">
        <v>23</v>
      </c>
      <c r="F13">
        <v>45</v>
      </c>
    </row>
    <row r="14" spans="1:6">
      <c r="A14" s="11" t="s">
        <v>2059</v>
      </c>
      <c r="B14">
        <v>1</v>
      </c>
      <c r="C14">
        <v>6</v>
      </c>
      <c r="E14">
        <v>10</v>
      </c>
      <c r="F14">
        <v>17</v>
      </c>
    </row>
    <row r="15" spans="1:6">
      <c r="A15" s="11" t="s">
        <v>2058</v>
      </c>
      <c r="C15">
        <v>3</v>
      </c>
      <c r="E15">
        <v>4</v>
      </c>
      <c r="F15">
        <v>7</v>
      </c>
    </row>
    <row r="16" spans="1:6">
      <c r="A16" s="11" t="s">
        <v>2062</v>
      </c>
      <c r="C16">
        <v>8</v>
      </c>
      <c r="D16">
        <v>1</v>
      </c>
      <c r="E16">
        <v>4</v>
      </c>
      <c r="F16">
        <v>13</v>
      </c>
    </row>
    <row r="17" spans="1:6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11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11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11" t="s">
        <v>2057</v>
      </c>
      <c r="C20">
        <v>4</v>
      </c>
      <c r="E20">
        <v>4</v>
      </c>
      <c r="F20">
        <v>8</v>
      </c>
    </row>
    <row r="21" spans="1:6">
      <c r="A21" s="11" t="s">
        <v>2037</v>
      </c>
      <c r="B21">
        <v>6</v>
      </c>
      <c r="C21">
        <v>30</v>
      </c>
      <c r="E21">
        <v>49</v>
      </c>
      <c r="F21">
        <v>85</v>
      </c>
    </row>
    <row r="22" spans="1:6">
      <c r="A22" s="11" t="s">
        <v>2064</v>
      </c>
      <c r="C22">
        <v>9</v>
      </c>
      <c r="E22">
        <v>5</v>
      </c>
      <c r="F22">
        <v>14</v>
      </c>
    </row>
    <row r="23" spans="1:6">
      <c r="A23" s="11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11" t="s">
        <v>2061</v>
      </c>
      <c r="B24">
        <v>3</v>
      </c>
      <c r="C24">
        <v>3</v>
      </c>
      <c r="E24">
        <v>11</v>
      </c>
      <c r="F24">
        <v>17</v>
      </c>
    </row>
    <row r="25" spans="1:6">
      <c r="A25" s="11" t="s">
        <v>2060</v>
      </c>
      <c r="C25">
        <v>7</v>
      </c>
      <c r="E25">
        <v>14</v>
      </c>
      <c r="F25">
        <v>21</v>
      </c>
    </row>
    <row r="26" spans="1:6">
      <c r="A26" s="11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11" t="s">
        <v>2047</v>
      </c>
      <c r="C27">
        <v>16</v>
      </c>
      <c r="D27">
        <v>1</v>
      </c>
      <c r="E27">
        <v>28</v>
      </c>
      <c r="F27">
        <v>45</v>
      </c>
    </row>
    <row r="28" spans="1:6">
      <c r="A28" s="11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11" t="s">
        <v>2063</v>
      </c>
      <c r="E29">
        <v>3</v>
      </c>
      <c r="F29">
        <v>3</v>
      </c>
    </row>
    <row r="30" spans="1:6">
      <c r="A30" s="11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>
      <c r="A32" t="s">
        <v>2074</v>
      </c>
    </row>
    <row r="33" spans="1:1">
      <c r="A33" t="s">
        <v>2075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4D26-B443-425B-8631-C9A7525AD715}">
  <dimension ref="A1:E18"/>
  <sheetViews>
    <sheetView workbookViewId="0">
      <selection activeCell="E25" sqref="E25"/>
    </sheetView>
  </sheetViews>
  <sheetFormatPr defaultRowHeight="15.7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0" t="s">
        <v>2031</v>
      </c>
      <c r="B1" t="s">
        <v>2067</v>
      </c>
    </row>
    <row r="2" spans="1:5">
      <c r="A2" s="10" t="s">
        <v>2078</v>
      </c>
      <c r="B2" t="s">
        <v>2067</v>
      </c>
    </row>
    <row r="4" spans="1:5">
      <c r="A4" s="10" t="s">
        <v>2068</v>
      </c>
      <c r="B4" s="10" t="s">
        <v>2071</v>
      </c>
    </row>
    <row r="5" spans="1:5">
      <c r="A5" s="10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>
      <c r="A6" s="11" t="s">
        <v>2079</v>
      </c>
      <c r="B6">
        <v>6</v>
      </c>
      <c r="C6">
        <v>36</v>
      </c>
      <c r="D6">
        <v>49</v>
      </c>
      <c r="E6">
        <v>91</v>
      </c>
    </row>
    <row r="7" spans="1:5">
      <c r="A7" s="11" t="s">
        <v>2080</v>
      </c>
      <c r="B7">
        <v>7</v>
      </c>
      <c r="C7">
        <v>28</v>
      </c>
      <c r="D7">
        <v>44</v>
      </c>
      <c r="E7">
        <v>79</v>
      </c>
    </row>
    <row r="8" spans="1:5">
      <c r="A8" s="11" t="s">
        <v>2081</v>
      </c>
      <c r="B8">
        <v>4</v>
      </c>
      <c r="C8">
        <v>33</v>
      </c>
      <c r="D8">
        <v>49</v>
      </c>
      <c r="E8">
        <v>86</v>
      </c>
    </row>
    <row r="9" spans="1:5">
      <c r="A9" s="11" t="s">
        <v>2082</v>
      </c>
      <c r="B9">
        <v>1</v>
      </c>
      <c r="C9">
        <v>30</v>
      </c>
      <c r="D9">
        <v>46</v>
      </c>
      <c r="E9">
        <v>77</v>
      </c>
    </row>
    <row r="10" spans="1:5">
      <c r="A10" s="11" t="s">
        <v>2083</v>
      </c>
      <c r="B10">
        <v>3</v>
      </c>
      <c r="C10">
        <v>35</v>
      </c>
      <c r="D10">
        <v>46</v>
      </c>
      <c r="E10">
        <v>84</v>
      </c>
    </row>
    <row r="11" spans="1:5">
      <c r="A11" s="11" t="s">
        <v>2084</v>
      </c>
      <c r="B11">
        <v>3</v>
      </c>
      <c r="C11">
        <v>28</v>
      </c>
      <c r="D11">
        <v>55</v>
      </c>
      <c r="E11">
        <v>86</v>
      </c>
    </row>
    <row r="12" spans="1:5">
      <c r="A12" s="11" t="s">
        <v>2085</v>
      </c>
      <c r="B12">
        <v>4</v>
      </c>
      <c r="C12">
        <v>31</v>
      </c>
      <c r="D12">
        <v>58</v>
      </c>
      <c r="E12">
        <v>93</v>
      </c>
    </row>
    <row r="13" spans="1:5">
      <c r="A13" s="11" t="s">
        <v>2086</v>
      </c>
      <c r="B13">
        <v>8</v>
      </c>
      <c r="C13">
        <v>35</v>
      </c>
      <c r="D13">
        <v>41</v>
      </c>
      <c r="E13">
        <v>84</v>
      </c>
    </row>
    <row r="14" spans="1:5">
      <c r="A14" s="11" t="s">
        <v>2087</v>
      </c>
      <c r="B14">
        <v>5</v>
      </c>
      <c r="C14">
        <v>23</v>
      </c>
      <c r="D14">
        <v>45</v>
      </c>
      <c r="E14">
        <v>73</v>
      </c>
    </row>
    <row r="15" spans="1:5">
      <c r="A15" s="11" t="s">
        <v>2088</v>
      </c>
      <c r="B15">
        <v>6</v>
      </c>
      <c r="C15">
        <v>26</v>
      </c>
      <c r="D15">
        <v>45</v>
      </c>
      <c r="E15">
        <v>77</v>
      </c>
    </row>
    <row r="16" spans="1:5">
      <c r="A16" s="11" t="s">
        <v>2089</v>
      </c>
      <c r="B16">
        <v>3</v>
      </c>
      <c r="C16">
        <v>27</v>
      </c>
      <c r="D16">
        <v>45</v>
      </c>
      <c r="E16">
        <v>75</v>
      </c>
    </row>
    <row r="17" spans="1:5">
      <c r="A17" s="11" t="s">
        <v>2090</v>
      </c>
      <c r="B17">
        <v>7</v>
      </c>
      <c r="C17">
        <v>32</v>
      </c>
      <c r="D17">
        <v>42</v>
      </c>
      <c r="E17">
        <v>81</v>
      </c>
    </row>
    <row r="18" spans="1:5">
      <c r="A18" s="11" t="s">
        <v>2070</v>
      </c>
      <c r="B18">
        <v>57</v>
      </c>
      <c r="C18">
        <v>364</v>
      </c>
      <c r="D18">
        <v>565</v>
      </c>
      <c r="E18">
        <v>986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A6A8-2DC7-4F69-BDEF-113DE949F2A0}">
  <dimension ref="A1:M1001"/>
  <sheetViews>
    <sheetView workbookViewId="0">
      <selection activeCell="R14" sqref="R14"/>
    </sheetView>
  </sheetViews>
  <sheetFormatPr defaultRowHeight="15.75"/>
  <sheetData>
    <row r="1" spans="1:13">
      <c r="A1" s="1" t="s">
        <v>2027</v>
      </c>
      <c r="B1" s="1" t="s">
        <v>0</v>
      </c>
      <c r="C1" s="1" t="s">
        <v>2</v>
      </c>
      <c r="D1" s="1" t="s">
        <v>4</v>
      </c>
      <c r="E1" s="3" t="s">
        <v>2099</v>
      </c>
    </row>
    <row r="2" spans="1:13">
      <c r="A2">
        <v>0</v>
      </c>
      <c r="B2" t="s">
        <v>12</v>
      </c>
      <c r="C2">
        <v>100</v>
      </c>
      <c r="D2" t="s">
        <v>14</v>
      </c>
    </row>
    <row r="3" spans="1:13">
      <c r="A3">
        <v>1</v>
      </c>
      <c r="B3" t="s">
        <v>18</v>
      </c>
      <c r="C3">
        <v>1400</v>
      </c>
      <c r="D3" t="s">
        <v>20</v>
      </c>
      <c r="F3" s="3" t="s">
        <v>2099</v>
      </c>
      <c r="G3" s="3" t="s">
        <v>2100</v>
      </c>
      <c r="H3" s="3" t="s">
        <v>2101</v>
      </c>
      <c r="I3" s="3" t="s">
        <v>2102</v>
      </c>
      <c r="J3" s="3" t="s">
        <v>2103</v>
      </c>
      <c r="K3" s="3" t="s">
        <v>2104</v>
      </c>
      <c r="L3" s="3" t="s">
        <v>2105</v>
      </c>
      <c r="M3" s="3" t="s">
        <v>2106</v>
      </c>
    </row>
    <row r="4" spans="1:13">
      <c r="A4">
        <v>2</v>
      </c>
      <c r="B4" t="s">
        <v>24</v>
      </c>
      <c r="C4">
        <v>108400</v>
      </c>
      <c r="D4" t="s">
        <v>20</v>
      </c>
      <c r="F4" s="3" t="s">
        <v>2107</v>
      </c>
      <c r="G4" s="3">
        <f>COUNTIFS($C$2:$C$1001, "&lt;1000", $D$2:$D$1001, "successful")</f>
        <v>30</v>
      </c>
      <c r="H4" s="3">
        <f>COUNTIFS($C$2:$C$1001, "&lt;1000", $D$2:$D$1001, "failed")</f>
        <v>20</v>
      </c>
      <c r="I4" s="3">
        <f>COUNTIFS($C$2:$C$1001, "&lt;1000", $D$2:$D$1001, "canceled")</f>
        <v>1</v>
      </c>
      <c r="J4" s="3">
        <f>COUNTIF($C$2:$C$1001, "&lt;1000")</f>
        <v>51</v>
      </c>
      <c r="K4" s="13">
        <f>G4/J4</f>
        <v>0.58823529411764708</v>
      </c>
      <c r="L4" s="13">
        <f>H4/J4</f>
        <v>0.39215686274509803</v>
      </c>
      <c r="M4" s="13">
        <f>I4/J4</f>
        <v>1.9607843137254902E-2</v>
      </c>
    </row>
    <row r="5" spans="1:13">
      <c r="A5">
        <v>3</v>
      </c>
      <c r="B5" t="s">
        <v>29</v>
      </c>
      <c r="C5">
        <v>4200</v>
      </c>
      <c r="D5" t="s">
        <v>14</v>
      </c>
      <c r="F5" s="3" t="s">
        <v>2108</v>
      </c>
      <c r="G5" s="3">
        <f>COUNTIFS($C$2:$C$1001, "&gt;=1000",$D$2:$D$1001, "successful")-COUNTIFS($C$2:$C$1001, "&gt;=5000",$D$2:$D$1001, "successful")</f>
        <v>191</v>
      </c>
      <c r="H5" s="3">
        <f>COUNTIFS($C$2:$C$1001, "&gt;=1000",$D$2:$D$1001, "failed")-COUNTIFS($C$2:$C$1001, "&gt;=5000",$D$2:$D$1001, "failed")</f>
        <v>38</v>
      </c>
      <c r="I5" s="3">
        <f>COUNTIFS($C$2:$C$1001, "&gt;=1000",$D$2:$D$1001, "canceled")-COUNTIFS($C$2:$C$1001, "&gt;=5000",$D$2:$D$1001, "canceled")</f>
        <v>2</v>
      </c>
      <c r="J5" s="3">
        <f>SUM(G5:I5)</f>
        <v>231</v>
      </c>
      <c r="K5" s="13">
        <f t="shared" ref="K5:K15" si="0">G5/J5</f>
        <v>0.82683982683982682</v>
      </c>
      <c r="L5" s="13">
        <f t="shared" ref="L5:L15" si="1">H5/J5</f>
        <v>0.16450216450216451</v>
      </c>
      <c r="M5" s="13">
        <f t="shared" ref="M5:M15" si="2">I5/J5</f>
        <v>8.658008658008658E-3</v>
      </c>
    </row>
    <row r="6" spans="1:13">
      <c r="A6">
        <v>4</v>
      </c>
      <c r="B6" t="s">
        <v>31</v>
      </c>
      <c r="C6">
        <v>7600</v>
      </c>
      <c r="D6" t="s">
        <v>14</v>
      </c>
      <c r="F6" s="3" t="s">
        <v>2109</v>
      </c>
      <c r="G6" s="3">
        <f>COUNTIFS($C$2:$C$1001, "&gt;=5000",$D$2:$D$1001, "successful")-COUNTIFS($C$2:$C$1001, "&gt;=10000",$D$2:$D$1001, "successful")</f>
        <v>164</v>
      </c>
      <c r="H6" s="3">
        <f>COUNTIFS($C$2:$C$1001, "&gt;=5000",$D$2:$D$1001, "failed")-COUNTIFS($C$2:$C$1001, "&gt;=10000",$D$2:$D$1001, "failed")</f>
        <v>126</v>
      </c>
      <c r="I6" s="3">
        <f>COUNTIFS($C$2:$C$1001, "&gt;=5000",$D$2:$D$1001, "canceled")-COUNTIFS($C$2:$C$1001, "&gt;=10000",$D$2:$D$1001, "canceled")</f>
        <v>25</v>
      </c>
      <c r="J6" s="3">
        <f t="shared" ref="J6:J15" si="3">SUM(G6:I6)</f>
        <v>315</v>
      </c>
      <c r="K6" s="13">
        <f t="shared" si="0"/>
        <v>0.52063492063492067</v>
      </c>
      <c r="L6" s="13">
        <f t="shared" si="1"/>
        <v>0.4</v>
      </c>
      <c r="M6" s="13">
        <f t="shared" si="2"/>
        <v>7.9365079365079361E-2</v>
      </c>
    </row>
    <row r="7" spans="1:13">
      <c r="A7">
        <v>5</v>
      </c>
      <c r="B7" t="s">
        <v>34</v>
      </c>
      <c r="C7">
        <v>7600</v>
      </c>
      <c r="D7" t="s">
        <v>20</v>
      </c>
      <c r="F7" s="3" t="s">
        <v>2091</v>
      </c>
      <c r="G7" s="3">
        <f>COUNTIFS($C$2:$C$1001, "&gt;=10000",$D$2:$D$1001, "successful")-COUNTIFS($C$2:$C$1001, "&gt;=15000",$D$2:$D$1001, "successful")</f>
        <v>4</v>
      </c>
      <c r="H7" s="3">
        <f>COUNTIFS($C$2:$C$1001, "&gt;=10000",$D$2:$D$1001, "failed")-COUNTIFS($C$2:$C$1001, "&gt;=15000",$D$2:$D$1001, "failed")</f>
        <v>5</v>
      </c>
      <c r="I7" s="3">
        <f>COUNTIFS($C$2:$C$1001, "&gt;=10000",$D$2:$D$1001, "canceled")-COUNTIFS($C$2:$C$1001, "&gt;=15000",$D$2:$D$1001, "canceled")</f>
        <v>0</v>
      </c>
      <c r="J7" s="3">
        <f t="shared" si="3"/>
        <v>9</v>
      </c>
      <c r="K7" s="13">
        <f t="shared" si="0"/>
        <v>0.44444444444444442</v>
      </c>
      <c r="L7" s="13">
        <f t="shared" si="1"/>
        <v>0.55555555555555558</v>
      </c>
      <c r="M7" s="13">
        <f t="shared" si="2"/>
        <v>0</v>
      </c>
    </row>
    <row r="8" spans="1:13">
      <c r="A8">
        <v>6</v>
      </c>
      <c r="B8" t="s">
        <v>38</v>
      </c>
      <c r="C8">
        <v>5200</v>
      </c>
      <c r="D8" t="s">
        <v>14</v>
      </c>
      <c r="F8" s="3" t="s">
        <v>2092</v>
      </c>
      <c r="G8" s="3">
        <f>COUNTIFS($C$2:$C$1001, "&gt;=15000",$D$2:$D$1001, "successful")-COUNTIFS($C$2:$C$1001, "&gt;=20000",$D$2:$D$1001, "successful")</f>
        <v>10</v>
      </c>
      <c r="H8" s="3">
        <f>COUNTIFS($C$2:$C$1001, "&gt;=15000",$D$2:$D$1001, "failed")-COUNTIFS($C$2:$C$1001, "&gt;=20000",$D$2:$D$1001, "failed")</f>
        <v>0</v>
      </c>
      <c r="I8" s="3">
        <f>COUNTIFS($C$2:$C$1001, "&gt;=15000",$D$2:$D$1001, "canceled")-COUNTIFS($C$2:$C$1001, "&gt;=20000",$D$2:$D$1001, "canceled")</f>
        <v>0</v>
      </c>
      <c r="J8" s="3">
        <f t="shared" si="3"/>
        <v>10</v>
      </c>
      <c r="K8" s="13">
        <f t="shared" si="0"/>
        <v>1</v>
      </c>
      <c r="L8" s="13">
        <f t="shared" si="1"/>
        <v>0</v>
      </c>
      <c r="M8" s="13">
        <f t="shared" si="2"/>
        <v>0</v>
      </c>
    </row>
    <row r="9" spans="1:13">
      <c r="A9">
        <v>7</v>
      </c>
      <c r="B9" t="s">
        <v>43</v>
      </c>
      <c r="C9">
        <v>4500</v>
      </c>
      <c r="D9" t="s">
        <v>20</v>
      </c>
      <c r="F9" s="3" t="s">
        <v>2093</v>
      </c>
      <c r="G9" s="3">
        <f>COUNTIFS($C$2:$C$1001, "&gt;=20000",$D$2:$D$1001, "successful")-COUNTIFS($C$2:$C$1001, "&gt;=25000",$D$2:$D$1001, "successful")</f>
        <v>7</v>
      </c>
      <c r="H9" s="3">
        <f>COUNTIFS($C$2:$C$1001, "&gt;=20000",$D$2:$D$1001, "failed")-COUNTIFS($C$2:$C$1001, "&gt;=25000",$D$2:$D$1001, "failed")</f>
        <v>0</v>
      </c>
      <c r="I9" s="3">
        <f>COUNTIFS($C$2:$C$1001, "&gt;=20000",$D$2:$D$1001, "canceled")-COUNTIFS($C$2:$C$1001, "&gt;=25000",$D$2:$D$1001, "canceled")</f>
        <v>0</v>
      </c>
      <c r="J9" s="3">
        <f t="shared" si="3"/>
        <v>7</v>
      </c>
      <c r="K9" s="13">
        <f t="shared" si="0"/>
        <v>1</v>
      </c>
      <c r="L9" s="13">
        <f t="shared" si="1"/>
        <v>0</v>
      </c>
      <c r="M9" s="13">
        <f t="shared" si="2"/>
        <v>0</v>
      </c>
    </row>
    <row r="10" spans="1:13">
      <c r="A10">
        <v>8</v>
      </c>
      <c r="B10" t="s">
        <v>45</v>
      </c>
      <c r="C10">
        <v>110100</v>
      </c>
      <c r="D10" t="s">
        <v>47</v>
      </c>
      <c r="F10" s="3" t="s">
        <v>2094</v>
      </c>
      <c r="G10" s="3">
        <f>COUNTIFS($C$2:$C$1001, "&gt;=25000",$D$2:$D$1001, "successful")-COUNTIFS($C$2:$C$1001, "&gt;=30000",$D$2:$D$1001, "successful")</f>
        <v>11</v>
      </c>
      <c r="H10" s="3">
        <f>COUNTIFS($C$2:$C$1001, "&gt;=25000",$D$2:$D$1001, "failed")-COUNTIFS($C$2:$C$1001, "&gt;=30000",$D$2:$D$1001, "failed")</f>
        <v>3</v>
      </c>
      <c r="I10" s="3">
        <f>COUNTIFS($C$2:$C$1001, "&gt;=25000",$D$2:$D$1001, "canceled")-COUNTIFS($C$2:$C$1001, "&gt;=30000",$D$2:$D$1001, "canceled")</f>
        <v>0</v>
      </c>
      <c r="J10" s="3">
        <f t="shared" si="3"/>
        <v>14</v>
      </c>
      <c r="K10" s="13">
        <f t="shared" si="0"/>
        <v>0.7857142857142857</v>
      </c>
      <c r="L10" s="13">
        <f t="shared" si="1"/>
        <v>0.21428571428571427</v>
      </c>
      <c r="M10" s="13">
        <f t="shared" si="2"/>
        <v>0</v>
      </c>
    </row>
    <row r="11" spans="1:13">
      <c r="A11">
        <v>9</v>
      </c>
      <c r="B11" t="s">
        <v>48</v>
      </c>
      <c r="C11">
        <v>6200</v>
      </c>
      <c r="D11" t="s">
        <v>14</v>
      </c>
      <c r="F11" s="3" t="s">
        <v>2095</v>
      </c>
      <c r="G11" s="3">
        <f>COUNTIFS($C$2:$C$1001, "&gt;=30000",$D$2:$D$1001, "successful")-COUNTIFS($C$2:$C$1001, "&gt;=35000",$D$2:$D$1001, "successful")</f>
        <v>7</v>
      </c>
      <c r="H11" s="3">
        <f>COUNTIFS($C$2:$C$1001, "&gt;=30000",$D$2:$D$1001, "failed")-COUNTIFS($C$2:$C$1001, "&gt;=35000",$D$2:$D$1001, "failed")</f>
        <v>0</v>
      </c>
      <c r="I11" s="3">
        <f>COUNTIFS($C$2:$C$1001, "&gt;=30000",$D$2:$D$1001, "canceled")-COUNTIFS($C$2:$C$1001, "&gt;=35000",$D$2:$D$1001, "canceled")</f>
        <v>0</v>
      </c>
      <c r="J11" s="3">
        <f t="shared" si="3"/>
        <v>7</v>
      </c>
      <c r="K11" s="13">
        <f t="shared" si="0"/>
        <v>1</v>
      </c>
      <c r="L11" s="13">
        <f t="shared" si="1"/>
        <v>0</v>
      </c>
      <c r="M11" s="13">
        <f t="shared" si="2"/>
        <v>0</v>
      </c>
    </row>
    <row r="12" spans="1:13">
      <c r="A12">
        <v>10</v>
      </c>
      <c r="B12" t="s">
        <v>51</v>
      </c>
      <c r="C12">
        <v>5200</v>
      </c>
      <c r="D12" t="s">
        <v>20</v>
      </c>
      <c r="F12" s="3" t="s">
        <v>2096</v>
      </c>
      <c r="G12" s="3">
        <f>COUNTIFS($C$2:$C$1001, "&gt;=35000",$D$2:$D$1001, "successful")-COUNTIFS($C$2:$C$1001, "&gt;=40000",$D$2:$D$1001, "successful")</f>
        <v>8</v>
      </c>
      <c r="H12" s="3">
        <f>COUNTIFS($C$2:$C$1001, "&gt;=35000",$D$2:$D$1001, "failed")-COUNTIFS($C$2:$C$1001, "&gt;=40000",$D$2:$D$1001, "failed")</f>
        <v>3</v>
      </c>
      <c r="I12" s="3">
        <f>COUNTIFS($C$2:$C$1001, "&gt;=35000",$D$2:$D$1001, "canceled")-COUNTIFS($C$2:$C$1001, "&gt;=40000",$D$2:$D$1001, "canceled")</f>
        <v>1</v>
      </c>
      <c r="J12" s="3">
        <f t="shared" si="3"/>
        <v>12</v>
      </c>
      <c r="K12" s="13">
        <f t="shared" si="0"/>
        <v>0.66666666666666663</v>
      </c>
      <c r="L12" s="13">
        <f t="shared" si="1"/>
        <v>0.25</v>
      </c>
      <c r="M12" s="13">
        <f t="shared" si="2"/>
        <v>8.3333333333333329E-2</v>
      </c>
    </row>
    <row r="13" spans="1:13">
      <c r="A13">
        <v>11</v>
      </c>
      <c r="B13" t="s">
        <v>54</v>
      </c>
      <c r="C13">
        <v>6300</v>
      </c>
      <c r="D13" t="s">
        <v>14</v>
      </c>
      <c r="F13" s="3" t="s">
        <v>2097</v>
      </c>
      <c r="G13" s="3">
        <f>COUNTIFS($C$2:$C$1001, "&gt;=40000",$D$2:$D$1001, "successful")-COUNTIFS($C$2:$C$1001, "&gt;=45000",$D$2:$D$1001, "successful")</f>
        <v>11</v>
      </c>
      <c r="H13" s="3">
        <f>COUNTIFS($C$2:$C$1001, "&gt;=40000",$D$2:$D$1001, "failed")-COUNTIFS($C$2:$C$1001, "&gt;=45000",$D$2:$D$1001, "failed")</f>
        <v>3</v>
      </c>
      <c r="I13" s="3">
        <f>COUNTIFS($C$2:$C$1001, "&gt;=40000",$D$2:$D$1001, "canceled")-COUNTIFS($C$2:$C$1001, "&gt;=45000",$D$2:$D$1001, "canceled")</f>
        <v>0</v>
      </c>
      <c r="J13" s="3">
        <f t="shared" si="3"/>
        <v>14</v>
      </c>
      <c r="K13" s="13">
        <f t="shared" si="0"/>
        <v>0.7857142857142857</v>
      </c>
      <c r="L13" s="13">
        <f t="shared" si="1"/>
        <v>0.21428571428571427</v>
      </c>
      <c r="M13" s="13">
        <f t="shared" si="2"/>
        <v>0</v>
      </c>
    </row>
    <row r="14" spans="1:13">
      <c r="A14">
        <v>12</v>
      </c>
      <c r="B14" t="s">
        <v>56</v>
      </c>
      <c r="C14">
        <v>6300</v>
      </c>
      <c r="D14" t="s">
        <v>14</v>
      </c>
      <c r="F14" s="3" t="s">
        <v>2098</v>
      </c>
      <c r="G14" s="3">
        <f>COUNTIFS($C$2:$C$1001, "&gt;=45000",$D$2:$D$1001, "successful")-COUNTIFS($C$2:$C$1001, "&gt;=50000",$D$2:$D$1001, "successful")</f>
        <v>8</v>
      </c>
      <c r="H14" s="3">
        <f>COUNTIFS($C$2:$C$1001, "&gt;=45000",$D$2:$D$1001, "failed")-COUNTIFS($C$2:$C$1001, "&gt;=50000",$D$2:$D$1001, "failed")</f>
        <v>3</v>
      </c>
      <c r="I14" s="3">
        <f>COUNTIFS($C$2:$C$1001, "&gt;=45000",$D$2:$D$1001, "canceled")-COUNTIFS($C$2:$C$1001, "&gt;=50000",$D$2:$D$1001, "canceled")</f>
        <v>0</v>
      </c>
      <c r="J14" s="3">
        <f t="shared" si="3"/>
        <v>11</v>
      </c>
      <c r="K14" s="13">
        <f t="shared" si="0"/>
        <v>0.72727272727272729</v>
      </c>
      <c r="L14" s="13">
        <f t="shared" si="1"/>
        <v>0.27272727272727271</v>
      </c>
      <c r="M14" s="13">
        <f t="shared" si="2"/>
        <v>0</v>
      </c>
    </row>
    <row r="15" spans="1:13">
      <c r="A15">
        <v>13</v>
      </c>
      <c r="B15" t="s">
        <v>58</v>
      </c>
      <c r="C15">
        <v>4200</v>
      </c>
      <c r="D15" t="s">
        <v>20</v>
      </c>
      <c r="F15" s="3" t="s">
        <v>2110</v>
      </c>
      <c r="G15" s="3">
        <f>COUNTIFS($C$2:$C$1001, "&gt;=50000",$D$2:$D$1001, "successful")</f>
        <v>114</v>
      </c>
      <c r="H15" s="3">
        <f>COUNTIFS($C$2:$C$1001, "&gt;=50000",$D$2:$D$1001, "failed")</f>
        <v>163</v>
      </c>
      <c r="I15" s="3">
        <f>COUNTIFS($C$2:$C$1001, "&gt;=50000",$D$2:$D$1001, "canceled")</f>
        <v>28</v>
      </c>
      <c r="J15" s="3">
        <f t="shared" si="3"/>
        <v>305</v>
      </c>
      <c r="K15" s="13">
        <f t="shared" si="0"/>
        <v>0.3737704918032787</v>
      </c>
      <c r="L15" s="13">
        <f t="shared" si="1"/>
        <v>0.53442622950819674</v>
      </c>
      <c r="M15" s="13">
        <f t="shared" si="2"/>
        <v>9.1803278688524587E-2</v>
      </c>
    </row>
    <row r="16" spans="1:13">
      <c r="A16">
        <v>14</v>
      </c>
      <c r="B16" t="s">
        <v>61</v>
      </c>
      <c r="C16">
        <v>28200</v>
      </c>
      <c r="D16" t="s">
        <v>14</v>
      </c>
    </row>
    <row r="17" spans="1:4">
      <c r="A17">
        <v>15</v>
      </c>
      <c r="B17" t="s">
        <v>63</v>
      </c>
      <c r="C17">
        <v>81200</v>
      </c>
      <c r="D17" t="s">
        <v>14</v>
      </c>
    </row>
    <row r="18" spans="1:4">
      <c r="A18">
        <v>16</v>
      </c>
      <c r="B18" t="s">
        <v>66</v>
      </c>
      <c r="C18">
        <v>1700</v>
      </c>
      <c r="D18" t="s">
        <v>20</v>
      </c>
    </row>
    <row r="19" spans="1:4">
      <c r="A19">
        <v>17</v>
      </c>
      <c r="B19" t="s">
        <v>69</v>
      </c>
      <c r="C19">
        <v>84600</v>
      </c>
      <c r="D19" t="s">
        <v>20</v>
      </c>
    </row>
    <row r="20" spans="1:4">
      <c r="A20">
        <v>18</v>
      </c>
      <c r="B20" t="s">
        <v>72</v>
      </c>
      <c r="C20">
        <v>9100</v>
      </c>
      <c r="D20" t="s">
        <v>74</v>
      </c>
    </row>
    <row r="21" spans="1:4">
      <c r="A21">
        <v>19</v>
      </c>
      <c r="B21" t="s">
        <v>75</v>
      </c>
      <c r="C21">
        <v>62500</v>
      </c>
      <c r="D21" t="s">
        <v>14</v>
      </c>
    </row>
    <row r="22" spans="1:4">
      <c r="A22">
        <v>20</v>
      </c>
      <c r="B22" t="s">
        <v>77</v>
      </c>
      <c r="C22">
        <v>131800</v>
      </c>
      <c r="D22" t="s">
        <v>20</v>
      </c>
    </row>
    <row r="23" spans="1:4">
      <c r="A23">
        <v>21</v>
      </c>
      <c r="B23" t="s">
        <v>79</v>
      </c>
      <c r="C23">
        <v>94000</v>
      </c>
      <c r="D23" t="s">
        <v>14</v>
      </c>
    </row>
    <row r="24" spans="1:4">
      <c r="A24">
        <v>22</v>
      </c>
      <c r="B24" t="s">
        <v>81</v>
      </c>
      <c r="C24">
        <v>59100</v>
      </c>
      <c r="D24" t="s">
        <v>20</v>
      </c>
    </row>
    <row r="25" spans="1:4">
      <c r="A25">
        <v>23</v>
      </c>
      <c r="B25" t="s">
        <v>83</v>
      </c>
      <c r="C25">
        <v>4500</v>
      </c>
      <c r="D25" t="s">
        <v>20</v>
      </c>
    </row>
    <row r="26" spans="1:4">
      <c r="A26">
        <v>24</v>
      </c>
      <c r="B26" t="s">
        <v>85</v>
      </c>
      <c r="C26">
        <v>92400</v>
      </c>
      <c r="D26" t="s">
        <v>20</v>
      </c>
    </row>
    <row r="27" spans="1:4">
      <c r="A27">
        <v>25</v>
      </c>
      <c r="B27" t="s">
        <v>87</v>
      </c>
      <c r="C27">
        <v>5500</v>
      </c>
      <c r="D27" t="s">
        <v>20</v>
      </c>
    </row>
    <row r="28" spans="1:4">
      <c r="A28">
        <v>26</v>
      </c>
      <c r="B28" t="s">
        <v>90</v>
      </c>
      <c r="C28">
        <v>107500</v>
      </c>
      <c r="D28" t="s">
        <v>74</v>
      </c>
    </row>
    <row r="29" spans="1:4">
      <c r="A29">
        <v>27</v>
      </c>
      <c r="B29" t="s">
        <v>92</v>
      </c>
      <c r="C29">
        <v>2000</v>
      </c>
      <c r="D29" t="s">
        <v>14</v>
      </c>
    </row>
    <row r="30" spans="1:4">
      <c r="A30">
        <v>28</v>
      </c>
      <c r="B30" t="s">
        <v>94</v>
      </c>
      <c r="C30">
        <v>130800</v>
      </c>
      <c r="D30" t="s">
        <v>20</v>
      </c>
    </row>
    <row r="31" spans="1:4">
      <c r="A31">
        <v>29</v>
      </c>
      <c r="B31" t="s">
        <v>96</v>
      </c>
      <c r="C31">
        <v>45900</v>
      </c>
      <c r="D31" t="s">
        <v>20</v>
      </c>
    </row>
    <row r="32" spans="1:4">
      <c r="A32">
        <v>30</v>
      </c>
      <c r="B32" t="s">
        <v>101</v>
      </c>
      <c r="C32">
        <v>9000</v>
      </c>
      <c r="D32" t="s">
        <v>20</v>
      </c>
    </row>
    <row r="33" spans="1:4">
      <c r="A33">
        <v>31</v>
      </c>
      <c r="B33" t="s">
        <v>103</v>
      </c>
      <c r="C33">
        <v>3500</v>
      </c>
      <c r="D33" t="s">
        <v>20</v>
      </c>
    </row>
    <row r="34" spans="1:4">
      <c r="A34">
        <v>32</v>
      </c>
      <c r="B34" t="s">
        <v>105</v>
      </c>
      <c r="C34">
        <v>101000</v>
      </c>
      <c r="D34" t="s">
        <v>14</v>
      </c>
    </row>
    <row r="35" spans="1:4">
      <c r="A35">
        <v>33</v>
      </c>
      <c r="B35" t="s">
        <v>109</v>
      </c>
      <c r="C35">
        <v>50200</v>
      </c>
      <c r="D35" t="s">
        <v>20</v>
      </c>
    </row>
    <row r="36" spans="1:4">
      <c r="A36">
        <v>34</v>
      </c>
      <c r="B36" t="s">
        <v>111</v>
      </c>
      <c r="C36">
        <v>9300</v>
      </c>
      <c r="D36" t="s">
        <v>20</v>
      </c>
    </row>
    <row r="37" spans="1:4">
      <c r="A37">
        <v>35</v>
      </c>
      <c r="B37" t="s">
        <v>113</v>
      </c>
      <c r="C37">
        <v>125500</v>
      </c>
      <c r="D37" t="s">
        <v>20</v>
      </c>
    </row>
    <row r="38" spans="1:4">
      <c r="A38">
        <v>36</v>
      </c>
      <c r="B38" t="s">
        <v>115</v>
      </c>
      <c r="C38">
        <v>700</v>
      </c>
      <c r="D38" t="s">
        <v>20</v>
      </c>
    </row>
    <row r="39" spans="1:4">
      <c r="A39">
        <v>37</v>
      </c>
      <c r="B39" t="s">
        <v>117</v>
      </c>
      <c r="C39">
        <v>8100</v>
      </c>
      <c r="D39" t="s">
        <v>20</v>
      </c>
    </row>
    <row r="40" spans="1:4">
      <c r="A40">
        <v>38</v>
      </c>
      <c r="B40" t="s">
        <v>120</v>
      </c>
      <c r="C40">
        <v>3100</v>
      </c>
      <c r="D40" t="s">
        <v>20</v>
      </c>
    </row>
    <row r="41" spans="1:4">
      <c r="A41">
        <v>39</v>
      </c>
      <c r="B41" t="s">
        <v>123</v>
      </c>
      <c r="C41">
        <v>9900</v>
      </c>
      <c r="D41" t="s">
        <v>14</v>
      </c>
    </row>
    <row r="42" spans="1:4">
      <c r="A42">
        <v>40</v>
      </c>
      <c r="B42" t="s">
        <v>125</v>
      </c>
      <c r="C42">
        <v>8800</v>
      </c>
      <c r="D42" t="s">
        <v>20</v>
      </c>
    </row>
    <row r="43" spans="1:4">
      <c r="A43">
        <v>41</v>
      </c>
      <c r="B43" t="s">
        <v>127</v>
      </c>
      <c r="C43">
        <v>5600</v>
      </c>
      <c r="D43" t="s">
        <v>20</v>
      </c>
    </row>
    <row r="44" spans="1:4">
      <c r="A44">
        <v>42</v>
      </c>
      <c r="B44" t="s">
        <v>129</v>
      </c>
      <c r="C44">
        <v>1800</v>
      </c>
      <c r="D44" t="s">
        <v>20</v>
      </c>
    </row>
    <row r="45" spans="1:4">
      <c r="A45">
        <v>43</v>
      </c>
      <c r="B45" t="s">
        <v>131</v>
      </c>
      <c r="C45">
        <v>90200</v>
      </c>
      <c r="D45" t="s">
        <v>20</v>
      </c>
    </row>
    <row r="46" spans="1:4">
      <c r="A46">
        <v>44</v>
      </c>
      <c r="B46" t="s">
        <v>134</v>
      </c>
      <c r="C46">
        <v>1600</v>
      </c>
      <c r="D46" t="s">
        <v>20</v>
      </c>
    </row>
    <row r="47" spans="1:4">
      <c r="A47">
        <v>45</v>
      </c>
      <c r="B47" t="s">
        <v>136</v>
      </c>
      <c r="C47">
        <v>9500</v>
      </c>
      <c r="D47" t="s">
        <v>14</v>
      </c>
    </row>
    <row r="48" spans="1:4">
      <c r="A48">
        <v>46</v>
      </c>
      <c r="B48" t="s">
        <v>138</v>
      </c>
      <c r="C48">
        <v>3700</v>
      </c>
      <c r="D48" t="s">
        <v>20</v>
      </c>
    </row>
    <row r="49" spans="1:4">
      <c r="A49">
        <v>47</v>
      </c>
      <c r="B49" t="s">
        <v>140</v>
      </c>
      <c r="C49">
        <v>1500</v>
      </c>
      <c r="D49" t="s">
        <v>20</v>
      </c>
    </row>
    <row r="50" spans="1:4">
      <c r="A50">
        <v>48</v>
      </c>
      <c r="B50" t="s">
        <v>142</v>
      </c>
      <c r="C50">
        <v>33300</v>
      </c>
      <c r="D50" t="s">
        <v>20</v>
      </c>
    </row>
    <row r="51" spans="1:4">
      <c r="A51">
        <v>49</v>
      </c>
      <c r="B51" t="s">
        <v>144</v>
      </c>
      <c r="C51">
        <v>7200</v>
      </c>
      <c r="D51" t="s">
        <v>20</v>
      </c>
    </row>
    <row r="52" spans="1:4">
      <c r="A52">
        <v>50</v>
      </c>
      <c r="B52" t="s">
        <v>146</v>
      </c>
      <c r="C52">
        <v>100</v>
      </c>
      <c r="D52" t="s">
        <v>14</v>
      </c>
    </row>
    <row r="53" spans="1:4">
      <c r="A53">
        <v>51</v>
      </c>
      <c r="B53" t="s">
        <v>149</v>
      </c>
      <c r="C53">
        <v>158100</v>
      </c>
      <c r="D53" t="s">
        <v>14</v>
      </c>
    </row>
    <row r="54" spans="1:4">
      <c r="A54">
        <v>52</v>
      </c>
      <c r="B54" t="s">
        <v>151</v>
      </c>
      <c r="C54">
        <v>7200</v>
      </c>
      <c r="D54" t="s">
        <v>14</v>
      </c>
    </row>
    <row r="55" spans="1:4">
      <c r="A55">
        <v>53</v>
      </c>
      <c r="B55" t="s">
        <v>153</v>
      </c>
      <c r="C55">
        <v>8800</v>
      </c>
      <c r="D55" t="s">
        <v>20</v>
      </c>
    </row>
    <row r="56" spans="1:4">
      <c r="A56">
        <v>54</v>
      </c>
      <c r="B56" t="s">
        <v>155</v>
      </c>
      <c r="C56">
        <v>6000</v>
      </c>
      <c r="D56" t="s">
        <v>14</v>
      </c>
    </row>
    <row r="57" spans="1:4">
      <c r="A57">
        <v>55</v>
      </c>
      <c r="B57" t="s">
        <v>157</v>
      </c>
      <c r="C57">
        <v>6600</v>
      </c>
      <c r="D57" t="s">
        <v>20</v>
      </c>
    </row>
    <row r="58" spans="1:4">
      <c r="A58">
        <v>56</v>
      </c>
      <c r="B58" t="s">
        <v>160</v>
      </c>
      <c r="C58">
        <v>8000</v>
      </c>
      <c r="D58" t="s">
        <v>20</v>
      </c>
    </row>
    <row r="59" spans="1:4">
      <c r="A59">
        <v>57</v>
      </c>
      <c r="B59" t="s">
        <v>162</v>
      </c>
      <c r="C59">
        <v>2900</v>
      </c>
      <c r="D59" t="s">
        <v>20</v>
      </c>
    </row>
    <row r="60" spans="1:4">
      <c r="A60">
        <v>58</v>
      </c>
      <c r="B60" t="s">
        <v>164</v>
      </c>
      <c r="C60">
        <v>2700</v>
      </c>
      <c r="D60" t="s">
        <v>20</v>
      </c>
    </row>
    <row r="61" spans="1:4">
      <c r="A61">
        <v>59</v>
      </c>
      <c r="B61" t="s">
        <v>166</v>
      </c>
      <c r="C61">
        <v>1400</v>
      </c>
      <c r="D61" t="s">
        <v>20</v>
      </c>
    </row>
    <row r="62" spans="1:4">
      <c r="A62">
        <v>60</v>
      </c>
      <c r="B62" t="s">
        <v>168</v>
      </c>
      <c r="C62">
        <v>94200</v>
      </c>
      <c r="D62" t="s">
        <v>20</v>
      </c>
    </row>
    <row r="63" spans="1:4">
      <c r="A63">
        <v>61</v>
      </c>
      <c r="B63" t="s">
        <v>170</v>
      </c>
      <c r="C63">
        <v>199200</v>
      </c>
      <c r="D63" t="s">
        <v>14</v>
      </c>
    </row>
    <row r="64" spans="1:4">
      <c r="A64">
        <v>62</v>
      </c>
      <c r="B64" t="s">
        <v>172</v>
      </c>
      <c r="C64">
        <v>2000</v>
      </c>
      <c r="D64" t="s">
        <v>20</v>
      </c>
    </row>
    <row r="65" spans="1:4">
      <c r="A65">
        <v>63</v>
      </c>
      <c r="B65" t="s">
        <v>174</v>
      </c>
      <c r="C65">
        <v>4700</v>
      </c>
      <c r="D65" t="s">
        <v>14</v>
      </c>
    </row>
    <row r="66" spans="1:4">
      <c r="A66">
        <v>64</v>
      </c>
      <c r="B66" t="s">
        <v>176</v>
      </c>
      <c r="C66">
        <v>2800</v>
      </c>
      <c r="D66" t="s">
        <v>14</v>
      </c>
    </row>
    <row r="67" spans="1:4">
      <c r="A67">
        <v>65</v>
      </c>
      <c r="B67" t="s">
        <v>178</v>
      </c>
      <c r="C67">
        <v>6100</v>
      </c>
      <c r="D67" t="s">
        <v>20</v>
      </c>
    </row>
    <row r="68" spans="1:4">
      <c r="A68">
        <v>66</v>
      </c>
      <c r="B68" t="s">
        <v>180</v>
      </c>
      <c r="C68">
        <v>2900</v>
      </c>
      <c r="D68" t="s">
        <v>14</v>
      </c>
    </row>
    <row r="69" spans="1:4">
      <c r="A69">
        <v>67</v>
      </c>
      <c r="B69" t="s">
        <v>182</v>
      </c>
      <c r="C69">
        <v>72600</v>
      </c>
      <c r="D69" t="s">
        <v>20</v>
      </c>
    </row>
    <row r="70" spans="1:4">
      <c r="A70">
        <v>68</v>
      </c>
      <c r="B70" t="s">
        <v>184</v>
      </c>
      <c r="C70">
        <v>5700</v>
      </c>
      <c r="D70" t="s">
        <v>20</v>
      </c>
    </row>
    <row r="71" spans="1:4">
      <c r="A71">
        <v>69</v>
      </c>
      <c r="B71" t="s">
        <v>186</v>
      </c>
      <c r="C71">
        <v>7900</v>
      </c>
      <c r="D71" t="s">
        <v>74</v>
      </c>
    </row>
    <row r="72" spans="1:4">
      <c r="A72">
        <v>70</v>
      </c>
      <c r="B72" t="s">
        <v>188</v>
      </c>
      <c r="C72">
        <v>128000</v>
      </c>
      <c r="D72" t="s">
        <v>20</v>
      </c>
    </row>
    <row r="73" spans="1:4">
      <c r="A73">
        <v>71</v>
      </c>
      <c r="B73" t="s">
        <v>190</v>
      </c>
      <c r="C73">
        <v>6000</v>
      </c>
      <c r="D73" t="s">
        <v>20</v>
      </c>
    </row>
    <row r="74" spans="1:4">
      <c r="A74">
        <v>72</v>
      </c>
      <c r="B74" t="s">
        <v>192</v>
      </c>
      <c r="C74">
        <v>600</v>
      </c>
      <c r="D74" t="s">
        <v>20</v>
      </c>
    </row>
    <row r="75" spans="1:4">
      <c r="A75">
        <v>73</v>
      </c>
      <c r="B75" t="s">
        <v>194</v>
      </c>
      <c r="C75">
        <v>1400</v>
      </c>
      <c r="D75" t="s">
        <v>20</v>
      </c>
    </row>
    <row r="76" spans="1:4">
      <c r="A76">
        <v>74</v>
      </c>
      <c r="B76" t="s">
        <v>196</v>
      </c>
      <c r="C76">
        <v>3900</v>
      </c>
      <c r="D76" t="s">
        <v>20</v>
      </c>
    </row>
    <row r="77" spans="1:4">
      <c r="A77">
        <v>75</v>
      </c>
      <c r="B77" t="s">
        <v>198</v>
      </c>
      <c r="C77">
        <v>9700</v>
      </c>
      <c r="D77" t="s">
        <v>20</v>
      </c>
    </row>
    <row r="78" spans="1:4">
      <c r="A78">
        <v>76</v>
      </c>
      <c r="B78" t="s">
        <v>200</v>
      </c>
      <c r="C78">
        <v>122900</v>
      </c>
      <c r="D78" t="s">
        <v>14</v>
      </c>
    </row>
    <row r="79" spans="1:4">
      <c r="A79">
        <v>77</v>
      </c>
      <c r="B79" t="s">
        <v>202</v>
      </c>
      <c r="C79">
        <v>9500</v>
      </c>
      <c r="D79" t="s">
        <v>14</v>
      </c>
    </row>
    <row r="80" spans="1:4">
      <c r="A80">
        <v>78</v>
      </c>
      <c r="B80" t="s">
        <v>204</v>
      </c>
      <c r="C80">
        <v>4500</v>
      </c>
      <c r="D80" t="s">
        <v>20</v>
      </c>
    </row>
    <row r="81" spans="1:4">
      <c r="A81">
        <v>79</v>
      </c>
      <c r="B81" t="s">
        <v>207</v>
      </c>
      <c r="C81">
        <v>57800</v>
      </c>
      <c r="D81" t="s">
        <v>14</v>
      </c>
    </row>
    <row r="82" spans="1:4">
      <c r="A82">
        <v>80</v>
      </c>
      <c r="B82" t="s">
        <v>209</v>
      </c>
      <c r="C82">
        <v>1100</v>
      </c>
      <c r="D82" t="s">
        <v>20</v>
      </c>
    </row>
    <row r="83" spans="1:4">
      <c r="A83">
        <v>81</v>
      </c>
      <c r="B83" t="s">
        <v>211</v>
      </c>
      <c r="C83">
        <v>16800</v>
      </c>
      <c r="D83" t="s">
        <v>20</v>
      </c>
    </row>
    <row r="84" spans="1:4">
      <c r="A84">
        <v>82</v>
      </c>
      <c r="B84" t="s">
        <v>213</v>
      </c>
      <c r="C84">
        <v>1000</v>
      </c>
      <c r="D84" t="s">
        <v>20</v>
      </c>
    </row>
    <row r="85" spans="1:4">
      <c r="A85">
        <v>83</v>
      </c>
      <c r="B85" t="s">
        <v>215</v>
      </c>
      <c r="C85">
        <v>106400</v>
      </c>
      <c r="D85" t="s">
        <v>14</v>
      </c>
    </row>
    <row r="86" spans="1:4">
      <c r="A86">
        <v>84</v>
      </c>
      <c r="B86" t="s">
        <v>217</v>
      </c>
      <c r="C86">
        <v>31400</v>
      </c>
      <c r="D86" t="s">
        <v>20</v>
      </c>
    </row>
    <row r="87" spans="1:4">
      <c r="A87">
        <v>85</v>
      </c>
      <c r="B87" t="s">
        <v>219</v>
      </c>
      <c r="C87">
        <v>4900</v>
      </c>
      <c r="D87" t="s">
        <v>20</v>
      </c>
    </row>
    <row r="88" spans="1:4">
      <c r="A88">
        <v>86</v>
      </c>
      <c r="B88" t="s">
        <v>221</v>
      </c>
      <c r="C88">
        <v>7400</v>
      </c>
      <c r="D88" t="s">
        <v>20</v>
      </c>
    </row>
    <row r="89" spans="1:4">
      <c r="A89">
        <v>87</v>
      </c>
      <c r="B89" t="s">
        <v>223</v>
      </c>
      <c r="C89">
        <v>198500</v>
      </c>
      <c r="D89" t="s">
        <v>14</v>
      </c>
    </row>
    <row r="90" spans="1:4">
      <c r="A90">
        <v>88</v>
      </c>
      <c r="B90" t="s">
        <v>225</v>
      </c>
      <c r="C90">
        <v>4800</v>
      </c>
      <c r="D90" t="s">
        <v>20</v>
      </c>
    </row>
    <row r="91" spans="1:4">
      <c r="A91">
        <v>89</v>
      </c>
      <c r="B91" t="s">
        <v>227</v>
      </c>
      <c r="C91">
        <v>3400</v>
      </c>
      <c r="D91" t="s">
        <v>20</v>
      </c>
    </row>
    <row r="92" spans="1:4">
      <c r="A92">
        <v>90</v>
      </c>
      <c r="B92" t="s">
        <v>229</v>
      </c>
      <c r="C92">
        <v>7800</v>
      </c>
      <c r="D92" t="s">
        <v>14</v>
      </c>
    </row>
    <row r="93" spans="1:4">
      <c r="A93">
        <v>91</v>
      </c>
      <c r="B93" t="s">
        <v>231</v>
      </c>
      <c r="C93">
        <v>154300</v>
      </c>
      <c r="D93" t="s">
        <v>14</v>
      </c>
    </row>
    <row r="94" spans="1:4">
      <c r="A94">
        <v>92</v>
      </c>
      <c r="B94" t="s">
        <v>233</v>
      </c>
      <c r="C94">
        <v>20000</v>
      </c>
      <c r="D94" t="s">
        <v>20</v>
      </c>
    </row>
    <row r="95" spans="1:4">
      <c r="A95">
        <v>93</v>
      </c>
      <c r="B95" t="s">
        <v>235</v>
      </c>
      <c r="C95">
        <v>108800</v>
      </c>
      <c r="D95" t="s">
        <v>74</v>
      </c>
    </row>
    <row r="96" spans="1:4">
      <c r="A96">
        <v>94</v>
      </c>
      <c r="B96" t="s">
        <v>237</v>
      </c>
      <c r="C96">
        <v>2900</v>
      </c>
      <c r="D96" t="s">
        <v>20</v>
      </c>
    </row>
    <row r="97" spans="1:4">
      <c r="A97">
        <v>95</v>
      </c>
      <c r="B97" t="s">
        <v>239</v>
      </c>
      <c r="C97">
        <v>900</v>
      </c>
      <c r="D97" t="s">
        <v>20</v>
      </c>
    </row>
    <row r="98" spans="1:4">
      <c r="A98">
        <v>96</v>
      </c>
      <c r="B98" t="s">
        <v>241</v>
      </c>
      <c r="C98">
        <v>69700</v>
      </c>
      <c r="D98" t="s">
        <v>20</v>
      </c>
    </row>
    <row r="99" spans="1:4">
      <c r="A99">
        <v>97</v>
      </c>
      <c r="B99" t="s">
        <v>243</v>
      </c>
      <c r="C99">
        <v>1300</v>
      </c>
      <c r="D99" t="s">
        <v>20</v>
      </c>
    </row>
    <row r="100" spans="1:4">
      <c r="A100">
        <v>98</v>
      </c>
      <c r="B100" t="s">
        <v>245</v>
      </c>
      <c r="C100">
        <v>97800</v>
      </c>
      <c r="D100" t="s">
        <v>14</v>
      </c>
    </row>
    <row r="101" spans="1:4">
      <c r="A101">
        <v>99</v>
      </c>
      <c r="B101" t="s">
        <v>247</v>
      </c>
      <c r="C101">
        <v>7600</v>
      </c>
      <c r="D101" t="s">
        <v>20</v>
      </c>
    </row>
    <row r="102" spans="1:4">
      <c r="A102">
        <v>100</v>
      </c>
      <c r="B102" t="s">
        <v>249</v>
      </c>
      <c r="C102">
        <v>100</v>
      </c>
      <c r="D102" t="s">
        <v>14</v>
      </c>
    </row>
    <row r="103" spans="1:4">
      <c r="A103">
        <v>101</v>
      </c>
      <c r="B103" t="s">
        <v>251</v>
      </c>
      <c r="C103">
        <v>900</v>
      </c>
      <c r="D103" t="s">
        <v>20</v>
      </c>
    </row>
    <row r="104" spans="1:4">
      <c r="A104">
        <v>102</v>
      </c>
      <c r="B104" t="s">
        <v>253</v>
      </c>
      <c r="C104">
        <v>3700</v>
      </c>
      <c r="D104" t="s">
        <v>20</v>
      </c>
    </row>
    <row r="105" spans="1:4">
      <c r="A105">
        <v>103</v>
      </c>
      <c r="B105" t="s">
        <v>255</v>
      </c>
      <c r="C105">
        <v>10000</v>
      </c>
      <c r="D105" t="s">
        <v>14</v>
      </c>
    </row>
    <row r="106" spans="1:4">
      <c r="A106">
        <v>104</v>
      </c>
      <c r="B106" t="s">
        <v>257</v>
      </c>
      <c r="C106">
        <v>119200</v>
      </c>
      <c r="D106" t="s">
        <v>20</v>
      </c>
    </row>
    <row r="107" spans="1:4">
      <c r="A107">
        <v>105</v>
      </c>
      <c r="B107" t="s">
        <v>259</v>
      </c>
      <c r="C107">
        <v>6800</v>
      </c>
      <c r="D107" t="s">
        <v>20</v>
      </c>
    </row>
    <row r="108" spans="1:4">
      <c r="A108">
        <v>106</v>
      </c>
      <c r="B108" t="s">
        <v>261</v>
      </c>
      <c r="C108">
        <v>3900</v>
      </c>
      <c r="D108" t="s">
        <v>20</v>
      </c>
    </row>
    <row r="109" spans="1:4">
      <c r="A109">
        <v>107</v>
      </c>
      <c r="B109" t="s">
        <v>263</v>
      </c>
      <c r="C109">
        <v>3500</v>
      </c>
      <c r="D109" t="s">
        <v>20</v>
      </c>
    </row>
    <row r="110" spans="1:4">
      <c r="A110">
        <v>108</v>
      </c>
      <c r="B110" t="s">
        <v>265</v>
      </c>
      <c r="C110">
        <v>1500</v>
      </c>
      <c r="D110" t="s">
        <v>20</v>
      </c>
    </row>
    <row r="111" spans="1:4">
      <c r="A111">
        <v>109</v>
      </c>
      <c r="B111" t="s">
        <v>267</v>
      </c>
      <c r="C111">
        <v>5200</v>
      </c>
      <c r="D111" t="s">
        <v>14</v>
      </c>
    </row>
    <row r="112" spans="1:4">
      <c r="A112">
        <v>110</v>
      </c>
      <c r="B112" t="s">
        <v>270</v>
      </c>
      <c r="C112">
        <v>142400</v>
      </c>
      <c r="D112" t="s">
        <v>14</v>
      </c>
    </row>
    <row r="113" spans="1:4">
      <c r="A113">
        <v>111</v>
      </c>
      <c r="B113" t="s">
        <v>272</v>
      </c>
      <c r="C113">
        <v>61400</v>
      </c>
      <c r="D113" t="s">
        <v>20</v>
      </c>
    </row>
    <row r="114" spans="1:4">
      <c r="A114">
        <v>112</v>
      </c>
      <c r="B114" t="s">
        <v>274</v>
      </c>
      <c r="C114">
        <v>4700</v>
      </c>
      <c r="D114" t="s">
        <v>20</v>
      </c>
    </row>
    <row r="115" spans="1:4">
      <c r="A115">
        <v>113</v>
      </c>
      <c r="B115" t="s">
        <v>276</v>
      </c>
      <c r="C115">
        <v>3300</v>
      </c>
      <c r="D115" t="s">
        <v>20</v>
      </c>
    </row>
    <row r="116" spans="1:4">
      <c r="A116">
        <v>114</v>
      </c>
      <c r="B116" t="s">
        <v>278</v>
      </c>
      <c r="C116">
        <v>1900</v>
      </c>
      <c r="D116" t="s">
        <v>20</v>
      </c>
    </row>
    <row r="117" spans="1:4">
      <c r="A117">
        <v>115</v>
      </c>
      <c r="B117" t="s">
        <v>280</v>
      </c>
      <c r="C117">
        <v>166700</v>
      </c>
      <c r="D117" t="s">
        <v>14</v>
      </c>
    </row>
    <row r="118" spans="1:4">
      <c r="A118">
        <v>116</v>
      </c>
      <c r="B118" t="s">
        <v>282</v>
      </c>
      <c r="C118">
        <v>7200</v>
      </c>
      <c r="D118" t="s">
        <v>14</v>
      </c>
    </row>
    <row r="119" spans="1:4">
      <c r="A119">
        <v>117</v>
      </c>
      <c r="B119" t="s">
        <v>284</v>
      </c>
      <c r="C119">
        <v>4900</v>
      </c>
      <c r="D119" t="s">
        <v>20</v>
      </c>
    </row>
    <row r="120" spans="1:4">
      <c r="A120">
        <v>118</v>
      </c>
      <c r="B120" t="s">
        <v>286</v>
      </c>
      <c r="C120">
        <v>5400</v>
      </c>
      <c r="D120" t="s">
        <v>20</v>
      </c>
    </row>
    <row r="121" spans="1:4">
      <c r="A121">
        <v>119</v>
      </c>
      <c r="B121" t="s">
        <v>288</v>
      </c>
      <c r="C121">
        <v>5000</v>
      </c>
      <c r="D121" t="s">
        <v>20</v>
      </c>
    </row>
    <row r="122" spans="1:4">
      <c r="A122">
        <v>120</v>
      </c>
      <c r="B122" t="s">
        <v>290</v>
      </c>
      <c r="C122">
        <v>75100</v>
      </c>
      <c r="D122" t="s">
        <v>20</v>
      </c>
    </row>
    <row r="123" spans="1:4">
      <c r="A123">
        <v>121</v>
      </c>
      <c r="B123" t="s">
        <v>293</v>
      </c>
      <c r="C123">
        <v>45300</v>
      </c>
      <c r="D123" t="s">
        <v>20</v>
      </c>
    </row>
    <row r="124" spans="1:4">
      <c r="A124">
        <v>122</v>
      </c>
      <c r="B124" t="s">
        <v>295</v>
      </c>
      <c r="C124">
        <v>136800</v>
      </c>
      <c r="D124" t="s">
        <v>14</v>
      </c>
    </row>
    <row r="125" spans="1:4">
      <c r="A125">
        <v>123</v>
      </c>
      <c r="B125" t="s">
        <v>297</v>
      </c>
      <c r="C125">
        <v>177700</v>
      </c>
      <c r="D125" t="s">
        <v>14</v>
      </c>
    </row>
    <row r="126" spans="1:4">
      <c r="A126">
        <v>124</v>
      </c>
      <c r="B126" t="s">
        <v>299</v>
      </c>
      <c r="C126">
        <v>2600</v>
      </c>
      <c r="D126" t="s">
        <v>20</v>
      </c>
    </row>
    <row r="127" spans="1:4">
      <c r="A127">
        <v>125</v>
      </c>
      <c r="B127" t="s">
        <v>301</v>
      </c>
      <c r="C127">
        <v>5300</v>
      </c>
      <c r="D127" t="s">
        <v>20</v>
      </c>
    </row>
    <row r="128" spans="1:4">
      <c r="A128">
        <v>126</v>
      </c>
      <c r="B128" t="s">
        <v>303</v>
      </c>
      <c r="C128">
        <v>180200</v>
      </c>
      <c r="D128" t="s">
        <v>14</v>
      </c>
    </row>
    <row r="129" spans="1:4">
      <c r="A129">
        <v>127</v>
      </c>
      <c r="B129" t="s">
        <v>305</v>
      </c>
      <c r="C129">
        <v>103200</v>
      </c>
      <c r="D129" t="s">
        <v>14</v>
      </c>
    </row>
    <row r="130" spans="1:4">
      <c r="A130">
        <v>128</v>
      </c>
      <c r="B130" t="s">
        <v>307</v>
      </c>
      <c r="C130">
        <v>70600</v>
      </c>
      <c r="D130" t="s">
        <v>74</v>
      </c>
    </row>
    <row r="131" spans="1:4">
      <c r="A131">
        <v>129</v>
      </c>
      <c r="B131" t="s">
        <v>309</v>
      </c>
      <c r="C131">
        <v>148500</v>
      </c>
      <c r="D131" t="s">
        <v>74</v>
      </c>
    </row>
    <row r="132" spans="1:4">
      <c r="A132">
        <v>130</v>
      </c>
      <c r="B132" t="s">
        <v>311</v>
      </c>
      <c r="C132">
        <v>9600</v>
      </c>
      <c r="D132" t="s">
        <v>20</v>
      </c>
    </row>
    <row r="133" spans="1:4">
      <c r="A133">
        <v>131</v>
      </c>
      <c r="B133" t="s">
        <v>313</v>
      </c>
      <c r="C133">
        <v>164700</v>
      </c>
      <c r="D133" t="s">
        <v>20</v>
      </c>
    </row>
    <row r="134" spans="1:4">
      <c r="A134">
        <v>132</v>
      </c>
      <c r="B134" t="s">
        <v>315</v>
      </c>
      <c r="C134">
        <v>3300</v>
      </c>
      <c r="D134" t="s">
        <v>20</v>
      </c>
    </row>
    <row r="135" spans="1:4">
      <c r="A135">
        <v>133</v>
      </c>
      <c r="B135" t="s">
        <v>317</v>
      </c>
      <c r="C135">
        <v>4500</v>
      </c>
      <c r="D135" t="s">
        <v>20</v>
      </c>
    </row>
    <row r="136" spans="1:4">
      <c r="A136">
        <v>134</v>
      </c>
      <c r="B136" t="s">
        <v>320</v>
      </c>
      <c r="C136">
        <v>99500</v>
      </c>
      <c r="D136" t="s">
        <v>14</v>
      </c>
    </row>
    <row r="137" spans="1:4">
      <c r="A137">
        <v>135</v>
      </c>
      <c r="B137" t="s">
        <v>322</v>
      </c>
      <c r="C137">
        <v>7700</v>
      </c>
      <c r="D137" t="s">
        <v>14</v>
      </c>
    </row>
    <row r="138" spans="1:4">
      <c r="A138">
        <v>136</v>
      </c>
      <c r="B138" t="s">
        <v>324</v>
      </c>
      <c r="C138">
        <v>82800</v>
      </c>
      <c r="D138" t="s">
        <v>74</v>
      </c>
    </row>
    <row r="139" spans="1:4">
      <c r="A139">
        <v>137</v>
      </c>
      <c r="B139" t="s">
        <v>326</v>
      </c>
      <c r="C139">
        <v>1800</v>
      </c>
      <c r="D139" t="s">
        <v>20</v>
      </c>
    </row>
    <row r="140" spans="1:4">
      <c r="A140">
        <v>138</v>
      </c>
      <c r="B140" t="s">
        <v>328</v>
      </c>
      <c r="C140">
        <v>9600</v>
      </c>
      <c r="D140" t="s">
        <v>14</v>
      </c>
    </row>
    <row r="141" spans="1:4">
      <c r="A141">
        <v>139</v>
      </c>
      <c r="B141" t="s">
        <v>330</v>
      </c>
      <c r="C141">
        <v>92100</v>
      </c>
      <c r="D141" t="s">
        <v>14</v>
      </c>
    </row>
    <row r="142" spans="1:4">
      <c r="A142">
        <v>140</v>
      </c>
      <c r="B142" t="s">
        <v>332</v>
      </c>
      <c r="C142">
        <v>5500</v>
      </c>
      <c r="D142" t="s">
        <v>20</v>
      </c>
    </row>
    <row r="143" spans="1:4">
      <c r="A143">
        <v>141</v>
      </c>
      <c r="B143" t="s">
        <v>334</v>
      </c>
      <c r="C143">
        <v>64300</v>
      </c>
      <c r="D143" t="s">
        <v>20</v>
      </c>
    </row>
    <row r="144" spans="1:4">
      <c r="A144">
        <v>142</v>
      </c>
      <c r="B144" t="s">
        <v>336</v>
      </c>
      <c r="C144">
        <v>5000</v>
      </c>
      <c r="D144" t="s">
        <v>20</v>
      </c>
    </row>
    <row r="145" spans="1:4">
      <c r="A145">
        <v>143</v>
      </c>
      <c r="B145" t="s">
        <v>338</v>
      </c>
      <c r="C145">
        <v>5400</v>
      </c>
      <c r="D145" t="s">
        <v>20</v>
      </c>
    </row>
    <row r="146" spans="1:4">
      <c r="A146">
        <v>144</v>
      </c>
      <c r="B146" t="s">
        <v>340</v>
      </c>
      <c r="C146">
        <v>9000</v>
      </c>
      <c r="D146" t="s">
        <v>20</v>
      </c>
    </row>
    <row r="147" spans="1:4">
      <c r="A147">
        <v>145</v>
      </c>
      <c r="B147" t="s">
        <v>342</v>
      </c>
      <c r="C147">
        <v>25000</v>
      </c>
      <c r="D147" t="s">
        <v>20</v>
      </c>
    </row>
    <row r="148" spans="1:4">
      <c r="A148">
        <v>146</v>
      </c>
      <c r="B148" t="s">
        <v>344</v>
      </c>
      <c r="C148">
        <v>8800</v>
      </c>
      <c r="D148" t="s">
        <v>74</v>
      </c>
    </row>
    <row r="149" spans="1:4">
      <c r="A149">
        <v>147</v>
      </c>
      <c r="B149" t="s">
        <v>346</v>
      </c>
      <c r="C149">
        <v>8300</v>
      </c>
      <c r="D149" t="s">
        <v>20</v>
      </c>
    </row>
    <row r="150" spans="1:4">
      <c r="A150">
        <v>148</v>
      </c>
      <c r="B150" t="s">
        <v>348</v>
      </c>
      <c r="C150">
        <v>9300</v>
      </c>
      <c r="D150" t="s">
        <v>20</v>
      </c>
    </row>
    <row r="151" spans="1:4">
      <c r="A151">
        <v>149</v>
      </c>
      <c r="B151" t="s">
        <v>350</v>
      </c>
      <c r="C151">
        <v>6200</v>
      </c>
      <c r="D151" t="s">
        <v>20</v>
      </c>
    </row>
    <row r="152" spans="1:4">
      <c r="A152">
        <v>150</v>
      </c>
      <c r="B152" t="s">
        <v>352</v>
      </c>
      <c r="C152">
        <v>100</v>
      </c>
      <c r="D152" t="s">
        <v>14</v>
      </c>
    </row>
    <row r="153" spans="1:4">
      <c r="A153">
        <v>151</v>
      </c>
      <c r="B153" t="s">
        <v>354</v>
      </c>
      <c r="C153">
        <v>137200</v>
      </c>
      <c r="D153" t="s">
        <v>14</v>
      </c>
    </row>
    <row r="154" spans="1:4">
      <c r="A154">
        <v>152</v>
      </c>
      <c r="B154" t="s">
        <v>356</v>
      </c>
      <c r="C154">
        <v>41500</v>
      </c>
      <c r="D154" t="s">
        <v>20</v>
      </c>
    </row>
    <row r="155" spans="1:4">
      <c r="A155">
        <v>153</v>
      </c>
      <c r="B155" t="s">
        <v>358</v>
      </c>
      <c r="C155">
        <v>189400</v>
      </c>
      <c r="D155" t="s">
        <v>14</v>
      </c>
    </row>
    <row r="156" spans="1:4">
      <c r="A156">
        <v>154</v>
      </c>
      <c r="B156" t="s">
        <v>360</v>
      </c>
      <c r="C156">
        <v>171300</v>
      </c>
      <c r="D156" t="s">
        <v>14</v>
      </c>
    </row>
    <row r="157" spans="1:4">
      <c r="A157">
        <v>155</v>
      </c>
      <c r="B157" t="s">
        <v>362</v>
      </c>
      <c r="C157">
        <v>139500</v>
      </c>
      <c r="D157" t="s">
        <v>14</v>
      </c>
    </row>
    <row r="158" spans="1:4">
      <c r="A158">
        <v>156</v>
      </c>
      <c r="B158" t="s">
        <v>364</v>
      </c>
      <c r="C158">
        <v>36400</v>
      </c>
      <c r="D158" t="s">
        <v>74</v>
      </c>
    </row>
    <row r="159" spans="1:4">
      <c r="A159">
        <v>157</v>
      </c>
      <c r="B159" t="s">
        <v>366</v>
      </c>
      <c r="C159">
        <v>4200</v>
      </c>
      <c r="D159" t="s">
        <v>14</v>
      </c>
    </row>
    <row r="160" spans="1:4">
      <c r="A160">
        <v>158</v>
      </c>
      <c r="B160" t="s">
        <v>368</v>
      </c>
      <c r="C160">
        <v>2100</v>
      </c>
      <c r="D160" t="s">
        <v>20</v>
      </c>
    </row>
    <row r="161" spans="1:4">
      <c r="A161">
        <v>159</v>
      </c>
      <c r="B161" t="s">
        <v>370</v>
      </c>
      <c r="C161">
        <v>191200</v>
      </c>
      <c r="D161" t="s">
        <v>20</v>
      </c>
    </row>
    <row r="162" spans="1:4">
      <c r="A162">
        <v>160</v>
      </c>
      <c r="B162" t="s">
        <v>372</v>
      </c>
      <c r="C162">
        <v>8000</v>
      </c>
      <c r="D162" t="s">
        <v>20</v>
      </c>
    </row>
    <row r="163" spans="1:4">
      <c r="A163">
        <v>161</v>
      </c>
      <c r="B163" t="s">
        <v>374</v>
      </c>
      <c r="C163">
        <v>5500</v>
      </c>
      <c r="D163" t="s">
        <v>14</v>
      </c>
    </row>
    <row r="164" spans="1:4">
      <c r="A164">
        <v>162</v>
      </c>
      <c r="B164" t="s">
        <v>376</v>
      </c>
      <c r="C164">
        <v>6100</v>
      </c>
      <c r="D164" t="s">
        <v>20</v>
      </c>
    </row>
    <row r="165" spans="1:4">
      <c r="A165">
        <v>163</v>
      </c>
      <c r="B165" t="s">
        <v>378</v>
      </c>
      <c r="C165">
        <v>3500</v>
      </c>
      <c r="D165" t="s">
        <v>20</v>
      </c>
    </row>
    <row r="166" spans="1:4">
      <c r="A166">
        <v>164</v>
      </c>
      <c r="B166" t="s">
        <v>380</v>
      </c>
      <c r="C166">
        <v>150500</v>
      </c>
      <c r="D166" t="s">
        <v>20</v>
      </c>
    </row>
    <row r="167" spans="1:4">
      <c r="A167">
        <v>165</v>
      </c>
      <c r="B167" t="s">
        <v>382</v>
      </c>
      <c r="C167">
        <v>90400</v>
      </c>
      <c r="D167" t="s">
        <v>20</v>
      </c>
    </row>
    <row r="168" spans="1:4">
      <c r="A168">
        <v>166</v>
      </c>
      <c r="B168" t="s">
        <v>384</v>
      </c>
      <c r="C168">
        <v>9800</v>
      </c>
      <c r="D168" t="s">
        <v>20</v>
      </c>
    </row>
    <row r="169" spans="1:4">
      <c r="A169">
        <v>167</v>
      </c>
      <c r="B169" t="s">
        <v>386</v>
      </c>
      <c r="C169">
        <v>2600</v>
      </c>
      <c r="D169" t="s">
        <v>20</v>
      </c>
    </row>
    <row r="170" spans="1:4">
      <c r="A170">
        <v>168</v>
      </c>
      <c r="B170" t="s">
        <v>388</v>
      </c>
      <c r="C170">
        <v>128100</v>
      </c>
      <c r="D170" t="s">
        <v>14</v>
      </c>
    </row>
    <row r="171" spans="1:4">
      <c r="A171">
        <v>169</v>
      </c>
      <c r="B171" t="s">
        <v>390</v>
      </c>
      <c r="C171">
        <v>23300</v>
      </c>
      <c r="D171" t="s">
        <v>20</v>
      </c>
    </row>
    <row r="172" spans="1:4">
      <c r="A172">
        <v>170</v>
      </c>
      <c r="B172" t="s">
        <v>392</v>
      </c>
      <c r="C172">
        <v>188100</v>
      </c>
      <c r="D172" t="s">
        <v>14</v>
      </c>
    </row>
    <row r="173" spans="1:4">
      <c r="A173">
        <v>171</v>
      </c>
      <c r="B173" t="s">
        <v>394</v>
      </c>
      <c r="C173">
        <v>4900</v>
      </c>
      <c r="D173" t="s">
        <v>14</v>
      </c>
    </row>
    <row r="174" spans="1:4">
      <c r="A174">
        <v>172</v>
      </c>
      <c r="B174" t="s">
        <v>396</v>
      </c>
      <c r="C174">
        <v>800</v>
      </c>
      <c r="D174" t="s">
        <v>14</v>
      </c>
    </row>
    <row r="175" spans="1:4">
      <c r="A175">
        <v>173</v>
      </c>
      <c r="B175" t="s">
        <v>398</v>
      </c>
      <c r="C175">
        <v>96700</v>
      </c>
      <c r="D175" t="s">
        <v>20</v>
      </c>
    </row>
    <row r="176" spans="1:4">
      <c r="A176">
        <v>174</v>
      </c>
      <c r="B176" t="s">
        <v>400</v>
      </c>
      <c r="C176">
        <v>600</v>
      </c>
      <c r="D176" t="s">
        <v>20</v>
      </c>
    </row>
    <row r="177" spans="1:4">
      <c r="A177">
        <v>175</v>
      </c>
      <c r="B177" t="s">
        <v>402</v>
      </c>
      <c r="C177">
        <v>181200</v>
      </c>
      <c r="D177" t="s">
        <v>14</v>
      </c>
    </row>
    <row r="178" spans="1:4">
      <c r="A178">
        <v>176</v>
      </c>
      <c r="B178" t="s">
        <v>404</v>
      </c>
      <c r="C178">
        <v>115000</v>
      </c>
      <c r="D178" t="s">
        <v>14</v>
      </c>
    </row>
    <row r="179" spans="1:4">
      <c r="A179">
        <v>177</v>
      </c>
      <c r="B179" t="s">
        <v>406</v>
      </c>
      <c r="C179">
        <v>38800</v>
      </c>
      <c r="D179" t="s">
        <v>20</v>
      </c>
    </row>
    <row r="180" spans="1:4">
      <c r="A180">
        <v>178</v>
      </c>
      <c r="B180" t="s">
        <v>408</v>
      </c>
      <c r="C180">
        <v>7200</v>
      </c>
      <c r="D180" t="s">
        <v>14</v>
      </c>
    </row>
    <row r="181" spans="1:4">
      <c r="A181">
        <v>179</v>
      </c>
      <c r="B181" t="s">
        <v>410</v>
      </c>
      <c r="C181">
        <v>44500</v>
      </c>
      <c r="D181" t="s">
        <v>20</v>
      </c>
    </row>
    <row r="182" spans="1:4">
      <c r="A182">
        <v>180</v>
      </c>
      <c r="B182" t="s">
        <v>412</v>
      </c>
      <c r="C182">
        <v>56000</v>
      </c>
      <c r="D182" t="s">
        <v>20</v>
      </c>
    </row>
    <row r="183" spans="1:4">
      <c r="A183">
        <v>181</v>
      </c>
      <c r="B183" t="s">
        <v>414</v>
      </c>
      <c r="C183">
        <v>8600</v>
      </c>
      <c r="D183" t="s">
        <v>14</v>
      </c>
    </row>
    <row r="184" spans="1:4">
      <c r="A184">
        <v>182</v>
      </c>
      <c r="B184" t="s">
        <v>416</v>
      </c>
      <c r="C184">
        <v>27100</v>
      </c>
      <c r="D184" t="s">
        <v>20</v>
      </c>
    </row>
    <row r="185" spans="1:4">
      <c r="A185">
        <v>183</v>
      </c>
      <c r="B185" t="s">
        <v>418</v>
      </c>
      <c r="C185">
        <v>5100</v>
      </c>
      <c r="D185" t="s">
        <v>14</v>
      </c>
    </row>
    <row r="186" spans="1:4">
      <c r="A186">
        <v>184</v>
      </c>
      <c r="B186" t="s">
        <v>420</v>
      </c>
      <c r="C186">
        <v>3600</v>
      </c>
      <c r="D186" t="s">
        <v>20</v>
      </c>
    </row>
    <row r="187" spans="1:4">
      <c r="A187">
        <v>185</v>
      </c>
      <c r="B187" t="s">
        <v>422</v>
      </c>
      <c r="C187">
        <v>1000</v>
      </c>
      <c r="D187" t="s">
        <v>14</v>
      </c>
    </row>
    <row r="188" spans="1:4">
      <c r="A188">
        <v>186</v>
      </c>
      <c r="B188" t="s">
        <v>424</v>
      </c>
      <c r="C188">
        <v>88800</v>
      </c>
      <c r="D188" t="s">
        <v>14</v>
      </c>
    </row>
    <row r="189" spans="1:4">
      <c r="A189">
        <v>187</v>
      </c>
      <c r="B189" t="s">
        <v>426</v>
      </c>
      <c r="C189">
        <v>60200</v>
      </c>
      <c r="D189" t="s">
        <v>20</v>
      </c>
    </row>
    <row r="190" spans="1:4">
      <c r="A190">
        <v>188</v>
      </c>
      <c r="B190" t="s">
        <v>428</v>
      </c>
      <c r="C190">
        <v>8200</v>
      </c>
      <c r="D190" t="s">
        <v>14</v>
      </c>
    </row>
    <row r="191" spans="1:4">
      <c r="A191">
        <v>189</v>
      </c>
      <c r="B191" t="s">
        <v>430</v>
      </c>
      <c r="C191">
        <v>191300</v>
      </c>
      <c r="D191" t="s">
        <v>74</v>
      </c>
    </row>
    <row r="192" spans="1:4">
      <c r="A192">
        <v>190</v>
      </c>
      <c r="B192" t="s">
        <v>432</v>
      </c>
      <c r="C192">
        <v>3700</v>
      </c>
      <c r="D192" t="s">
        <v>14</v>
      </c>
    </row>
    <row r="193" spans="1:4">
      <c r="A193">
        <v>191</v>
      </c>
      <c r="B193" t="s">
        <v>434</v>
      </c>
      <c r="C193">
        <v>8400</v>
      </c>
      <c r="D193" t="s">
        <v>14</v>
      </c>
    </row>
    <row r="194" spans="1:4">
      <c r="A194">
        <v>192</v>
      </c>
      <c r="B194" t="s">
        <v>436</v>
      </c>
      <c r="C194">
        <v>42600</v>
      </c>
      <c r="D194" t="s">
        <v>14</v>
      </c>
    </row>
    <row r="195" spans="1:4">
      <c r="A195">
        <v>193</v>
      </c>
      <c r="B195" t="s">
        <v>438</v>
      </c>
      <c r="C195">
        <v>6600</v>
      </c>
      <c r="D195" t="s">
        <v>14</v>
      </c>
    </row>
    <row r="196" spans="1:4">
      <c r="A196">
        <v>194</v>
      </c>
      <c r="B196" t="s">
        <v>440</v>
      </c>
      <c r="C196">
        <v>7100</v>
      </c>
      <c r="D196" t="s">
        <v>20</v>
      </c>
    </row>
    <row r="197" spans="1:4">
      <c r="A197">
        <v>195</v>
      </c>
      <c r="B197" t="s">
        <v>442</v>
      </c>
      <c r="C197">
        <v>15800</v>
      </c>
      <c r="D197" t="s">
        <v>20</v>
      </c>
    </row>
    <row r="198" spans="1:4">
      <c r="A198">
        <v>196</v>
      </c>
      <c r="B198" t="s">
        <v>444</v>
      </c>
      <c r="C198">
        <v>8200</v>
      </c>
      <c r="D198" t="s">
        <v>14</v>
      </c>
    </row>
    <row r="199" spans="1:4">
      <c r="A199">
        <v>197</v>
      </c>
      <c r="B199" t="s">
        <v>446</v>
      </c>
      <c r="C199">
        <v>54700</v>
      </c>
      <c r="D199" t="s">
        <v>20</v>
      </c>
    </row>
    <row r="200" spans="1:4">
      <c r="A200">
        <v>198</v>
      </c>
      <c r="B200" t="s">
        <v>448</v>
      </c>
      <c r="C200">
        <v>63200</v>
      </c>
      <c r="D200" t="s">
        <v>14</v>
      </c>
    </row>
    <row r="201" spans="1:4">
      <c r="A201">
        <v>199</v>
      </c>
      <c r="B201" t="s">
        <v>450</v>
      </c>
      <c r="C201">
        <v>1800</v>
      </c>
      <c r="D201" t="s">
        <v>14</v>
      </c>
    </row>
    <row r="202" spans="1:4">
      <c r="A202">
        <v>200</v>
      </c>
      <c r="B202" t="s">
        <v>452</v>
      </c>
      <c r="C202">
        <v>100</v>
      </c>
      <c r="D202" t="s">
        <v>14</v>
      </c>
    </row>
    <row r="203" spans="1:4">
      <c r="A203">
        <v>201</v>
      </c>
      <c r="B203" t="s">
        <v>454</v>
      </c>
      <c r="C203">
        <v>2100</v>
      </c>
      <c r="D203" t="s">
        <v>20</v>
      </c>
    </row>
    <row r="204" spans="1:4">
      <c r="A204">
        <v>202</v>
      </c>
      <c r="B204" t="s">
        <v>456</v>
      </c>
      <c r="C204">
        <v>8300</v>
      </c>
      <c r="D204" t="s">
        <v>74</v>
      </c>
    </row>
    <row r="205" spans="1:4">
      <c r="A205">
        <v>203</v>
      </c>
      <c r="B205" t="s">
        <v>458</v>
      </c>
      <c r="C205">
        <v>143900</v>
      </c>
      <c r="D205" t="s">
        <v>20</v>
      </c>
    </row>
    <row r="206" spans="1:4">
      <c r="A206">
        <v>204</v>
      </c>
      <c r="B206" t="s">
        <v>460</v>
      </c>
      <c r="C206">
        <v>75000</v>
      </c>
      <c r="D206" t="s">
        <v>14</v>
      </c>
    </row>
    <row r="207" spans="1:4">
      <c r="A207">
        <v>205</v>
      </c>
      <c r="B207" t="s">
        <v>462</v>
      </c>
      <c r="C207">
        <v>1300</v>
      </c>
      <c r="D207" t="s">
        <v>20</v>
      </c>
    </row>
    <row r="208" spans="1:4">
      <c r="A208">
        <v>206</v>
      </c>
      <c r="B208" t="s">
        <v>464</v>
      </c>
      <c r="C208">
        <v>9000</v>
      </c>
      <c r="D208" t="s">
        <v>74</v>
      </c>
    </row>
    <row r="209" spans="1:4">
      <c r="A209">
        <v>207</v>
      </c>
      <c r="B209" t="s">
        <v>466</v>
      </c>
      <c r="C209">
        <v>1000</v>
      </c>
      <c r="D209" t="s">
        <v>20</v>
      </c>
    </row>
    <row r="210" spans="1:4">
      <c r="A210">
        <v>208</v>
      </c>
      <c r="B210" t="s">
        <v>468</v>
      </c>
      <c r="C210">
        <v>196900</v>
      </c>
      <c r="D210" t="s">
        <v>20</v>
      </c>
    </row>
    <row r="211" spans="1:4">
      <c r="A211">
        <v>209</v>
      </c>
      <c r="B211" t="s">
        <v>470</v>
      </c>
      <c r="C211">
        <v>194500</v>
      </c>
      <c r="D211" t="s">
        <v>47</v>
      </c>
    </row>
    <row r="212" spans="1:4">
      <c r="A212">
        <v>210</v>
      </c>
      <c r="B212" t="s">
        <v>472</v>
      </c>
      <c r="C212">
        <v>9400</v>
      </c>
      <c r="D212" t="s">
        <v>14</v>
      </c>
    </row>
    <row r="213" spans="1:4">
      <c r="A213">
        <v>211</v>
      </c>
      <c r="B213" t="s">
        <v>475</v>
      </c>
      <c r="C213">
        <v>104400</v>
      </c>
      <c r="D213" t="s">
        <v>14</v>
      </c>
    </row>
    <row r="214" spans="1:4">
      <c r="A214">
        <v>212</v>
      </c>
      <c r="B214" t="s">
        <v>477</v>
      </c>
      <c r="C214">
        <v>8100</v>
      </c>
      <c r="D214" t="s">
        <v>20</v>
      </c>
    </row>
    <row r="215" spans="1:4">
      <c r="A215">
        <v>213</v>
      </c>
      <c r="B215" t="s">
        <v>479</v>
      </c>
      <c r="C215">
        <v>87900</v>
      </c>
      <c r="D215" t="s">
        <v>20</v>
      </c>
    </row>
    <row r="216" spans="1:4">
      <c r="A216">
        <v>214</v>
      </c>
      <c r="B216" t="s">
        <v>481</v>
      </c>
      <c r="C216">
        <v>1400</v>
      </c>
      <c r="D216" t="s">
        <v>20</v>
      </c>
    </row>
    <row r="217" spans="1:4">
      <c r="A217">
        <v>215</v>
      </c>
      <c r="B217" t="s">
        <v>483</v>
      </c>
      <c r="C217">
        <v>156800</v>
      </c>
      <c r="D217" t="s">
        <v>14</v>
      </c>
    </row>
    <row r="218" spans="1:4">
      <c r="A218">
        <v>216</v>
      </c>
      <c r="B218" t="s">
        <v>485</v>
      </c>
      <c r="C218">
        <v>121700</v>
      </c>
      <c r="D218" t="s">
        <v>20</v>
      </c>
    </row>
    <row r="219" spans="1:4">
      <c r="A219">
        <v>217</v>
      </c>
      <c r="B219" t="s">
        <v>487</v>
      </c>
      <c r="C219">
        <v>129400</v>
      </c>
      <c r="D219" t="s">
        <v>14</v>
      </c>
    </row>
    <row r="220" spans="1:4">
      <c r="A220">
        <v>218</v>
      </c>
      <c r="B220" t="s">
        <v>489</v>
      </c>
      <c r="C220">
        <v>5700</v>
      </c>
      <c r="D220" t="s">
        <v>20</v>
      </c>
    </row>
    <row r="221" spans="1:4">
      <c r="A221">
        <v>219</v>
      </c>
      <c r="B221" t="s">
        <v>491</v>
      </c>
      <c r="C221">
        <v>41700</v>
      </c>
      <c r="D221" t="s">
        <v>20</v>
      </c>
    </row>
    <row r="222" spans="1:4">
      <c r="A222">
        <v>220</v>
      </c>
      <c r="B222" t="s">
        <v>493</v>
      </c>
      <c r="C222">
        <v>7900</v>
      </c>
      <c r="D222" t="s">
        <v>14</v>
      </c>
    </row>
    <row r="223" spans="1:4">
      <c r="A223">
        <v>221</v>
      </c>
      <c r="B223" t="s">
        <v>495</v>
      </c>
      <c r="C223">
        <v>121500</v>
      </c>
      <c r="D223" t="s">
        <v>14</v>
      </c>
    </row>
    <row r="224" spans="1:4">
      <c r="A224">
        <v>222</v>
      </c>
      <c r="B224" t="s">
        <v>497</v>
      </c>
      <c r="C224">
        <v>4800</v>
      </c>
      <c r="D224" t="s">
        <v>20</v>
      </c>
    </row>
    <row r="225" spans="1:4">
      <c r="A225">
        <v>223</v>
      </c>
      <c r="B225" t="s">
        <v>499</v>
      </c>
      <c r="C225">
        <v>87300</v>
      </c>
      <c r="D225" t="s">
        <v>14</v>
      </c>
    </row>
    <row r="226" spans="1:4">
      <c r="A226">
        <v>224</v>
      </c>
      <c r="B226" t="s">
        <v>501</v>
      </c>
      <c r="C226">
        <v>46300</v>
      </c>
      <c r="D226" t="s">
        <v>20</v>
      </c>
    </row>
    <row r="227" spans="1:4">
      <c r="A227">
        <v>225</v>
      </c>
      <c r="B227" t="s">
        <v>503</v>
      </c>
      <c r="C227">
        <v>67800</v>
      </c>
      <c r="D227" t="s">
        <v>20</v>
      </c>
    </row>
    <row r="228" spans="1:4">
      <c r="A228">
        <v>226</v>
      </c>
      <c r="B228" t="s">
        <v>253</v>
      </c>
      <c r="C228">
        <v>3000</v>
      </c>
      <c r="D228" t="s">
        <v>20</v>
      </c>
    </row>
    <row r="229" spans="1:4">
      <c r="A229">
        <v>227</v>
      </c>
      <c r="B229" t="s">
        <v>506</v>
      </c>
      <c r="C229">
        <v>60900</v>
      </c>
      <c r="D229" t="s">
        <v>20</v>
      </c>
    </row>
    <row r="230" spans="1:4">
      <c r="A230">
        <v>228</v>
      </c>
      <c r="B230" t="s">
        <v>508</v>
      </c>
      <c r="C230">
        <v>137900</v>
      </c>
      <c r="D230" t="s">
        <v>20</v>
      </c>
    </row>
    <row r="231" spans="1:4">
      <c r="A231">
        <v>229</v>
      </c>
      <c r="B231" t="s">
        <v>510</v>
      </c>
      <c r="C231">
        <v>85600</v>
      </c>
      <c r="D231" t="s">
        <v>20</v>
      </c>
    </row>
    <row r="232" spans="1:4">
      <c r="A232">
        <v>230</v>
      </c>
      <c r="B232" t="s">
        <v>512</v>
      </c>
      <c r="C232">
        <v>2400</v>
      </c>
      <c r="D232" t="s">
        <v>20</v>
      </c>
    </row>
    <row r="233" spans="1:4">
      <c r="A233">
        <v>231</v>
      </c>
      <c r="B233" t="s">
        <v>514</v>
      </c>
      <c r="C233">
        <v>7200</v>
      </c>
      <c r="D233" t="s">
        <v>74</v>
      </c>
    </row>
    <row r="234" spans="1:4">
      <c r="A234">
        <v>232</v>
      </c>
      <c r="B234" t="s">
        <v>516</v>
      </c>
      <c r="C234">
        <v>3400</v>
      </c>
      <c r="D234" t="s">
        <v>20</v>
      </c>
    </row>
    <row r="235" spans="1:4">
      <c r="A235">
        <v>233</v>
      </c>
      <c r="B235" t="s">
        <v>518</v>
      </c>
      <c r="C235">
        <v>3800</v>
      </c>
      <c r="D235" t="s">
        <v>20</v>
      </c>
    </row>
    <row r="236" spans="1:4">
      <c r="A236">
        <v>234</v>
      </c>
      <c r="B236" t="s">
        <v>520</v>
      </c>
      <c r="C236">
        <v>7500</v>
      </c>
      <c r="D236" t="s">
        <v>20</v>
      </c>
    </row>
    <row r="237" spans="1:4">
      <c r="A237">
        <v>235</v>
      </c>
      <c r="B237" t="s">
        <v>522</v>
      </c>
      <c r="C237">
        <v>8600</v>
      </c>
      <c r="D237" t="s">
        <v>14</v>
      </c>
    </row>
    <row r="238" spans="1:4">
      <c r="A238">
        <v>236</v>
      </c>
      <c r="B238" t="s">
        <v>524</v>
      </c>
      <c r="C238">
        <v>39500</v>
      </c>
      <c r="D238" t="s">
        <v>14</v>
      </c>
    </row>
    <row r="239" spans="1:4">
      <c r="A239">
        <v>237</v>
      </c>
      <c r="B239" t="s">
        <v>526</v>
      </c>
      <c r="C239">
        <v>9300</v>
      </c>
      <c r="D239" t="s">
        <v>20</v>
      </c>
    </row>
    <row r="240" spans="1:4">
      <c r="A240">
        <v>238</v>
      </c>
      <c r="B240" t="s">
        <v>528</v>
      </c>
      <c r="C240">
        <v>2400</v>
      </c>
      <c r="D240" t="s">
        <v>20</v>
      </c>
    </row>
    <row r="241" spans="1:4">
      <c r="A241">
        <v>239</v>
      </c>
      <c r="B241" t="s">
        <v>530</v>
      </c>
      <c r="C241">
        <v>3200</v>
      </c>
      <c r="D241" t="s">
        <v>14</v>
      </c>
    </row>
    <row r="242" spans="1:4">
      <c r="A242">
        <v>240</v>
      </c>
      <c r="B242" t="s">
        <v>532</v>
      </c>
      <c r="C242">
        <v>29400</v>
      </c>
      <c r="D242" t="s">
        <v>20</v>
      </c>
    </row>
    <row r="243" spans="1:4">
      <c r="A243">
        <v>241</v>
      </c>
      <c r="B243" t="s">
        <v>534</v>
      </c>
      <c r="C243">
        <v>168500</v>
      </c>
      <c r="D243" t="s">
        <v>20</v>
      </c>
    </row>
    <row r="244" spans="1:4">
      <c r="A244">
        <v>242</v>
      </c>
      <c r="B244" t="s">
        <v>536</v>
      </c>
      <c r="C244">
        <v>8400</v>
      </c>
      <c r="D244" t="s">
        <v>20</v>
      </c>
    </row>
    <row r="245" spans="1:4">
      <c r="A245">
        <v>243</v>
      </c>
      <c r="B245" t="s">
        <v>538</v>
      </c>
      <c r="C245">
        <v>2300</v>
      </c>
      <c r="D245" t="s">
        <v>20</v>
      </c>
    </row>
    <row r="246" spans="1:4">
      <c r="A246">
        <v>244</v>
      </c>
      <c r="B246" t="s">
        <v>540</v>
      </c>
      <c r="C246">
        <v>700</v>
      </c>
      <c r="D246" t="s">
        <v>20</v>
      </c>
    </row>
    <row r="247" spans="1:4">
      <c r="A247">
        <v>245</v>
      </c>
      <c r="B247" t="s">
        <v>542</v>
      </c>
      <c r="C247">
        <v>2900</v>
      </c>
      <c r="D247" t="s">
        <v>20</v>
      </c>
    </row>
    <row r="248" spans="1:4">
      <c r="A248">
        <v>246</v>
      </c>
      <c r="B248" t="s">
        <v>544</v>
      </c>
      <c r="C248">
        <v>4500</v>
      </c>
      <c r="D248" t="s">
        <v>20</v>
      </c>
    </row>
    <row r="249" spans="1:4">
      <c r="A249">
        <v>247</v>
      </c>
      <c r="B249" t="s">
        <v>546</v>
      </c>
      <c r="C249">
        <v>19800</v>
      </c>
      <c r="D249" t="s">
        <v>20</v>
      </c>
    </row>
    <row r="250" spans="1:4">
      <c r="A250">
        <v>248</v>
      </c>
      <c r="B250" t="s">
        <v>548</v>
      </c>
      <c r="C250">
        <v>6200</v>
      </c>
      <c r="D250" t="s">
        <v>20</v>
      </c>
    </row>
    <row r="251" spans="1:4">
      <c r="A251">
        <v>249</v>
      </c>
      <c r="B251" t="s">
        <v>550</v>
      </c>
      <c r="C251">
        <v>61500</v>
      </c>
      <c r="D251" t="s">
        <v>20</v>
      </c>
    </row>
    <row r="252" spans="1:4">
      <c r="A252">
        <v>250</v>
      </c>
      <c r="B252" t="s">
        <v>552</v>
      </c>
      <c r="C252">
        <v>100</v>
      </c>
      <c r="D252" t="s">
        <v>14</v>
      </c>
    </row>
    <row r="253" spans="1:4">
      <c r="A253">
        <v>251</v>
      </c>
      <c r="B253" t="s">
        <v>554</v>
      </c>
      <c r="C253">
        <v>7100</v>
      </c>
      <c r="D253" t="s">
        <v>14</v>
      </c>
    </row>
    <row r="254" spans="1:4">
      <c r="A254">
        <v>252</v>
      </c>
      <c r="B254" t="s">
        <v>556</v>
      </c>
      <c r="C254">
        <v>1000</v>
      </c>
      <c r="D254" t="s">
        <v>20</v>
      </c>
    </row>
    <row r="255" spans="1:4">
      <c r="A255">
        <v>253</v>
      </c>
      <c r="B255" t="s">
        <v>558</v>
      </c>
      <c r="C255">
        <v>121500</v>
      </c>
      <c r="D255" t="s">
        <v>14</v>
      </c>
    </row>
    <row r="256" spans="1:4">
      <c r="A256">
        <v>254</v>
      </c>
      <c r="B256" t="s">
        <v>560</v>
      </c>
      <c r="C256">
        <v>4600</v>
      </c>
      <c r="D256" t="s">
        <v>20</v>
      </c>
    </row>
    <row r="257" spans="1:4">
      <c r="A257">
        <v>255</v>
      </c>
      <c r="B257" t="s">
        <v>562</v>
      </c>
      <c r="C257">
        <v>80500</v>
      </c>
      <c r="D257" t="s">
        <v>20</v>
      </c>
    </row>
    <row r="258" spans="1:4">
      <c r="A258">
        <v>256</v>
      </c>
      <c r="B258" t="s">
        <v>564</v>
      </c>
      <c r="C258">
        <v>4100</v>
      </c>
      <c r="D258" t="s">
        <v>14</v>
      </c>
    </row>
    <row r="259" spans="1:4">
      <c r="A259">
        <v>257</v>
      </c>
      <c r="B259" t="s">
        <v>566</v>
      </c>
      <c r="C259">
        <v>5700</v>
      </c>
      <c r="D259" t="s">
        <v>20</v>
      </c>
    </row>
    <row r="260" spans="1:4">
      <c r="A260">
        <v>258</v>
      </c>
      <c r="B260" t="s">
        <v>568</v>
      </c>
      <c r="C260">
        <v>5000</v>
      </c>
      <c r="D260" t="s">
        <v>20</v>
      </c>
    </row>
    <row r="261" spans="1:4">
      <c r="A261">
        <v>259</v>
      </c>
      <c r="B261" t="s">
        <v>570</v>
      </c>
      <c r="C261">
        <v>1800</v>
      </c>
      <c r="D261" t="s">
        <v>20</v>
      </c>
    </row>
    <row r="262" spans="1:4">
      <c r="A262">
        <v>260</v>
      </c>
      <c r="B262" t="s">
        <v>572</v>
      </c>
      <c r="C262">
        <v>6300</v>
      </c>
      <c r="D262" t="s">
        <v>20</v>
      </c>
    </row>
    <row r="263" spans="1:4">
      <c r="A263">
        <v>261</v>
      </c>
      <c r="B263" t="s">
        <v>574</v>
      </c>
      <c r="C263">
        <v>84300</v>
      </c>
      <c r="D263" t="s">
        <v>14</v>
      </c>
    </row>
    <row r="264" spans="1:4">
      <c r="A264">
        <v>262</v>
      </c>
      <c r="B264" t="s">
        <v>576</v>
      </c>
      <c r="C264">
        <v>1700</v>
      </c>
      <c r="D264" t="s">
        <v>20</v>
      </c>
    </row>
    <row r="265" spans="1:4">
      <c r="A265">
        <v>263</v>
      </c>
      <c r="B265" t="s">
        <v>578</v>
      </c>
      <c r="C265">
        <v>2900</v>
      </c>
      <c r="D265" t="s">
        <v>20</v>
      </c>
    </row>
    <row r="266" spans="1:4">
      <c r="A266">
        <v>264</v>
      </c>
      <c r="B266" t="s">
        <v>580</v>
      </c>
      <c r="C266">
        <v>45600</v>
      </c>
      <c r="D266" t="s">
        <v>20</v>
      </c>
    </row>
    <row r="267" spans="1:4">
      <c r="A267">
        <v>265</v>
      </c>
      <c r="B267" t="s">
        <v>582</v>
      </c>
      <c r="C267">
        <v>4900</v>
      </c>
      <c r="D267" t="s">
        <v>20</v>
      </c>
    </row>
    <row r="268" spans="1:4">
      <c r="A268">
        <v>266</v>
      </c>
      <c r="B268" t="s">
        <v>584</v>
      </c>
      <c r="C268">
        <v>111900</v>
      </c>
      <c r="D268" t="s">
        <v>14</v>
      </c>
    </row>
    <row r="269" spans="1:4">
      <c r="A269">
        <v>267</v>
      </c>
      <c r="B269" t="s">
        <v>586</v>
      </c>
      <c r="C269">
        <v>61600</v>
      </c>
      <c r="D269" t="s">
        <v>20</v>
      </c>
    </row>
    <row r="270" spans="1:4">
      <c r="A270">
        <v>268</v>
      </c>
      <c r="B270" t="s">
        <v>588</v>
      </c>
      <c r="C270">
        <v>1500</v>
      </c>
      <c r="D270" t="s">
        <v>20</v>
      </c>
    </row>
    <row r="271" spans="1:4">
      <c r="A271">
        <v>269</v>
      </c>
      <c r="B271" t="s">
        <v>590</v>
      </c>
      <c r="C271">
        <v>3500</v>
      </c>
      <c r="D271" t="s">
        <v>20</v>
      </c>
    </row>
    <row r="272" spans="1:4">
      <c r="A272">
        <v>270</v>
      </c>
      <c r="B272" t="s">
        <v>592</v>
      </c>
      <c r="C272">
        <v>173900</v>
      </c>
      <c r="D272" t="s">
        <v>74</v>
      </c>
    </row>
    <row r="273" spans="1:4">
      <c r="A273">
        <v>271</v>
      </c>
      <c r="B273" t="s">
        <v>594</v>
      </c>
      <c r="C273">
        <v>153700</v>
      </c>
      <c r="D273" t="s">
        <v>47</v>
      </c>
    </row>
    <row r="274" spans="1:4">
      <c r="A274">
        <v>272</v>
      </c>
      <c r="B274" t="s">
        <v>596</v>
      </c>
      <c r="C274">
        <v>51100</v>
      </c>
      <c r="D274" t="s">
        <v>20</v>
      </c>
    </row>
    <row r="275" spans="1:4">
      <c r="A275">
        <v>273</v>
      </c>
      <c r="B275" t="s">
        <v>598</v>
      </c>
      <c r="C275">
        <v>7800</v>
      </c>
      <c r="D275" t="s">
        <v>20</v>
      </c>
    </row>
    <row r="276" spans="1:4">
      <c r="A276">
        <v>274</v>
      </c>
      <c r="B276" t="s">
        <v>600</v>
      </c>
      <c r="C276">
        <v>2400</v>
      </c>
      <c r="D276" t="s">
        <v>14</v>
      </c>
    </row>
    <row r="277" spans="1:4">
      <c r="A277">
        <v>275</v>
      </c>
      <c r="B277" t="s">
        <v>602</v>
      </c>
      <c r="C277">
        <v>3900</v>
      </c>
      <c r="D277" t="s">
        <v>20</v>
      </c>
    </row>
    <row r="278" spans="1:4">
      <c r="A278">
        <v>276</v>
      </c>
      <c r="B278" t="s">
        <v>604</v>
      </c>
      <c r="C278">
        <v>5500</v>
      </c>
      <c r="D278" t="s">
        <v>14</v>
      </c>
    </row>
    <row r="279" spans="1:4">
      <c r="A279">
        <v>277</v>
      </c>
      <c r="B279" t="s">
        <v>606</v>
      </c>
      <c r="C279">
        <v>700</v>
      </c>
      <c r="D279" t="s">
        <v>20</v>
      </c>
    </row>
    <row r="280" spans="1:4">
      <c r="A280">
        <v>278</v>
      </c>
      <c r="B280" t="s">
        <v>608</v>
      </c>
      <c r="C280">
        <v>2700</v>
      </c>
      <c r="D280" t="s">
        <v>20</v>
      </c>
    </row>
    <row r="281" spans="1:4">
      <c r="A281">
        <v>279</v>
      </c>
      <c r="B281" t="s">
        <v>610</v>
      </c>
      <c r="C281">
        <v>8000</v>
      </c>
      <c r="D281" t="s">
        <v>20</v>
      </c>
    </row>
    <row r="282" spans="1:4">
      <c r="A282">
        <v>280</v>
      </c>
      <c r="B282" t="s">
        <v>612</v>
      </c>
      <c r="C282">
        <v>2500</v>
      </c>
      <c r="D282" t="s">
        <v>20</v>
      </c>
    </row>
    <row r="283" spans="1:4">
      <c r="A283">
        <v>281</v>
      </c>
      <c r="B283" t="s">
        <v>614</v>
      </c>
      <c r="C283">
        <v>164500</v>
      </c>
      <c r="D283" t="s">
        <v>14</v>
      </c>
    </row>
    <row r="284" spans="1:4">
      <c r="A284">
        <v>282</v>
      </c>
      <c r="B284" t="s">
        <v>616</v>
      </c>
      <c r="C284">
        <v>8400</v>
      </c>
      <c r="D284" t="s">
        <v>20</v>
      </c>
    </row>
    <row r="285" spans="1:4">
      <c r="A285">
        <v>283</v>
      </c>
      <c r="B285" t="s">
        <v>618</v>
      </c>
      <c r="C285">
        <v>8100</v>
      </c>
      <c r="D285" t="s">
        <v>14</v>
      </c>
    </row>
    <row r="286" spans="1:4">
      <c r="A286">
        <v>284</v>
      </c>
      <c r="B286" t="s">
        <v>620</v>
      </c>
      <c r="C286">
        <v>9800</v>
      </c>
      <c r="D286" t="s">
        <v>14</v>
      </c>
    </row>
    <row r="287" spans="1:4">
      <c r="A287">
        <v>285</v>
      </c>
      <c r="B287" t="s">
        <v>622</v>
      </c>
      <c r="C287">
        <v>900</v>
      </c>
      <c r="D287" t="s">
        <v>20</v>
      </c>
    </row>
    <row r="288" spans="1:4">
      <c r="A288">
        <v>286</v>
      </c>
      <c r="B288" t="s">
        <v>624</v>
      </c>
      <c r="C288">
        <v>112100</v>
      </c>
      <c r="D288" t="s">
        <v>74</v>
      </c>
    </row>
    <row r="289" spans="1:4">
      <c r="A289">
        <v>287</v>
      </c>
      <c r="B289" t="s">
        <v>626</v>
      </c>
      <c r="C289">
        <v>6300</v>
      </c>
      <c r="D289" t="s">
        <v>20</v>
      </c>
    </row>
    <row r="290" spans="1:4">
      <c r="A290">
        <v>288</v>
      </c>
      <c r="B290" t="s">
        <v>628</v>
      </c>
      <c r="C290">
        <v>5600</v>
      </c>
      <c r="D290" t="s">
        <v>14</v>
      </c>
    </row>
    <row r="291" spans="1:4">
      <c r="A291">
        <v>289</v>
      </c>
      <c r="B291" t="s">
        <v>630</v>
      </c>
      <c r="C291">
        <v>800</v>
      </c>
      <c r="D291" t="s">
        <v>20</v>
      </c>
    </row>
    <row r="292" spans="1:4">
      <c r="A292">
        <v>290</v>
      </c>
      <c r="B292" t="s">
        <v>632</v>
      </c>
      <c r="C292">
        <v>168600</v>
      </c>
      <c r="D292" t="s">
        <v>14</v>
      </c>
    </row>
    <row r="293" spans="1:4">
      <c r="A293">
        <v>291</v>
      </c>
      <c r="B293" t="s">
        <v>634</v>
      </c>
      <c r="C293">
        <v>1800</v>
      </c>
      <c r="D293" t="s">
        <v>20</v>
      </c>
    </row>
    <row r="294" spans="1:4">
      <c r="A294">
        <v>292</v>
      </c>
      <c r="B294" t="s">
        <v>636</v>
      </c>
      <c r="C294">
        <v>7300</v>
      </c>
      <c r="D294" t="s">
        <v>14</v>
      </c>
    </row>
    <row r="295" spans="1:4">
      <c r="A295">
        <v>293</v>
      </c>
      <c r="B295" t="s">
        <v>638</v>
      </c>
      <c r="C295">
        <v>6500</v>
      </c>
      <c r="D295" t="s">
        <v>74</v>
      </c>
    </row>
    <row r="296" spans="1:4">
      <c r="A296">
        <v>294</v>
      </c>
      <c r="B296" t="s">
        <v>640</v>
      </c>
      <c r="C296">
        <v>600</v>
      </c>
      <c r="D296" t="s">
        <v>20</v>
      </c>
    </row>
    <row r="297" spans="1:4">
      <c r="A297">
        <v>295</v>
      </c>
      <c r="B297" t="s">
        <v>642</v>
      </c>
      <c r="C297">
        <v>192900</v>
      </c>
      <c r="D297" t="s">
        <v>14</v>
      </c>
    </row>
    <row r="298" spans="1:4">
      <c r="A298">
        <v>296</v>
      </c>
      <c r="B298" t="s">
        <v>644</v>
      </c>
      <c r="C298">
        <v>6100</v>
      </c>
      <c r="D298" t="s">
        <v>14</v>
      </c>
    </row>
    <row r="299" spans="1:4">
      <c r="A299">
        <v>297</v>
      </c>
      <c r="B299" t="s">
        <v>646</v>
      </c>
      <c r="C299">
        <v>7200</v>
      </c>
      <c r="D299" t="s">
        <v>14</v>
      </c>
    </row>
    <row r="300" spans="1:4">
      <c r="A300">
        <v>298</v>
      </c>
      <c r="B300" t="s">
        <v>648</v>
      </c>
      <c r="C300">
        <v>3500</v>
      </c>
      <c r="D300" t="s">
        <v>20</v>
      </c>
    </row>
    <row r="301" spans="1:4">
      <c r="A301">
        <v>299</v>
      </c>
      <c r="B301" t="s">
        <v>650</v>
      </c>
      <c r="C301">
        <v>3800</v>
      </c>
      <c r="D301" t="s">
        <v>14</v>
      </c>
    </row>
    <row r="302" spans="1:4">
      <c r="A302">
        <v>300</v>
      </c>
      <c r="B302" t="s">
        <v>652</v>
      </c>
      <c r="C302">
        <v>100</v>
      </c>
      <c r="D302" t="s">
        <v>14</v>
      </c>
    </row>
    <row r="303" spans="1:4">
      <c r="A303">
        <v>301</v>
      </c>
      <c r="B303" t="s">
        <v>654</v>
      </c>
      <c r="C303">
        <v>900</v>
      </c>
      <c r="D303" t="s">
        <v>20</v>
      </c>
    </row>
    <row r="304" spans="1:4">
      <c r="A304">
        <v>302</v>
      </c>
      <c r="B304" t="s">
        <v>656</v>
      </c>
      <c r="C304">
        <v>76100</v>
      </c>
      <c r="D304" t="s">
        <v>14</v>
      </c>
    </row>
    <row r="305" spans="1:4">
      <c r="A305">
        <v>303</v>
      </c>
      <c r="B305" t="s">
        <v>658</v>
      </c>
      <c r="C305">
        <v>3400</v>
      </c>
      <c r="D305" t="s">
        <v>14</v>
      </c>
    </row>
    <row r="306" spans="1:4">
      <c r="A306">
        <v>304</v>
      </c>
      <c r="B306" t="s">
        <v>660</v>
      </c>
      <c r="C306">
        <v>2100</v>
      </c>
      <c r="D306" t="s">
        <v>20</v>
      </c>
    </row>
    <row r="307" spans="1:4">
      <c r="A307">
        <v>305</v>
      </c>
      <c r="B307" t="s">
        <v>662</v>
      </c>
      <c r="C307">
        <v>2800</v>
      </c>
      <c r="D307" t="s">
        <v>20</v>
      </c>
    </row>
    <row r="308" spans="1:4">
      <c r="A308">
        <v>306</v>
      </c>
      <c r="B308" t="s">
        <v>664</v>
      </c>
      <c r="C308">
        <v>6500</v>
      </c>
      <c r="D308" t="s">
        <v>14</v>
      </c>
    </row>
    <row r="309" spans="1:4">
      <c r="A309">
        <v>307</v>
      </c>
      <c r="B309" t="s">
        <v>666</v>
      </c>
      <c r="C309">
        <v>32900</v>
      </c>
      <c r="D309" t="s">
        <v>20</v>
      </c>
    </row>
    <row r="310" spans="1:4">
      <c r="A310">
        <v>308</v>
      </c>
      <c r="B310" t="s">
        <v>668</v>
      </c>
      <c r="C310">
        <v>118200</v>
      </c>
      <c r="D310" t="s">
        <v>14</v>
      </c>
    </row>
    <row r="311" spans="1:4">
      <c r="A311">
        <v>309</v>
      </c>
      <c r="B311" t="s">
        <v>670</v>
      </c>
      <c r="C311">
        <v>4100</v>
      </c>
      <c r="D311" t="s">
        <v>74</v>
      </c>
    </row>
    <row r="312" spans="1:4">
      <c r="A312">
        <v>310</v>
      </c>
      <c r="B312" t="s">
        <v>672</v>
      </c>
      <c r="C312">
        <v>7800</v>
      </c>
      <c r="D312" t="s">
        <v>14</v>
      </c>
    </row>
    <row r="313" spans="1:4">
      <c r="A313">
        <v>311</v>
      </c>
      <c r="B313" t="s">
        <v>674</v>
      </c>
      <c r="C313">
        <v>6300</v>
      </c>
      <c r="D313" t="s">
        <v>20</v>
      </c>
    </row>
    <row r="314" spans="1:4">
      <c r="A314">
        <v>312</v>
      </c>
      <c r="B314" t="s">
        <v>676</v>
      </c>
      <c r="C314">
        <v>59100</v>
      </c>
      <c r="D314" t="s">
        <v>20</v>
      </c>
    </row>
    <row r="315" spans="1:4">
      <c r="A315">
        <v>313</v>
      </c>
      <c r="B315" t="s">
        <v>678</v>
      </c>
      <c r="C315">
        <v>2200</v>
      </c>
      <c r="D315" t="s">
        <v>20</v>
      </c>
    </row>
    <row r="316" spans="1:4">
      <c r="A316">
        <v>314</v>
      </c>
      <c r="B316" t="s">
        <v>680</v>
      </c>
      <c r="C316">
        <v>1400</v>
      </c>
      <c r="D316" t="s">
        <v>20</v>
      </c>
    </row>
    <row r="317" spans="1:4">
      <c r="A317">
        <v>315</v>
      </c>
      <c r="B317" t="s">
        <v>682</v>
      </c>
      <c r="C317">
        <v>9500</v>
      </c>
      <c r="D317" t="s">
        <v>14</v>
      </c>
    </row>
    <row r="318" spans="1:4">
      <c r="A318">
        <v>316</v>
      </c>
      <c r="B318" t="s">
        <v>684</v>
      </c>
      <c r="C318">
        <v>9600</v>
      </c>
      <c r="D318" t="s">
        <v>14</v>
      </c>
    </row>
    <row r="319" spans="1:4">
      <c r="A319">
        <v>317</v>
      </c>
      <c r="B319" t="s">
        <v>686</v>
      </c>
      <c r="C319">
        <v>6600</v>
      </c>
      <c r="D319" t="s">
        <v>14</v>
      </c>
    </row>
    <row r="320" spans="1:4">
      <c r="A320">
        <v>318</v>
      </c>
      <c r="B320" t="s">
        <v>688</v>
      </c>
      <c r="C320">
        <v>5700</v>
      </c>
      <c r="D320" t="s">
        <v>14</v>
      </c>
    </row>
    <row r="321" spans="1:4">
      <c r="A321">
        <v>319</v>
      </c>
      <c r="B321" t="s">
        <v>690</v>
      </c>
      <c r="C321">
        <v>8400</v>
      </c>
      <c r="D321" t="s">
        <v>74</v>
      </c>
    </row>
    <row r="322" spans="1:4">
      <c r="A322">
        <v>320</v>
      </c>
      <c r="B322" t="s">
        <v>692</v>
      </c>
      <c r="C322">
        <v>84400</v>
      </c>
      <c r="D322" t="s">
        <v>14</v>
      </c>
    </row>
    <row r="323" spans="1:4">
      <c r="A323">
        <v>321</v>
      </c>
      <c r="B323" t="s">
        <v>694</v>
      </c>
      <c r="C323">
        <v>170400</v>
      </c>
      <c r="D323" t="s">
        <v>14</v>
      </c>
    </row>
    <row r="324" spans="1:4">
      <c r="A324">
        <v>322</v>
      </c>
      <c r="B324" t="s">
        <v>696</v>
      </c>
      <c r="C324">
        <v>117900</v>
      </c>
      <c r="D324" t="s">
        <v>20</v>
      </c>
    </row>
    <row r="325" spans="1:4">
      <c r="A325">
        <v>323</v>
      </c>
      <c r="B325" t="s">
        <v>698</v>
      </c>
      <c r="C325">
        <v>8900</v>
      </c>
      <c r="D325" t="s">
        <v>14</v>
      </c>
    </row>
    <row r="326" spans="1:4">
      <c r="A326">
        <v>324</v>
      </c>
      <c r="B326" t="s">
        <v>700</v>
      </c>
      <c r="C326">
        <v>7100</v>
      </c>
      <c r="D326" t="s">
        <v>20</v>
      </c>
    </row>
    <row r="327" spans="1:4">
      <c r="A327">
        <v>325</v>
      </c>
      <c r="B327" t="s">
        <v>702</v>
      </c>
      <c r="C327">
        <v>6500</v>
      </c>
      <c r="D327" t="s">
        <v>14</v>
      </c>
    </row>
    <row r="328" spans="1:4">
      <c r="A328">
        <v>326</v>
      </c>
      <c r="B328" t="s">
        <v>704</v>
      </c>
      <c r="C328">
        <v>7200</v>
      </c>
      <c r="D328" t="s">
        <v>14</v>
      </c>
    </row>
    <row r="329" spans="1:4">
      <c r="A329">
        <v>327</v>
      </c>
      <c r="B329" t="s">
        <v>706</v>
      </c>
      <c r="C329">
        <v>2600</v>
      </c>
      <c r="D329" t="s">
        <v>14</v>
      </c>
    </row>
    <row r="330" spans="1:4">
      <c r="A330">
        <v>328</v>
      </c>
      <c r="B330" t="s">
        <v>708</v>
      </c>
      <c r="C330">
        <v>98700</v>
      </c>
      <c r="D330" t="s">
        <v>20</v>
      </c>
    </row>
    <row r="331" spans="1:4">
      <c r="A331">
        <v>329</v>
      </c>
      <c r="B331" t="s">
        <v>710</v>
      </c>
      <c r="C331">
        <v>93800</v>
      </c>
      <c r="D331" t="s">
        <v>47</v>
      </c>
    </row>
    <row r="332" spans="1:4">
      <c r="A332">
        <v>330</v>
      </c>
      <c r="B332" t="s">
        <v>712</v>
      </c>
      <c r="C332">
        <v>33700</v>
      </c>
      <c r="D332" t="s">
        <v>20</v>
      </c>
    </row>
    <row r="333" spans="1:4">
      <c r="A333">
        <v>331</v>
      </c>
      <c r="B333" t="s">
        <v>714</v>
      </c>
      <c r="C333">
        <v>3300</v>
      </c>
      <c r="D333" t="s">
        <v>20</v>
      </c>
    </row>
    <row r="334" spans="1:4">
      <c r="A334">
        <v>332</v>
      </c>
      <c r="B334" t="s">
        <v>716</v>
      </c>
      <c r="C334">
        <v>20700</v>
      </c>
      <c r="D334" t="s">
        <v>20</v>
      </c>
    </row>
    <row r="335" spans="1:4">
      <c r="A335">
        <v>333</v>
      </c>
      <c r="B335" t="s">
        <v>718</v>
      </c>
      <c r="C335">
        <v>9600</v>
      </c>
      <c r="D335" t="s">
        <v>20</v>
      </c>
    </row>
    <row r="336" spans="1:4">
      <c r="A336">
        <v>334</v>
      </c>
      <c r="B336" t="s">
        <v>720</v>
      </c>
      <c r="C336">
        <v>66200</v>
      </c>
      <c r="D336" t="s">
        <v>20</v>
      </c>
    </row>
    <row r="337" spans="1:4">
      <c r="A337">
        <v>335</v>
      </c>
      <c r="B337" t="s">
        <v>722</v>
      </c>
      <c r="C337">
        <v>173800</v>
      </c>
      <c r="D337" t="s">
        <v>20</v>
      </c>
    </row>
    <row r="338" spans="1:4">
      <c r="A338">
        <v>336</v>
      </c>
      <c r="B338" t="s">
        <v>724</v>
      </c>
      <c r="C338">
        <v>70700</v>
      </c>
      <c r="D338" t="s">
        <v>14</v>
      </c>
    </row>
    <row r="339" spans="1:4">
      <c r="A339">
        <v>337</v>
      </c>
      <c r="B339" t="s">
        <v>726</v>
      </c>
      <c r="C339">
        <v>94500</v>
      </c>
      <c r="D339" t="s">
        <v>20</v>
      </c>
    </row>
    <row r="340" spans="1:4">
      <c r="A340">
        <v>338</v>
      </c>
      <c r="B340" t="s">
        <v>728</v>
      </c>
      <c r="C340">
        <v>69800</v>
      </c>
      <c r="D340" t="s">
        <v>20</v>
      </c>
    </row>
    <row r="341" spans="1:4">
      <c r="A341">
        <v>339</v>
      </c>
      <c r="B341" t="s">
        <v>730</v>
      </c>
      <c r="C341">
        <v>136300</v>
      </c>
      <c r="D341" t="s">
        <v>74</v>
      </c>
    </row>
    <row r="342" spans="1:4">
      <c r="A342">
        <v>340</v>
      </c>
      <c r="B342" t="s">
        <v>732</v>
      </c>
      <c r="C342">
        <v>37100</v>
      </c>
      <c r="D342" t="s">
        <v>14</v>
      </c>
    </row>
    <row r="343" spans="1:4">
      <c r="A343">
        <v>341</v>
      </c>
      <c r="B343" t="s">
        <v>734</v>
      </c>
      <c r="C343">
        <v>114300</v>
      </c>
      <c r="D343" t="s">
        <v>14</v>
      </c>
    </row>
    <row r="344" spans="1:4">
      <c r="A344">
        <v>342</v>
      </c>
      <c r="B344" t="s">
        <v>736</v>
      </c>
      <c r="C344">
        <v>47900</v>
      </c>
      <c r="D344" t="s">
        <v>14</v>
      </c>
    </row>
    <row r="345" spans="1:4">
      <c r="A345">
        <v>343</v>
      </c>
      <c r="B345" t="s">
        <v>738</v>
      </c>
      <c r="C345">
        <v>9000</v>
      </c>
      <c r="D345" t="s">
        <v>14</v>
      </c>
    </row>
    <row r="346" spans="1:4">
      <c r="A346">
        <v>344</v>
      </c>
      <c r="B346" t="s">
        <v>740</v>
      </c>
      <c r="C346">
        <v>197600</v>
      </c>
      <c r="D346" t="s">
        <v>14</v>
      </c>
    </row>
    <row r="347" spans="1:4">
      <c r="A347">
        <v>345</v>
      </c>
      <c r="B347" t="s">
        <v>742</v>
      </c>
      <c r="C347">
        <v>157600</v>
      </c>
      <c r="D347" t="s">
        <v>14</v>
      </c>
    </row>
    <row r="348" spans="1:4">
      <c r="A348">
        <v>346</v>
      </c>
      <c r="B348" t="s">
        <v>744</v>
      </c>
      <c r="C348">
        <v>8000</v>
      </c>
      <c r="D348" t="s">
        <v>14</v>
      </c>
    </row>
    <row r="349" spans="1:4">
      <c r="A349">
        <v>347</v>
      </c>
      <c r="B349" t="s">
        <v>746</v>
      </c>
      <c r="C349">
        <v>900</v>
      </c>
      <c r="D349" t="s">
        <v>20</v>
      </c>
    </row>
    <row r="350" spans="1:4">
      <c r="A350">
        <v>348</v>
      </c>
      <c r="B350" t="s">
        <v>748</v>
      </c>
      <c r="C350">
        <v>199000</v>
      </c>
      <c r="D350" t="s">
        <v>14</v>
      </c>
    </row>
    <row r="351" spans="1:4">
      <c r="A351">
        <v>349</v>
      </c>
      <c r="B351" t="s">
        <v>750</v>
      </c>
      <c r="C351">
        <v>180800</v>
      </c>
      <c r="D351" t="s">
        <v>14</v>
      </c>
    </row>
    <row r="352" spans="1:4">
      <c r="A352">
        <v>350</v>
      </c>
      <c r="B352" t="s">
        <v>752</v>
      </c>
      <c r="C352">
        <v>100</v>
      </c>
      <c r="D352" t="s">
        <v>14</v>
      </c>
    </row>
    <row r="353" spans="1:4">
      <c r="A353">
        <v>351</v>
      </c>
      <c r="B353" t="s">
        <v>754</v>
      </c>
      <c r="C353">
        <v>74100</v>
      </c>
      <c r="D353" t="s">
        <v>20</v>
      </c>
    </row>
    <row r="354" spans="1:4">
      <c r="A354">
        <v>352</v>
      </c>
      <c r="B354" t="s">
        <v>756</v>
      </c>
      <c r="C354">
        <v>2800</v>
      </c>
      <c r="D354" t="s">
        <v>14</v>
      </c>
    </row>
    <row r="355" spans="1:4">
      <c r="A355">
        <v>353</v>
      </c>
      <c r="B355" t="s">
        <v>758</v>
      </c>
      <c r="C355">
        <v>33600</v>
      </c>
      <c r="D355" t="s">
        <v>20</v>
      </c>
    </row>
    <row r="356" spans="1:4">
      <c r="A356">
        <v>354</v>
      </c>
      <c r="B356" t="s">
        <v>760</v>
      </c>
      <c r="C356">
        <v>6100</v>
      </c>
      <c r="D356" t="s">
        <v>20</v>
      </c>
    </row>
    <row r="357" spans="1:4">
      <c r="A357">
        <v>355</v>
      </c>
      <c r="B357" t="s">
        <v>762</v>
      </c>
      <c r="C357">
        <v>3800</v>
      </c>
      <c r="D357" t="s">
        <v>47</v>
      </c>
    </row>
    <row r="358" spans="1:4">
      <c r="A358">
        <v>356</v>
      </c>
      <c r="B358" t="s">
        <v>764</v>
      </c>
      <c r="C358">
        <v>9300</v>
      </c>
      <c r="D358" t="s">
        <v>14</v>
      </c>
    </row>
    <row r="359" spans="1:4">
      <c r="A359">
        <v>357</v>
      </c>
      <c r="B359" t="s">
        <v>766</v>
      </c>
      <c r="C359">
        <v>2300</v>
      </c>
      <c r="D359" t="s">
        <v>20</v>
      </c>
    </row>
    <row r="360" spans="1:4">
      <c r="A360">
        <v>358</v>
      </c>
      <c r="B360" t="s">
        <v>768</v>
      </c>
      <c r="C360">
        <v>9700</v>
      </c>
      <c r="D360" t="s">
        <v>14</v>
      </c>
    </row>
    <row r="361" spans="1:4">
      <c r="A361">
        <v>359</v>
      </c>
      <c r="B361" t="s">
        <v>770</v>
      </c>
      <c r="C361">
        <v>4000</v>
      </c>
      <c r="D361" t="s">
        <v>20</v>
      </c>
    </row>
    <row r="362" spans="1:4">
      <c r="A362">
        <v>360</v>
      </c>
      <c r="B362" t="s">
        <v>772</v>
      </c>
      <c r="C362">
        <v>59700</v>
      </c>
      <c r="D362" t="s">
        <v>20</v>
      </c>
    </row>
    <row r="363" spans="1:4">
      <c r="A363">
        <v>361</v>
      </c>
      <c r="B363" t="s">
        <v>774</v>
      </c>
      <c r="C363">
        <v>5500</v>
      </c>
      <c r="D363" t="s">
        <v>20</v>
      </c>
    </row>
    <row r="364" spans="1:4">
      <c r="A364">
        <v>362</v>
      </c>
      <c r="B364" t="s">
        <v>776</v>
      </c>
      <c r="C364">
        <v>3700</v>
      </c>
      <c r="D364" t="s">
        <v>20</v>
      </c>
    </row>
    <row r="365" spans="1:4">
      <c r="A365">
        <v>363</v>
      </c>
      <c r="B365" t="s">
        <v>778</v>
      </c>
      <c r="C365">
        <v>5200</v>
      </c>
      <c r="D365" t="s">
        <v>20</v>
      </c>
    </row>
    <row r="366" spans="1:4">
      <c r="A366">
        <v>364</v>
      </c>
      <c r="B366" t="s">
        <v>780</v>
      </c>
      <c r="C366">
        <v>900</v>
      </c>
      <c r="D366" t="s">
        <v>20</v>
      </c>
    </row>
    <row r="367" spans="1:4">
      <c r="A367">
        <v>365</v>
      </c>
      <c r="B367" t="s">
        <v>782</v>
      </c>
      <c r="C367">
        <v>1600</v>
      </c>
      <c r="D367" t="s">
        <v>20</v>
      </c>
    </row>
    <row r="368" spans="1:4">
      <c r="A368">
        <v>366</v>
      </c>
      <c r="B368" t="s">
        <v>784</v>
      </c>
      <c r="C368">
        <v>1800</v>
      </c>
      <c r="D368" t="s">
        <v>20</v>
      </c>
    </row>
    <row r="369" spans="1:4">
      <c r="A369">
        <v>367</v>
      </c>
      <c r="B369" t="s">
        <v>786</v>
      </c>
      <c r="C369">
        <v>9900</v>
      </c>
      <c r="D369" t="s">
        <v>14</v>
      </c>
    </row>
    <row r="370" spans="1:4">
      <c r="A370">
        <v>368</v>
      </c>
      <c r="B370" t="s">
        <v>788</v>
      </c>
      <c r="C370">
        <v>5200</v>
      </c>
      <c r="D370" t="s">
        <v>20</v>
      </c>
    </row>
    <row r="371" spans="1:4">
      <c r="A371">
        <v>369</v>
      </c>
      <c r="B371" t="s">
        <v>790</v>
      </c>
      <c r="C371">
        <v>5400</v>
      </c>
      <c r="D371" t="s">
        <v>20</v>
      </c>
    </row>
    <row r="372" spans="1:4">
      <c r="A372">
        <v>370</v>
      </c>
      <c r="B372" t="s">
        <v>792</v>
      </c>
      <c r="C372">
        <v>112300</v>
      </c>
      <c r="D372" t="s">
        <v>20</v>
      </c>
    </row>
    <row r="373" spans="1:4">
      <c r="A373">
        <v>371</v>
      </c>
      <c r="B373" t="s">
        <v>794</v>
      </c>
      <c r="C373">
        <v>189200</v>
      </c>
      <c r="D373" t="s">
        <v>14</v>
      </c>
    </row>
    <row r="374" spans="1:4">
      <c r="A374">
        <v>372</v>
      </c>
      <c r="B374" t="s">
        <v>796</v>
      </c>
      <c r="C374">
        <v>900</v>
      </c>
      <c r="D374" t="s">
        <v>20</v>
      </c>
    </row>
    <row r="375" spans="1:4">
      <c r="A375">
        <v>373</v>
      </c>
      <c r="B375" t="s">
        <v>798</v>
      </c>
      <c r="C375">
        <v>22500</v>
      </c>
      <c r="D375" t="s">
        <v>20</v>
      </c>
    </row>
    <row r="376" spans="1:4">
      <c r="A376">
        <v>374</v>
      </c>
      <c r="B376" t="s">
        <v>800</v>
      </c>
      <c r="C376">
        <v>167400</v>
      </c>
      <c r="D376" t="s">
        <v>14</v>
      </c>
    </row>
    <row r="377" spans="1:4">
      <c r="A377">
        <v>375</v>
      </c>
      <c r="B377" t="s">
        <v>802</v>
      </c>
      <c r="C377">
        <v>2700</v>
      </c>
      <c r="D377" t="s">
        <v>14</v>
      </c>
    </row>
    <row r="378" spans="1:4">
      <c r="A378">
        <v>376</v>
      </c>
      <c r="B378" t="s">
        <v>804</v>
      </c>
      <c r="C378">
        <v>3400</v>
      </c>
      <c r="D378" t="s">
        <v>20</v>
      </c>
    </row>
    <row r="379" spans="1:4">
      <c r="A379">
        <v>377</v>
      </c>
      <c r="B379" t="s">
        <v>806</v>
      </c>
      <c r="C379">
        <v>49700</v>
      </c>
      <c r="D379" t="s">
        <v>14</v>
      </c>
    </row>
    <row r="380" spans="1:4">
      <c r="A380">
        <v>378</v>
      </c>
      <c r="B380" t="s">
        <v>808</v>
      </c>
      <c r="C380">
        <v>178200</v>
      </c>
      <c r="D380" t="s">
        <v>14</v>
      </c>
    </row>
    <row r="381" spans="1:4">
      <c r="A381">
        <v>379</v>
      </c>
      <c r="B381" t="s">
        <v>810</v>
      </c>
      <c r="C381">
        <v>7200</v>
      </c>
      <c r="D381" t="s">
        <v>14</v>
      </c>
    </row>
    <row r="382" spans="1:4">
      <c r="A382">
        <v>380</v>
      </c>
      <c r="B382" t="s">
        <v>812</v>
      </c>
      <c r="C382">
        <v>2500</v>
      </c>
      <c r="D382" t="s">
        <v>20</v>
      </c>
    </row>
    <row r="383" spans="1:4">
      <c r="A383">
        <v>381</v>
      </c>
      <c r="B383" t="s">
        <v>814</v>
      </c>
      <c r="C383">
        <v>5300</v>
      </c>
      <c r="D383" t="s">
        <v>20</v>
      </c>
    </row>
    <row r="384" spans="1:4">
      <c r="A384">
        <v>382</v>
      </c>
      <c r="B384" t="s">
        <v>816</v>
      </c>
      <c r="C384">
        <v>9100</v>
      </c>
      <c r="D384" t="s">
        <v>14</v>
      </c>
    </row>
    <row r="385" spans="1:4">
      <c r="A385">
        <v>383</v>
      </c>
      <c r="B385" t="s">
        <v>818</v>
      </c>
      <c r="C385">
        <v>6300</v>
      </c>
      <c r="D385" t="s">
        <v>20</v>
      </c>
    </row>
    <row r="386" spans="1:4">
      <c r="A386">
        <v>384</v>
      </c>
      <c r="B386" t="s">
        <v>820</v>
      </c>
      <c r="C386">
        <v>114400</v>
      </c>
      <c r="D386" t="s">
        <v>20</v>
      </c>
    </row>
    <row r="387" spans="1:4">
      <c r="A387">
        <v>385</v>
      </c>
      <c r="B387" t="s">
        <v>822</v>
      </c>
      <c r="C387">
        <v>38900</v>
      </c>
      <c r="D387" t="s">
        <v>20</v>
      </c>
    </row>
    <row r="388" spans="1:4">
      <c r="A388">
        <v>386</v>
      </c>
      <c r="B388" t="s">
        <v>824</v>
      </c>
      <c r="C388">
        <v>135500</v>
      </c>
      <c r="D388" t="s">
        <v>14</v>
      </c>
    </row>
    <row r="389" spans="1:4">
      <c r="A389">
        <v>387</v>
      </c>
      <c r="B389" t="s">
        <v>826</v>
      </c>
      <c r="C389">
        <v>109000</v>
      </c>
      <c r="D389" t="s">
        <v>14</v>
      </c>
    </row>
    <row r="390" spans="1:4">
      <c r="A390">
        <v>388</v>
      </c>
      <c r="B390" t="s">
        <v>828</v>
      </c>
      <c r="C390">
        <v>114800</v>
      </c>
      <c r="D390" t="s">
        <v>74</v>
      </c>
    </row>
    <row r="391" spans="1:4">
      <c r="A391">
        <v>389</v>
      </c>
      <c r="B391" t="s">
        <v>830</v>
      </c>
      <c r="C391">
        <v>83000</v>
      </c>
      <c r="D391" t="s">
        <v>20</v>
      </c>
    </row>
    <row r="392" spans="1:4">
      <c r="A392">
        <v>390</v>
      </c>
      <c r="B392" t="s">
        <v>832</v>
      </c>
      <c r="C392">
        <v>2400</v>
      </c>
      <c r="D392" t="s">
        <v>20</v>
      </c>
    </row>
    <row r="393" spans="1:4">
      <c r="A393">
        <v>391</v>
      </c>
      <c r="B393" t="s">
        <v>834</v>
      </c>
      <c r="C393">
        <v>60400</v>
      </c>
      <c r="D393" t="s">
        <v>14</v>
      </c>
    </row>
    <row r="394" spans="1:4">
      <c r="A394">
        <v>392</v>
      </c>
      <c r="B394" t="s">
        <v>836</v>
      </c>
      <c r="C394">
        <v>102900</v>
      </c>
      <c r="D394" t="s">
        <v>14</v>
      </c>
    </row>
    <row r="395" spans="1:4">
      <c r="A395">
        <v>393</v>
      </c>
      <c r="B395" t="s">
        <v>838</v>
      </c>
      <c r="C395">
        <v>62800</v>
      </c>
      <c r="D395" t="s">
        <v>20</v>
      </c>
    </row>
    <row r="396" spans="1:4">
      <c r="A396">
        <v>394</v>
      </c>
      <c r="B396" t="s">
        <v>840</v>
      </c>
      <c r="C396">
        <v>800</v>
      </c>
      <c r="D396" t="s">
        <v>20</v>
      </c>
    </row>
    <row r="397" spans="1:4">
      <c r="A397">
        <v>395</v>
      </c>
      <c r="B397" t="s">
        <v>295</v>
      </c>
      <c r="C397">
        <v>7100</v>
      </c>
      <c r="D397" t="s">
        <v>20</v>
      </c>
    </row>
    <row r="398" spans="1:4">
      <c r="A398">
        <v>396</v>
      </c>
      <c r="B398" t="s">
        <v>843</v>
      </c>
      <c r="C398">
        <v>46100</v>
      </c>
      <c r="D398" t="s">
        <v>20</v>
      </c>
    </row>
    <row r="399" spans="1:4">
      <c r="A399">
        <v>397</v>
      </c>
      <c r="B399" t="s">
        <v>845</v>
      </c>
      <c r="C399">
        <v>8100</v>
      </c>
      <c r="D399" t="s">
        <v>20</v>
      </c>
    </row>
    <row r="400" spans="1:4">
      <c r="A400">
        <v>398</v>
      </c>
      <c r="B400" t="s">
        <v>847</v>
      </c>
      <c r="C400">
        <v>1700</v>
      </c>
      <c r="D400" t="s">
        <v>20</v>
      </c>
    </row>
    <row r="401" spans="1:4">
      <c r="A401">
        <v>399</v>
      </c>
      <c r="B401" t="s">
        <v>849</v>
      </c>
      <c r="C401">
        <v>97300</v>
      </c>
      <c r="D401" t="s">
        <v>14</v>
      </c>
    </row>
    <row r="402" spans="1:4">
      <c r="A402">
        <v>400</v>
      </c>
      <c r="B402" t="s">
        <v>851</v>
      </c>
      <c r="C402">
        <v>100</v>
      </c>
      <c r="D402" t="s">
        <v>14</v>
      </c>
    </row>
    <row r="403" spans="1:4">
      <c r="A403">
        <v>401</v>
      </c>
      <c r="B403" t="s">
        <v>853</v>
      </c>
      <c r="C403">
        <v>900</v>
      </c>
      <c r="D403" t="s">
        <v>20</v>
      </c>
    </row>
    <row r="404" spans="1:4">
      <c r="A404">
        <v>402</v>
      </c>
      <c r="B404" t="s">
        <v>855</v>
      </c>
      <c r="C404">
        <v>7300</v>
      </c>
      <c r="D404" t="s">
        <v>14</v>
      </c>
    </row>
    <row r="405" spans="1:4">
      <c r="A405">
        <v>403</v>
      </c>
      <c r="B405" t="s">
        <v>857</v>
      </c>
      <c r="C405">
        <v>195800</v>
      </c>
      <c r="D405" t="s">
        <v>14</v>
      </c>
    </row>
    <row r="406" spans="1:4">
      <c r="A406">
        <v>404</v>
      </c>
      <c r="B406" t="s">
        <v>859</v>
      </c>
      <c r="C406">
        <v>48900</v>
      </c>
      <c r="D406" t="s">
        <v>20</v>
      </c>
    </row>
    <row r="407" spans="1:4">
      <c r="A407">
        <v>405</v>
      </c>
      <c r="B407" t="s">
        <v>861</v>
      </c>
      <c r="C407">
        <v>29600</v>
      </c>
      <c r="D407" t="s">
        <v>14</v>
      </c>
    </row>
    <row r="408" spans="1:4">
      <c r="A408">
        <v>406</v>
      </c>
      <c r="B408" t="s">
        <v>863</v>
      </c>
      <c r="C408">
        <v>39300</v>
      </c>
      <c r="D408" t="s">
        <v>20</v>
      </c>
    </row>
    <row r="409" spans="1:4">
      <c r="A409">
        <v>407</v>
      </c>
      <c r="B409" t="s">
        <v>865</v>
      </c>
      <c r="C409">
        <v>3400</v>
      </c>
      <c r="D409" t="s">
        <v>20</v>
      </c>
    </row>
    <row r="410" spans="1:4">
      <c r="A410">
        <v>408</v>
      </c>
      <c r="B410" t="s">
        <v>867</v>
      </c>
      <c r="C410">
        <v>9200</v>
      </c>
      <c r="D410" t="s">
        <v>20</v>
      </c>
    </row>
    <row r="411" spans="1:4">
      <c r="A411">
        <v>409</v>
      </c>
      <c r="B411" t="s">
        <v>243</v>
      </c>
      <c r="C411">
        <v>135600</v>
      </c>
      <c r="D411" t="s">
        <v>14</v>
      </c>
    </row>
    <row r="412" spans="1:4">
      <c r="A412">
        <v>410</v>
      </c>
      <c r="B412" t="s">
        <v>870</v>
      </c>
      <c r="C412">
        <v>153700</v>
      </c>
      <c r="D412" t="s">
        <v>47</v>
      </c>
    </row>
    <row r="413" spans="1:4">
      <c r="A413">
        <v>411</v>
      </c>
      <c r="B413" t="s">
        <v>872</v>
      </c>
      <c r="C413">
        <v>7800</v>
      </c>
      <c r="D413" t="s">
        <v>20</v>
      </c>
    </row>
    <row r="414" spans="1:4">
      <c r="A414">
        <v>412</v>
      </c>
      <c r="B414" t="s">
        <v>874</v>
      </c>
      <c r="C414">
        <v>2100</v>
      </c>
      <c r="D414" t="s">
        <v>20</v>
      </c>
    </row>
    <row r="415" spans="1:4">
      <c r="A415">
        <v>413</v>
      </c>
      <c r="B415" t="s">
        <v>876</v>
      </c>
      <c r="C415">
        <v>189500</v>
      </c>
      <c r="D415" t="s">
        <v>47</v>
      </c>
    </row>
    <row r="416" spans="1:4">
      <c r="A416">
        <v>414</v>
      </c>
      <c r="B416" t="s">
        <v>878</v>
      </c>
      <c r="C416">
        <v>188200</v>
      </c>
      <c r="D416" t="s">
        <v>14</v>
      </c>
    </row>
    <row r="417" spans="1:4">
      <c r="A417">
        <v>415</v>
      </c>
      <c r="B417" t="s">
        <v>880</v>
      </c>
      <c r="C417">
        <v>113500</v>
      </c>
      <c r="D417" t="s">
        <v>14</v>
      </c>
    </row>
    <row r="418" spans="1:4">
      <c r="A418">
        <v>416</v>
      </c>
      <c r="B418" t="s">
        <v>882</v>
      </c>
      <c r="C418">
        <v>134600</v>
      </c>
      <c r="D418" t="s">
        <v>14</v>
      </c>
    </row>
    <row r="419" spans="1:4">
      <c r="A419">
        <v>417</v>
      </c>
      <c r="B419" t="s">
        <v>884</v>
      </c>
      <c r="C419">
        <v>1700</v>
      </c>
      <c r="D419" t="s">
        <v>14</v>
      </c>
    </row>
    <row r="420" spans="1:4">
      <c r="A420">
        <v>418</v>
      </c>
      <c r="B420" t="s">
        <v>105</v>
      </c>
      <c r="C420">
        <v>163700</v>
      </c>
      <c r="D420" t="s">
        <v>14</v>
      </c>
    </row>
    <row r="421" spans="1:4">
      <c r="A421">
        <v>419</v>
      </c>
      <c r="B421" t="s">
        <v>887</v>
      </c>
      <c r="C421">
        <v>113800</v>
      </c>
      <c r="D421" t="s">
        <v>20</v>
      </c>
    </row>
    <row r="422" spans="1:4">
      <c r="A422">
        <v>420</v>
      </c>
      <c r="B422" t="s">
        <v>889</v>
      </c>
      <c r="C422">
        <v>5000</v>
      </c>
      <c r="D422" t="s">
        <v>20</v>
      </c>
    </row>
    <row r="423" spans="1:4">
      <c r="A423">
        <v>421</v>
      </c>
      <c r="B423" t="s">
        <v>891</v>
      </c>
      <c r="C423">
        <v>9400</v>
      </c>
      <c r="D423" t="s">
        <v>14</v>
      </c>
    </row>
    <row r="424" spans="1:4">
      <c r="A424">
        <v>422</v>
      </c>
      <c r="B424" t="s">
        <v>893</v>
      </c>
      <c r="C424">
        <v>8700</v>
      </c>
      <c r="D424" t="s">
        <v>20</v>
      </c>
    </row>
    <row r="425" spans="1:4">
      <c r="A425">
        <v>423</v>
      </c>
      <c r="B425" t="s">
        <v>895</v>
      </c>
      <c r="C425">
        <v>147800</v>
      </c>
      <c r="D425" t="s">
        <v>14</v>
      </c>
    </row>
    <row r="426" spans="1:4">
      <c r="A426">
        <v>424</v>
      </c>
      <c r="B426" t="s">
        <v>897</v>
      </c>
      <c r="C426">
        <v>5100</v>
      </c>
      <c r="D426" t="s">
        <v>14</v>
      </c>
    </row>
    <row r="427" spans="1:4">
      <c r="A427">
        <v>425</v>
      </c>
      <c r="B427" t="s">
        <v>899</v>
      </c>
      <c r="C427">
        <v>2700</v>
      </c>
      <c r="D427" t="s">
        <v>20</v>
      </c>
    </row>
    <row r="428" spans="1:4">
      <c r="A428">
        <v>426</v>
      </c>
      <c r="B428" t="s">
        <v>901</v>
      </c>
      <c r="C428">
        <v>1800</v>
      </c>
      <c r="D428" t="s">
        <v>20</v>
      </c>
    </row>
    <row r="429" spans="1:4">
      <c r="A429">
        <v>427</v>
      </c>
      <c r="B429" t="s">
        <v>903</v>
      </c>
      <c r="C429">
        <v>174500</v>
      </c>
      <c r="D429" t="s">
        <v>20</v>
      </c>
    </row>
    <row r="430" spans="1:4">
      <c r="A430">
        <v>428</v>
      </c>
      <c r="B430" t="s">
        <v>905</v>
      </c>
      <c r="C430">
        <v>101400</v>
      </c>
      <c r="D430" t="s">
        <v>14</v>
      </c>
    </row>
    <row r="431" spans="1:4">
      <c r="A431">
        <v>429</v>
      </c>
      <c r="B431" t="s">
        <v>907</v>
      </c>
      <c r="C431">
        <v>191000</v>
      </c>
      <c r="D431" t="s">
        <v>74</v>
      </c>
    </row>
    <row r="432" spans="1:4">
      <c r="A432">
        <v>430</v>
      </c>
      <c r="B432" t="s">
        <v>909</v>
      </c>
      <c r="C432">
        <v>8100</v>
      </c>
      <c r="D432" t="s">
        <v>14</v>
      </c>
    </row>
    <row r="433" spans="1:4">
      <c r="A433">
        <v>431</v>
      </c>
      <c r="B433" t="s">
        <v>911</v>
      </c>
      <c r="C433">
        <v>5100</v>
      </c>
      <c r="D433" t="s">
        <v>20</v>
      </c>
    </row>
    <row r="434" spans="1:4">
      <c r="A434">
        <v>432</v>
      </c>
      <c r="B434" t="s">
        <v>913</v>
      </c>
      <c r="C434">
        <v>7700</v>
      </c>
      <c r="D434" t="s">
        <v>14</v>
      </c>
    </row>
    <row r="435" spans="1:4">
      <c r="A435">
        <v>433</v>
      </c>
      <c r="B435" t="s">
        <v>915</v>
      </c>
      <c r="C435">
        <v>121400</v>
      </c>
      <c r="D435" t="s">
        <v>14</v>
      </c>
    </row>
    <row r="436" spans="1:4">
      <c r="A436">
        <v>434</v>
      </c>
      <c r="B436" t="s">
        <v>917</v>
      </c>
      <c r="C436">
        <v>5400</v>
      </c>
      <c r="D436" t="s">
        <v>74</v>
      </c>
    </row>
    <row r="437" spans="1:4">
      <c r="A437">
        <v>435</v>
      </c>
      <c r="B437" t="s">
        <v>919</v>
      </c>
      <c r="C437">
        <v>152400</v>
      </c>
      <c r="D437" t="s">
        <v>20</v>
      </c>
    </row>
    <row r="438" spans="1:4">
      <c r="A438">
        <v>436</v>
      </c>
      <c r="B438" t="s">
        <v>921</v>
      </c>
      <c r="C438">
        <v>1300</v>
      </c>
      <c r="D438" t="s">
        <v>20</v>
      </c>
    </row>
    <row r="439" spans="1:4">
      <c r="A439">
        <v>437</v>
      </c>
      <c r="B439" t="s">
        <v>923</v>
      </c>
      <c r="C439">
        <v>8100</v>
      </c>
      <c r="D439" t="s">
        <v>20</v>
      </c>
    </row>
    <row r="440" spans="1:4">
      <c r="A440">
        <v>438</v>
      </c>
      <c r="B440" t="s">
        <v>925</v>
      </c>
      <c r="C440">
        <v>8300</v>
      </c>
      <c r="D440" t="s">
        <v>20</v>
      </c>
    </row>
    <row r="441" spans="1:4">
      <c r="A441">
        <v>439</v>
      </c>
      <c r="B441" t="s">
        <v>927</v>
      </c>
      <c r="C441">
        <v>28400</v>
      </c>
      <c r="D441" t="s">
        <v>20</v>
      </c>
    </row>
    <row r="442" spans="1:4">
      <c r="A442">
        <v>440</v>
      </c>
      <c r="B442" t="s">
        <v>929</v>
      </c>
      <c r="C442">
        <v>102500</v>
      </c>
      <c r="D442" t="s">
        <v>20</v>
      </c>
    </row>
    <row r="443" spans="1:4">
      <c r="A443">
        <v>441</v>
      </c>
      <c r="B443" t="s">
        <v>931</v>
      </c>
      <c r="C443">
        <v>7000</v>
      </c>
      <c r="D443" t="s">
        <v>14</v>
      </c>
    </row>
    <row r="444" spans="1:4">
      <c r="A444">
        <v>442</v>
      </c>
      <c r="B444" t="s">
        <v>933</v>
      </c>
      <c r="C444">
        <v>5400</v>
      </c>
      <c r="D444" t="s">
        <v>20</v>
      </c>
    </row>
    <row r="445" spans="1:4">
      <c r="A445">
        <v>443</v>
      </c>
      <c r="B445" t="s">
        <v>935</v>
      </c>
      <c r="C445">
        <v>9300</v>
      </c>
      <c r="D445" t="s">
        <v>74</v>
      </c>
    </row>
    <row r="446" spans="1:4">
      <c r="A446">
        <v>444</v>
      </c>
      <c r="B446" t="s">
        <v>748</v>
      </c>
      <c r="C446">
        <v>6200</v>
      </c>
      <c r="D446" t="s">
        <v>20</v>
      </c>
    </row>
    <row r="447" spans="1:4">
      <c r="A447">
        <v>445</v>
      </c>
      <c r="B447" t="s">
        <v>938</v>
      </c>
      <c r="C447">
        <v>2100</v>
      </c>
      <c r="D447" t="s">
        <v>20</v>
      </c>
    </row>
    <row r="448" spans="1:4">
      <c r="A448">
        <v>446</v>
      </c>
      <c r="B448" t="s">
        <v>940</v>
      </c>
      <c r="C448">
        <v>6800</v>
      </c>
      <c r="D448" t="s">
        <v>14</v>
      </c>
    </row>
    <row r="449" spans="1:4">
      <c r="A449">
        <v>447</v>
      </c>
      <c r="B449" t="s">
        <v>942</v>
      </c>
      <c r="C449">
        <v>155200</v>
      </c>
      <c r="D449" t="s">
        <v>74</v>
      </c>
    </row>
    <row r="450" spans="1:4">
      <c r="A450">
        <v>448</v>
      </c>
      <c r="B450" t="s">
        <v>944</v>
      </c>
      <c r="C450">
        <v>89900</v>
      </c>
      <c r="D450" t="s">
        <v>14</v>
      </c>
    </row>
    <row r="451" spans="1:4">
      <c r="A451">
        <v>449</v>
      </c>
      <c r="B451" t="s">
        <v>946</v>
      </c>
      <c r="C451">
        <v>900</v>
      </c>
      <c r="D451" t="s">
        <v>20</v>
      </c>
    </row>
    <row r="452" spans="1:4">
      <c r="A452">
        <v>450</v>
      </c>
      <c r="B452" t="s">
        <v>948</v>
      </c>
      <c r="C452">
        <v>100</v>
      </c>
      <c r="D452" t="s">
        <v>14</v>
      </c>
    </row>
    <row r="453" spans="1:4">
      <c r="A453">
        <v>451</v>
      </c>
      <c r="B453" t="s">
        <v>950</v>
      </c>
      <c r="C453">
        <v>148400</v>
      </c>
      <c r="D453" t="s">
        <v>20</v>
      </c>
    </row>
    <row r="454" spans="1:4">
      <c r="A454">
        <v>452</v>
      </c>
      <c r="B454" t="s">
        <v>952</v>
      </c>
      <c r="C454">
        <v>4800</v>
      </c>
      <c r="D454" t="s">
        <v>14</v>
      </c>
    </row>
    <row r="455" spans="1:4">
      <c r="A455">
        <v>453</v>
      </c>
      <c r="B455" t="s">
        <v>954</v>
      </c>
      <c r="C455">
        <v>182400</v>
      </c>
      <c r="D455" t="s">
        <v>14</v>
      </c>
    </row>
    <row r="456" spans="1:4">
      <c r="A456">
        <v>454</v>
      </c>
      <c r="B456" t="s">
        <v>956</v>
      </c>
      <c r="C456">
        <v>4000</v>
      </c>
      <c r="D456" t="s">
        <v>14</v>
      </c>
    </row>
    <row r="457" spans="1:4">
      <c r="A457">
        <v>455</v>
      </c>
      <c r="B457" t="s">
        <v>958</v>
      </c>
      <c r="C457">
        <v>116500</v>
      </c>
      <c r="D457" t="s">
        <v>20</v>
      </c>
    </row>
    <row r="458" spans="1:4">
      <c r="A458">
        <v>456</v>
      </c>
      <c r="B458" t="s">
        <v>960</v>
      </c>
      <c r="C458">
        <v>146400</v>
      </c>
      <c r="D458" t="s">
        <v>20</v>
      </c>
    </row>
    <row r="459" spans="1:4">
      <c r="A459">
        <v>457</v>
      </c>
      <c r="B459" t="s">
        <v>962</v>
      </c>
      <c r="C459">
        <v>5000</v>
      </c>
      <c r="D459" t="s">
        <v>14</v>
      </c>
    </row>
    <row r="460" spans="1:4">
      <c r="A460">
        <v>458</v>
      </c>
      <c r="B460" t="s">
        <v>964</v>
      </c>
      <c r="C460">
        <v>33800</v>
      </c>
      <c r="D460" t="s">
        <v>20</v>
      </c>
    </row>
    <row r="461" spans="1:4">
      <c r="A461">
        <v>459</v>
      </c>
      <c r="B461" t="s">
        <v>966</v>
      </c>
      <c r="C461">
        <v>6300</v>
      </c>
      <c r="D461" t="s">
        <v>14</v>
      </c>
    </row>
    <row r="462" spans="1:4">
      <c r="A462">
        <v>460</v>
      </c>
      <c r="B462" t="s">
        <v>968</v>
      </c>
      <c r="C462">
        <v>2400</v>
      </c>
      <c r="D462" t="s">
        <v>20</v>
      </c>
    </row>
    <row r="463" spans="1:4">
      <c r="A463">
        <v>461</v>
      </c>
      <c r="B463" t="s">
        <v>970</v>
      </c>
      <c r="C463">
        <v>98800</v>
      </c>
      <c r="D463" t="s">
        <v>20</v>
      </c>
    </row>
    <row r="464" spans="1:4">
      <c r="A464">
        <v>462</v>
      </c>
      <c r="B464" t="s">
        <v>972</v>
      </c>
      <c r="C464">
        <v>188800</v>
      </c>
      <c r="D464" t="s">
        <v>14</v>
      </c>
    </row>
    <row r="465" spans="1:4">
      <c r="A465">
        <v>463</v>
      </c>
      <c r="B465" t="s">
        <v>974</v>
      </c>
      <c r="C465">
        <v>134300</v>
      </c>
      <c r="D465" t="s">
        <v>20</v>
      </c>
    </row>
    <row r="466" spans="1:4">
      <c r="A466">
        <v>464</v>
      </c>
      <c r="B466" t="s">
        <v>976</v>
      </c>
      <c r="C466">
        <v>71200</v>
      </c>
      <c r="D466" t="s">
        <v>20</v>
      </c>
    </row>
    <row r="467" spans="1:4">
      <c r="A467">
        <v>465</v>
      </c>
      <c r="B467" t="s">
        <v>978</v>
      </c>
      <c r="C467">
        <v>4700</v>
      </c>
      <c r="D467" t="s">
        <v>20</v>
      </c>
    </row>
    <row r="468" spans="1:4">
      <c r="A468">
        <v>466</v>
      </c>
      <c r="B468" t="s">
        <v>980</v>
      </c>
      <c r="C468">
        <v>1200</v>
      </c>
      <c r="D468" t="s">
        <v>20</v>
      </c>
    </row>
    <row r="469" spans="1:4">
      <c r="A469">
        <v>467</v>
      </c>
      <c r="B469" t="s">
        <v>982</v>
      </c>
      <c r="C469">
        <v>1400</v>
      </c>
      <c r="D469" t="s">
        <v>20</v>
      </c>
    </row>
    <row r="470" spans="1:4">
      <c r="A470">
        <v>468</v>
      </c>
      <c r="B470" t="s">
        <v>984</v>
      </c>
      <c r="C470">
        <v>4000</v>
      </c>
      <c r="D470" t="s">
        <v>14</v>
      </c>
    </row>
    <row r="471" spans="1:4">
      <c r="A471">
        <v>469</v>
      </c>
      <c r="B471" t="s">
        <v>986</v>
      </c>
      <c r="C471">
        <v>5600</v>
      </c>
      <c r="D471" t="s">
        <v>20</v>
      </c>
    </row>
    <row r="472" spans="1:4">
      <c r="A472">
        <v>470</v>
      </c>
      <c r="B472" t="s">
        <v>988</v>
      </c>
      <c r="C472">
        <v>3600</v>
      </c>
      <c r="D472" t="s">
        <v>20</v>
      </c>
    </row>
    <row r="473" spans="1:4">
      <c r="A473">
        <v>471</v>
      </c>
      <c r="B473" t="s">
        <v>446</v>
      </c>
      <c r="C473">
        <v>3100</v>
      </c>
      <c r="D473" t="s">
        <v>20</v>
      </c>
    </row>
    <row r="474" spans="1:4">
      <c r="A474">
        <v>472</v>
      </c>
      <c r="B474" t="s">
        <v>991</v>
      </c>
      <c r="C474">
        <v>153800</v>
      </c>
      <c r="D474" t="s">
        <v>14</v>
      </c>
    </row>
    <row r="475" spans="1:4">
      <c r="A475">
        <v>473</v>
      </c>
      <c r="B475" t="s">
        <v>993</v>
      </c>
      <c r="C475">
        <v>5000</v>
      </c>
      <c r="D475" t="s">
        <v>20</v>
      </c>
    </row>
    <row r="476" spans="1:4">
      <c r="A476">
        <v>474</v>
      </c>
      <c r="B476" t="s">
        <v>995</v>
      </c>
      <c r="C476">
        <v>4000</v>
      </c>
      <c r="D476" t="s">
        <v>20</v>
      </c>
    </row>
    <row r="477" spans="1:4">
      <c r="A477">
        <v>475</v>
      </c>
      <c r="B477" t="s">
        <v>997</v>
      </c>
      <c r="C477">
        <v>7400</v>
      </c>
      <c r="D477" t="s">
        <v>20</v>
      </c>
    </row>
    <row r="478" spans="1:4">
      <c r="A478">
        <v>476</v>
      </c>
      <c r="B478" t="s">
        <v>999</v>
      </c>
      <c r="C478">
        <v>191500</v>
      </c>
      <c r="D478" t="s">
        <v>14</v>
      </c>
    </row>
    <row r="479" spans="1:4">
      <c r="A479">
        <v>477</v>
      </c>
      <c r="B479" t="s">
        <v>1001</v>
      </c>
      <c r="C479">
        <v>8500</v>
      </c>
      <c r="D479" t="s">
        <v>14</v>
      </c>
    </row>
    <row r="480" spans="1:4">
      <c r="A480">
        <v>478</v>
      </c>
      <c r="B480" t="s">
        <v>1003</v>
      </c>
      <c r="C480">
        <v>68800</v>
      </c>
      <c r="D480" t="s">
        <v>20</v>
      </c>
    </row>
    <row r="481" spans="1:4">
      <c r="A481">
        <v>479</v>
      </c>
      <c r="B481" t="s">
        <v>1005</v>
      </c>
      <c r="C481">
        <v>2400</v>
      </c>
      <c r="D481" t="s">
        <v>20</v>
      </c>
    </row>
    <row r="482" spans="1:4">
      <c r="A482">
        <v>480</v>
      </c>
      <c r="B482" t="s">
        <v>1007</v>
      </c>
      <c r="C482">
        <v>8600</v>
      </c>
      <c r="D482" t="s">
        <v>20</v>
      </c>
    </row>
    <row r="483" spans="1:4">
      <c r="A483">
        <v>481</v>
      </c>
      <c r="B483" t="s">
        <v>1009</v>
      </c>
      <c r="C483">
        <v>196600</v>
      </c>
      <c r="D483" t="s">
        <v>14</v>
      </c>
    </row>
    <row r="484" spans="1:4">
      <c r="A484">
        <v>482</v>
      </c>
      <c r="B484" t="s">
        <v>1011</v>
      </c>
      <c r="C484">
        <v>4200</v>
      </c>
      <c r="D484" t="s">
        <v>14</v>
      </c>
    </row>
    <row r="485" spans="1:4">
      <c r="A485">
        <v>483</v>
      </c>
      <c r="B485" t="s">
        <v>1013</v>
      </c>
      <c r="C485">
        <v>91400</v>
      </c>
      <c r="D485" t="s">
        <v>14</v>
      </c>
    </row>
    <row r="486" spans="1:4">
      <c r="A486">
        <v>484</v>
      </c>
      <c r="B486" t="s">
        <v>1015</v>
      </c>
      <c r="C486">
        <v>29600</v>
      </c>
      <c r="D486" t="s">
        <v>20</v>
      </c>
    </row>
    <row r="487" spans="1:4">
      <c r="A487">
        <v>485</v>
      </c>
      <c r="B487" t="s">
        <v>1017</v>
      </c>
      <c r="C487">
        <v>90600</v>
      </c>
      <c r="D487" t="s">
        <v>14</v>
      </c>
    </row>
    <row r="488" spans="1:4">
      <c r="A488">
        <v>486</v>
      </c>
      <c r="B488" t="s">
        <v>1019</v>
      </c>
      <c r="C488">
        <v>5200</v>
      </c>
      <c r="D488" t="s">
        <v>14</v>
      </c>
    </row>
    <row r="489" spans="1:4">
      <c r="A489">
        <v>487</v>
      </c>
      <c r="B489" t="s">
        <v>1021</v>
      </c>
      <c r="C489">
        <v>110300</v>
      </c>
      <c r="D489" t="s">
        <v>20</v>
      </c>
    </row>
    <row r="490" spans="1:4">
      <c r="A490">
        <v>488</v>
      </c>
      <c r="B490" t="s">
        <v>1023</v>
      </c>
      <c r="C490">
        <v>5300</v>
      </c>
      <c r="D490" t="s">
        <v>20</v>
      </c>
    </row>
    <row r="491" spans="1:4">
      <c r="A491">
        <v>489</v>
      </c>
      <c r="B491" t="s">
        <v>1025</v>
      </c>
      <c r="C491">
        <v>9200</v>
      </c>
      <c r="D491" t="s">
        <v>20</v>
      </c>
    </row>
    <row r="492" spans="1:4">
      <c r="A492">
        <v>490</v>
      </c>
      <c r="B492" t="s">
        <v>1027</v>
      </c>
      <c r="C492">
        <v>2400</v>
      </c>
      <c r="D492" t="s">
        <v>20</v>
      </c>
    </row>
    <row r="493" spans="1:4">
      <c r="A493">
        <v>491</v>
      </c>
      <c r="B493" t="s">
        <v>1030</v>
      </c>
      <c r="C493">
        <v>56800</v>
      </c>
      <c r="D493" t="s">
        <v>20</v>
      </c>
    </row>
    <row r="494" spans="1:4">
      <c r="A494">
        <v>492</v>
      </c>
      <c r="B494" t="s">
        <v>1032</v>
      </c>
      <c r="C494">
        <v>191000</v>
      </c>
      <c r="D494" t="s">
        <v>74</v>
      </c>
    </row>
    <row r="495" spans="1:4">
      <c r="A495">
        <v>493</v>
      </c>
      <c r="B495" t="s">
        <v>1034</v>
      </c>
      <c r="C495">
        <v>900</v>
      </c>
      <c r="D495" t="s">
        <v>20</v>
      </c>
    </row>
    <row r="496" spans="1:4">
      <c r="A496">
        <v>494</v>
      </c>
      <c r="B496" t="s">
        <v>1036</v>
      </c>
      <c r="C496">
        <v>2500</v>
      </c>
      <c r="D496" t="s">
        <v>20</v>
      </c>
    </row>
    <row r="497" spans="1:4">
      <c r="A497">
        <v>495</v>
      </c>
      <c r="B497" t="s">
        <v>1038</v>
      </c>
      <c r="C497">
        <v>3200</v>
      </c>
      <c r="D497" t="s">
        <v>20</v>
      </c>
    </row>
    <row r="498" spans="1:4">
      <c r="A498">
        <v>496</v>
      </c>
      <c r="B498" t="s">
        <v>1040</v>
      </c>
      <c r="C498">
        <v>183800</v>
      </c>
      <c r="D498" t="s">
        <v>14</v>
      </c>
    </row>
    <row r="499" spans="1:4">
      <c r="A499">
        <v>497</v>
      </c>
      <c r="B499" t="s">
        <v>1042</v>
      </c>
      <c r="C499">
        <v>9800</v>
      </c>
      <c r="D499" t="s">
        <v>14</v>
      </c>
    </row>
    <row r="500" spans="1:4">
      <c r="A500">
        <v>498</v>
      </c>
      <c r="B500" t="s">
        <v>1044</v>
      </c>
      <c r="C500">
        <v>193400</v>
      </c>
      <c r="D500" t="s">
        <v>14</v>
      </c>
    </row>
    <row r="501" spans="1:4">
      <c r="A501">
        <v>499</v>
      </c>
      <c r="B501" t="s">
        <v>1046</v>
      </c>
      <c r="C501">
        <v>163800</v>
      </c>
      <c r="D501" t="s">
        <v>14</v>
      </c>
    </row>
    <row r="502" spans="1:4">
      <c r="A502">
        <v>500</v>
      </c>
      <c r="B502" t="s">
        <v>1048</v>
      </c>
      <c r="C502">
        <v>100</v>
      </c>
      <c r="D502" t="s">
        <v>14</v>
      </c>
    </row>
    <row r="503" spans="1:4">
      <c r="A503">
        <v>501</v>
      </c>
      <c r="B503" t="s">
        <v>1050</v>
      </c>
      <c r="C503">
        <v>153600</v>
      </c>
      <c r="D503" t="s">
        <v>14</v>
      </c>
    </row>
    <row r="504" spans="1:4">
      <c r="A504">
        <v>502</v>
      </c>
      <c r="B504" t="s">
        <v>477</v>
      </c>
      <c r="C504">
        <v>1300</v>
      </c>
      <c r="D504" t="s">
        <v>20</v>
      </c>
    </row>
    <row r="505" spans="1:4">
      <c r="A505">
        <v>503</v>
      </c>
      <c r="B505" t="s">
        <v>1053</v>
      </c>
      <c r="C505">
        <v>25500</v>
      </c>
      <c r="D505" t="s">
        <v>20</v>
      </c>
    </row>
    <row r="506" spans="1:4">
      <c r="A506">
        <v>504</v>
      </c>
      <c r="B506" t="s">
        <v>1055</v>
      </c>
      <c r="C506">
        <v>7500</v>
      </c>
      <c r="D506" t="s">
        <v>14</v>
      </c>
    </row>
    <row r="507" spans="1:4">
      <c r="A507">
        <v>505</v>
      </c>
      <c r="B507" t="s">
        <v>1057</v>
      </c>
      <c r="C507">
        <v>89900</v>
      </c>
      <c r="D507" t="s">
        <v>14</v>
      </c>
    </row>
    <row r="508" spans="1:4">
      <c r="A508">
        <v>506</v>
      </c>
      <c r="B508" t="s">
        <v>1059</v>
      </c>
      <c r="C508">
        <v>18000</v>
      </c>
      <c r="D508" t="s">
        <v>20</v>
      </c>
    </row>
    <row r="509" spans="1:4">
      <c r="A509">
        <v>507</v>
      </c>
      <c r="B509" t="s">
        <v>1061</v>
      </c>
      <c r="C509">
        <v>2100</v>
      </c>
      <c r="D509" t="s">
        <v>14</v>
      </c>
    </row>
    <row r="510" spans="1:4">
      <c r="A510">
        <v>508</v>
      </c>
      <c r="B510" t="s">
        <v>1063</v>
      </c>
      <c r="C510">
        <v>172700</v>
      </c>
      <c r="D510" t="s">
        <v>20</v>
      </c>
    </row>
    <row r="511" spans="1:4">
      <c r="A511">
        <v>509</v>
      </c>
      <c r="B511" t="s">
        <v>398</v>
      </c>
      <c r="C511">
        <v>168500</v>
      </c>
      <c r="D511" t="s">
        <v>14</v>
      </c>
    </row>
    <row r="512" spans="1:4">
      <c r="A512">
        <v>510</v>
      </c>
      <c r="B512" t="s">
        <v>1066</v>
      </c>
      <c r="C512">
        <v>7800</v>
      </c>
      <c r="D512" t="s">
        <v>20</v>
      </c>
    </row>
    <row r="513" spans="1:4">
      <c r="A513">
        <v>511</v>
      </c>
      <c r="B513" t="s">
        <v>1068</v>
      </c>
      <c r="C513">
        <v>147800</v>
      </c>
      <c r="D513" t="s">
        <v>14</v>
      </c>
    </row>
    <row r="514" spans="1:4">
      <c r="A514">
        <v>512</v>
      </c>
      <c r="B514" t="s">
        <v>1070</v>
      </c>
      <c r="C514">
        <v>9100</v>
      </c>
      <c r="D514" t="s">
        <v>20</v>
      </c>
    </row>
    <row r="515" spans="1:4">
      <c r="A515">
        <v>513</v>
      </c>
      <c r="B515" t="s">
        <v>1072</v>
      </c>
      <c r="C515">
        <v>8300</v>
      </c>
      <c r="D515" t="s">
        <v>74</v>
      </c>
    </row>
    <row r="516" spans="1:4">
      <c r="A516">
        <v>514</v>
      </c>
      <c r="B516" t="s">
        <v>1074</v>
      </c>
      <c r="C516">
        <v>138700</v>
      </c>
      <c r="D516" t="s">
        <v>74</v>
      </c>
    </row>
    <row r="517" spans="1:4">
      <c r="A517">
        <v>515</v>
      </c>
      <c r="B517" t="s">
        <v>1076</v>
      </c>
      <c r="C517">
        <v>8600</v>
      </c>
      <c r="D517" t="s">
        <v>14</v>
      </c>
    </row>
    <row r="518" spans="1:4">
      <c r="A518">
        <v>516</v>
      </c>
      <c r="B518" t="s">
        <v>1078</v>
      </c>
      <c r="C518">
        <v>125400</v>
      </c>
      <c r="D518" t="s">
        <v>14</v>
      </c>
    </row>
    <row r="519" spans="1:4">
      <c r="A519">
        <v>517</v>
      </c>
      <c r="B519" t="s">
        <v>1080</v>
      </c>
      <c r="C519">
        <v>5900</v>
      </c>
      <c r="D519" t="s">
        <v>20</v>
      </c>
    </row>
    <row r="520" spans="1:4">
      <c r="A520">
        <v>518</v>
      </c>
      <c r="B520" t="s">
        <v>1082</v>
      </c>
      <c r="C520">
        <v>8800</v>
      </c>
      <c r="D520" t="s">
        <v>14</v>
      </c>
    </row>
    <row r="521" spans="1:4">
      <c r="A521">
        <v>519</v>
      </c>
      <c r="B521" t="s">
        <v>1084</v>
      </c>
      <c r="C521">
        <v>177700</v>
      </c>
      <c r="D521" t="s">
        <v>20</v>
      </c>
    </row>
    <row r="522" spans="1:4">
      <c r="A522">
        <v>520</v>
      </c>
      <c r="B522" t="s">
        <v>1086</v>
      </c>
      <c r="C522">
        <v>800</v>
      </c>
      <c r="D522" t="s">
        <v>20</v>
      </c>
    </row>
    <row r="523" spans="1:4">
      <c r="A523">
        <v>521</v>
      </c>
      <c r="B523" t="s">
        <v>1088</v>
      </c>
      <c r="C523">
        <v>7600</v>
      </c>
      <c r="D523" t="s">
        <v>20</v>
      </c>
    </row>
    <row r="524" spans="1:4">
      <c r="A524">
        <v>522</v>
      </c>
      <c r="B524" t="s">
        <v>1089</v>
      </c>
      <c r="C524">
        <v>50500</v>
      </c>
      <c r="D524" t="s">
        <v>14</v>
      </c>
    </row>
    <row r="525" spans="1:4">
      <c r="A525">
        <v>523</v>
      </c>
      <c r="B525" t="s">
        <v>1091</v>
      </c>
      <c r="C525">
        <v>900</v>
      </c>
      <c r="D525" t="s">
        <v>20</v>
      </c>
    </row>
    <row r="526" spans="1:4">
      <c r="A526">
        <v>524</v>
      </c>
      <c r="B526" t="s">
        <v>1093</v>
      </c>
      <c r="C526">
        <v>96700</v>
      </c>
      <c r="D526" t="s">
        <v>14</v>
      </c>
    </row>
    <row r="527" spans="1:4">
      <c r="A527">
        <v>525</v>
      </c>
      <c r="B527" t="s">
        <v>1095</v>
      </c>
      <c r="C527">
        <v>2100</v>
      </c>
      <c r="D527" t="s">
        <v>14</v>
      </c>
    </row>
    <row r="528" spans="1:4">
      <c r="A528">
        <v>526</v>
      </c>
      <c r="B528" t="s">
        <v>1097</v>
      </c>
      <c r="C528">
        <v>8300</v>
      </c>
      <c r="D528" t="s">
        <v>20</v>
      </c>
    </row>
    <row r="529" spans="1:4">
      <c r="A529">
        <v>527</v>
      </c>
      <c r="B529" t="s">
        <v>1099</v>
      </c>
      <c r="C529">
        <v>189200</v>
      </c>
      <c r="D529" t="s">
        <v>14</v>
      </c>
    </row>
    <row r="530" spans="1:4">
      <c r="A530">
        <v>528</v>
      </c>
      <c r="B530" t="s">
        <v>1101</v>
      </c>
      <c r="C530">
        <v>9000</v>
      </c>
      <c r="D530" t="s">
        <v>14</v>
      </c>
    </row>
    <row r="531" spans="1:4">
      <c r="A531">
        <v>529</v>
      </c>
      <c r="B531" t="s">
        <v>1103</v>
      </c>
      <c r="C531">
        <v>5100</v>
      </c>
      <c r="D531" t="s">
        <v>14</v>
      </c>
    </row>
    <row r="532" spans="1:4">
      <c r="A532">
        <v>530</v>
      </c>
      <c r="B532" t="s">
        <v>1105</v>
      </c>
      <c r="C532">
        <v>105000</v>
      </c>
      <c r="D532" t="s">
        <v>14</v>
      </c>
    </row>
    <row r="533" spans="1:4">
      <c r="A533">
        <v>531</v>
      </c>
      <c r="B533" t="s">
        <v>1107</v>
      </c>
      <c r="C533">
        <v>186700</v>
      </c>
      <c r="D533" t="s">
        <v>47</v>
      </c>
    </row>
    <row r="534" spans="1:4">
      <c r="A534">
        <v>532</v>
      </c>
      <c r="B534" t="s">
        <v>1109</v>
      </c>
      <c r="C534">
        <v>1600</v>
      </c>
      <c r="D534" t="s">
        <v>20</v>
      </c>
    </row>
    <row r="535" spans="1:4">
      <c r="A535">
        <v>533</v>
      </c>
      <c r="B535" t="s">
        <v>1111</v>
      </c>
      <c r="C535">
        <v>115600</v>
      </c>
      <c r="D535" t="s">
        <v>20</v>
      </c>
    </row>
    <row r="536" spans="1:4">
      <c r="A536">
        <v>534</v>
      </c>
      <c r="B536" t="s">
        <v>1113</v>
      </c>
      <c r="C536">
        <v>89100</v>
      </c>
      <c r="D536" t="s">
        <v>14</v>
      </c>
    </row>
    <row r="537" spans="1:4">
      <c r="A537">
        <v>535</v>
      </c>
      <c r="B537" t="s">
        <v>1115</v>
      </c>
      <c r="C537">
        <v>2600</v>
      </c>
      <c r="D537" t="s">
        <v>20</v>
      </c>
    </row>
    <row r="538" spans="1:4">
      <c r="A538">
        <v>536</v>
      </c>
      <c r="B538" t="s">
        <v>1117</v>
      </c>
      <c r="C538">
        <v>9800</v>
      </c>
      <c r="D538" t="s">
        <v>20</v>
      </c>
    </row>
    <row r="539" spans="1:4">
      <c r="A539">
        <v>537</v>
      </c>
      <c r="B539" t="s">
        <v>1119</v>
      </c>
      <c r="C539">
        <v>84400</v>
      </c>
      <c r="D539" t="s">
        <v>20</v>
      </c>
    </row>
    <row r="540" spans="1:4">
      <c r="A540">
        <v>538</v>
      </c>
      <c r="B540" t="s">
        <v>1121</v>
      </c>
      <c r="C540">
        <v>151300</v>
      </c>
      <c r="D540" t="s">
        <v>14</v>
      </c>
    </row>
    <row r="541" spans="1:4">
      <c r="A541">
        <v>539</v>
      </c>
      <c r="B541" t="s">
        <v>1123</v>
      </c>
      <c r="C541">
        <v>9800</v>
      </c>
      <c r="D541" t="s">
        <v>14</v>
      </c>
    </row>
    <row r="542" spans="1:4">
      <c r="A542">
        <v>540</v>
      </c>
      <c r="B542" t="s">
        <v>1125</v>
      </c>
      <c r="C542">
        <v>5300</v>
      </c>
      <c r="D542" t="s">
        <v>20</v>
      </c>
    </row>
    <row r="543" spans="1:4">
      <c r="A543">
        <v>541</v>
      </c>
      <c r="B543" t="s">
        <v>1127</v>
      </c>
      <c r="C543">
        <v>178000</v>
      </c>
      <c r="D543" t="s">
        <v>14</v>
      </c>
    </row>
    <row r="544" spans="1:4">
      <c r="A544">
        <v>542</v>
      </c>
      <c r="B544" t="s">
        <v>1129</v>
      </c>
      <c r="C544">
        <v>77000</v>
      </c>
      <c r="D544" t="s">
        <v>14</v>
      </c>
    </row>
    <row r="545" spans="1:4">
      <c r="A545">
        <v>543</v>
      </c>
      <c r="B545" t="s">
        <v>1131</v>
      </c>
      <c r="C545">
        <v>84900</v>
      </c>
      <c r="D545" t="s">
        <v>14</v>
      </c>
    </row>
    <row r="546" spans="1:4">
      <c r="A546">
        <v>544</v>
      </c>
      <c r="B546" t="s">
        <v>1133</v>
      </c>
      <c r="C546">
        <v>2800</v>
      </c>
      <c r="D546" t="s">
        <v>20</v>
      </c>
    </row>
    <row r="547" spans="1:4">
      <c r="A547">
        <v>545</v>
      </c>
      <c r="B547" t="s">
        <v>1135</v>
      </c>
      <c r="C547">
        <v>184800</v>
      </c>
      <c r="D547" t="s">
        <v>14</v>
      </c>
    </row>
    <row r="548" spans="1:4">
      <c r="A548">
        <v>546</v>
      </c>
      <c r="B548" t="s">
        <v>1137</v>
      </c>
      <c r="C548">
        <v>4200</v>
      </c>
      <c r="D548" t="s">
        <v>20</v>
      </c>
    </row>
    <row r="549" spans="1:4">
      <c r="A549">
        <v>547</v>
      </c>
      <c r="B549" t="s">
        <v>1139</v>
      </c>
      <c r="C549">
        <v>1300</v>
      </c>
      <c r="D549" t="s">
        <v>20</v>
      </c>
    </row>
    <row r="550" spans="1:4">
      <c r="A550">
        <v>548</v>
      </c>
      <c r="B550" t="s">
        <v>1141</v>
      </c>
      <c r="C550">
        <v>66100</v>
      </c>
      <c r="D550" t="s">
        <v>20</v>
      </c>
    </row>
    <row r="551" spans="1:4">
      <c r="A551">
        <v>549</v>
      </c>
      <c r="B551" t="s">
        <v>1143</v>
      </c>
      <c r="C551">
        <v>29500</v>
      </c>
      <c r="D551" t="s">
        <v>20</v>
      </c>
    </row>
    <row r="552" spans="1:4">
      <c r="A552">
        <v>550</v>
      </c>
      <c r="B552" t="s">
        <v>1145</v>
      </c>
      <c r="C552">
        <v>100</v>
      </c>
      <c r="D552" t="s">
        <v>74</v>
      </c>
    </row>
    <row r="553" spans="1:4">
      <c r="A553">
        <v>551</v>
      </c>
      <c r="B553" t="s">
        <v>1147</v>
      </c>
      <c r="C553">
        <v>180100</v>
      </c>
      <c r="D553" t="s">
        <v>14</v>
      </c>
    </row>
    <row r="554" spans="1:4">
      <c r="A554">
        <v>552</v>
      </c>
      <c r="B554" t="s">
        <v>1149</v>
      </c>
      <c r="C554">
        <v>9000</v>
      </c>
      <c r="D554" t="s">
        <v>14</v>
      </c>
    </row>
    <row r="555" spans="1:4">
      <c r="A555">
        <v>553</v>
      </c>
      <c r="B555" t="s">
        <v>1151</v>
      </c>
      <c r="C555">
        <v>170600</v>
      </c>
      <c r="D555" t="s">
        <v>14</v>
      </c>
    </row>
    <row r="556" spans="1:4">
      <c r="A556">
        <v>554</v>
      </c>
      <c r="B556" t="s">
        <v>1153</v>
      </c>
      <c r="C556">
        <v>9500</v>
      </c>
      <c r="D556" t="s">
        <v>20</v>
      </c>
    </row>
    <row r="557" spans="1:4">
      <c r="A557">
        <v>555</v>
      </c>
      <c r="B557" t="s">
        <v>1155</v>
      </c>
      <c r="C557">
        <v>6300</v>
      </c>
      <c r="D557" t="s">
        <v>20</v>
      </c>
    </row>
    <row r="558" spans="1:4">
      <c r="A558">
        <v>556</v>
      </c>
      <c r="B558" t="s">
        <v>442</v>
      </c>
      <c r="C558">
        <v>5200</v>
      </c>
      <c r="D558" t="s">
        <v>20</v>
      </c>
    </row>
    <row r="559" spans="1:4">
      <c r="A559">
        <v>557</v>
      </c>
      <c r="B559" t="s">
        <v>1158</v>
      </c>
      <c r="C559">
        <v>6000</v>
      </c>
      <c r="D559" t="s">
        <v>20</v>
      </c>
    </row>
    <row r="560" spans="1:4">
      <c r="A560">
        <v>558</v>
      </c>
      <c r="B560" t="s">
        <v>1160</v>
      </c>
      <c r="C560">
        <v>5800</v>
      </c>
      <c r="D560" t="s">
        <v>20</v>
      </c>
    </row>
    <row r="561" spans="1:4">
      <c r="A561">
        <v>559</v>
      </c>
      <c r="B561" t="s">
        <v>1162</v>
      </c>
      <c r="C561">
        <v>105300</v>
      </c>
      <c r="D561" t="s">
        <v>20</v>
      </c>
    </row>
    <row r="562" spans="1:4">
      <c r="A562">
        <v>560</v>
      </c>
      <c r="B562" t="s">
        <v>1164</v>
      </c>
      <c r="C562">
        <v>20000</v>
      </c>
      <c r="D562" t="s">
        <v>20</v>
      </c>
    </row>
    <row r="563" spans="1:4">
      <c r="A563">
        <v>561</v>
      </c>
      <c r="B563" t="s">
        <v>1166</v>
      </c>
      <c r="C563">
        <v>3000</v>
      </c>
      <c r="D563" t="s">
        <v>20</v>
      </c>
    </row>
    <row r="564" spans="1:4">
      <c r="A564">
        <v>562</v>
      </c>
      <c r="B564" t="s">
        <v>1168</v>
      </c>
      <c r="C564">
        <v>9900</v>
      </c>
      <c r="D564" t="s">
        <v>14</v>
      </c>
    </row>
    <row r="565" spans="1:4">
      <c r="A565">
        <v>563</v>
      </c>
      <c r="B565" t="s">
        <v>1170</v>
      </c>
      <c r="C565">
        <v>3700</v>
      </c>
      <c r="D565" t="s">
        <v>20</v>
      </c>
    </row>
    <row r="566" spans="1:4">
      <c r="A566">
        <v>564</v>
      </c>
      <c r="B566" t="s">
        <v>1172</v>
      </c>
      <c r="C566">
        <v>168700</v>
      </c>
      <c r="D566" t="s">
        <v>14</v>
      </c>
    </row>
    <row r="567" spans="1:4">
      <c r="A567">
        <v>565</v>
      </c>
      <c r="B567" t="s">
        <v>1174</v>
      </c>
      <c r="C567">
        <v>94900</v>
      </c>
      <c r="D567" t="s">
        <v>20</v>
      </c>
    </row>
    <row r="568" spans="1:4">
      <c r="A568">
        <v>566</v>
      </c>
      <c r="B568" t="s">
        <v>1176</v>
      </c>
      <c r="C568">
        <v>9300</v>
      </c>
      <c r="D568" t="s">
        <v>14</v>
      </c>
    </row>
    <row r="569" spans="1:4">
      <c r="A569">
        <v>567</v>
      </c>
      <c r="B569" t="s">
        <v>1178</v>
      </c>
      <c r="C569">
        <v>6800</v>
      </c>
      <c r="D569" t="s">
        <v>20</v>
      </c>
    </row>
    <row r="570" spans="1:4">
      <c r="A570">
        <v>568</v>
      </c>
      <c r="B570" t="s">
        <v>1180</v>
      </c>
      <c r="C570">
        <v>72400</v>
      </c>
      <c r="D570" t="s">
        <v>20</v>
      </c>
    </row>
    <row r="571" spans="1:4">
      <c r="A571">
        <v>569</v>
      </c>
      <c r="B571" t="s">
        <v>1182</v>
      </c>
      <c r="C571">
        <v>20100</v>
      </c>
      <c r="D571" t="s">
        <v>20</v>
      </c>
    </row>
    <row r="572" spans="1:4">
      <c r="A572">
        <v>570</v>
      </c>
      <c r="B572" t="s">
        <v>1184</v>
      </c>
      <c r="C572">
        <v>31200</v>
      </c>
      <c r="D572" t="s">
        <v>20</v>
      </c>
    </row>
    <row r="573" spans="1:4">
      <c r="A573">
        <v>571</v>
      </c>
      <c r="B573" t="s">
        <v>1186</v>
      </c>
      <c r="C573">
        <v>3500</v>
      </c>
      <c r="D573" t="s">
        <v>14</v>
      </c>
    </row>
    <row r="574" spans="1:4">
      <c r="A574">
        <v>572</v>
      </c>
      <c r="B574" t="s">
        <v>1188</v>
      </c>
      <c r="C574">
        <v>9000</v>
      </c>
      <c r="D574" t="s">
        <v>74</v>
      </c>
    </row>
    <row r="575" spans="1:4">
      <c r="A575">
        <v>573</v>
      </c>
      <c r="B575" t="s">
        <v>1190</v>
      </c>
      <c r="C575">
        <v>6700</v>
      </c>
      <c r="D575" t="s">
        <v>20</v>
      </c>
    </row>
    <row r="576" spans="1:4">
      <c r="A576">
        <v>574</v>
      </c>
      <c r="B576" t="s">
        <v>1192</v>
      </c>
      <c r="C576">
        <v>2700</v>
      </c>
      <c r="D576" t="s">
        <v>20</v>
      </c>
    </row>
    <row r="577" spans="1:4">
      <c r="A577">
        <v>575</v>
      </c>
      <c r="B577" t="s">
        <v>1194</v>
      </c>
      <c r="C577">
        <v>83300</v>
      </c>
      <c r="D577" t="s">
        <v>14</v>
      </c>
    </row>
    <row r="578" spans="1:4">
      <c r="A578">
        <v>576</v>
      </c>
      <c r="B578" t="s">
        <v>1196</v>
      </c>
      <c r="C578">
        <v>9700</v>
      </c>
      <c r="D578" t="s">
        <v>14</v>
      </c>
    </row>
    <row r="579" spans="1:4">
      <c r="A579">
        <v>577</v>
      </c>
      <c r="B579" t="s">
        <v>1198</v>
      </c>
      <c r="C579">
        <v>8200</v>
      </c>
      <c r="D579" t="s">
        <v>74</v>
      </c>
    </row>
    <row r="580" spans="1:4">
      <c r="A580">
        <v>578</v>
      </c>
      <c r="B580" t="s">
        <v>1200</v>
      </c>
      <c r="C580">
        <v>96500</v>
      </c>
      <c r="D580" t="s">
        <v>14</v>
      </c>
    </row>
    <row r="581" spans="1:4">
      <c r="A581">
        <v>579</v>
      </c>
      <c r="B581" t="s">
        <v>1202</v>
      </c>
      <c r="C581">
        <v>6200</v>
      </c>
      <c r="D581" t="s">
        <v>20</v>
      </c>
    </row>
    <row r="582" spans="1:4">
      <c r="A582">
        <v>580</v>
      </c>
      <c r="B582" t="s">
        <v>556</v>
      </c>
      <c r="C582">
        <v>43800</v>
      </c>
      <c r="D582" t="s">
        <v>20</v>
      </c>
    </row>
    <row r="583" spans="1:4">
      <c r="A583">
        <v>581</v>
      </c>
      <c r="B583" t="s">
        <v>1205</v>
      </c>
      <c r="C583">
        <v>6000</v>
      </c>
      <c r="D583" t="s">
        <v>14</v>
      </c>
    </row>
    <row r="584" spans="1:4">
      <c r="A584">
        <v>582</v>
      </c>
      <c r="B584" t="s">
        <v>1207</v>
      </c>
      <c r="C584">
        <v>8700</v>
      </c>
      <c r="D584" t="s">
        <v>14</v>
      </c>
    </row>
    <row r="585" spans="1:4">
      <c r="A585">
        <v>583</v>
      </c>
      <c r="B585" t="s">
        <v>1209</v>
      </c>
      <c r="C585">
        <v>18900</v>
      </c>
      <c r="D585" t="s">
        <v>20</v>
      </c>
    </row>
    <row r="586" spans="1:4">
      <c r="A586">
        <v>584</v>
      </c>
      <c r="B586" t="s">
        <v>45</v>
      </c>
      <c r="C586">
        <v>86400</v>
      </c>
      <c r="D586" t="s">
        <v>20</v>
      </c>
    </row>
    <row r="587" spans="1:4">
      <c r="A587">
        <v>585</v>
      </c>
      <c r="B587" t="s">
        <v>1212</v>
      </c>
      <c r="C587">
        <v>8900</v>
      </c>
      <c r="D587" t="s">
        <v>20</v>
      </c>
    </row>
    <row r="588" spans="1:4">
      <c r="A588">
        <v>586</v>
      </c>
      <c r="B588" t="s">
        <v>1214</v>
      </c>
      <c r="C588">
        <v>700</v>
      </c>
      <c r="D588" t="s">
        <v>20</v>
      </c>
    </row>
    <row r="589" spans="1:4">
      <c r="A589">
        <v>587</v>
      </c>
      <c r="B589" t="s">
        <v>1216</v>
      </c>
      <c r="C589">
        <v>9400</v>
      </c>
      <c r="D589" t="s">
        <v>14</v>
      </c>
    </row>
    <row r="590" spans="1:4">
      <c r="A590">
        <v>588</v>
      </c>
      <c r="B590" t="s">
        <v>1218</v>
      </c>
      <c r="C590">
        <v>157600</v>
      </c>
      <c r="D590" t="s">
        <v>14</v>
      </c>
    </row>
    <row r="591" spans="1:4">
      <c r="A591">
        <v>589</v>
      </c>
      <c r="B591" t="s">
        <v>1220</v>
      </c>
      <c r="C591">
        <v>7900</v>
      </c>
      <c r="D591" t="s">
        <v>14</v>
      </c>
    </row>
    <row r="592" spans="1:4">
      <c r="A592">
        <v>590</v>
      </c>
      <c r="B592" t="s">
        <v>1222</v>
      </c>
      <c r="C592">
        <v>7100</v>
      </c>
      <c r="D592" t="s">
        <v>14</v>
      </c>
    </row>
    <row r="593" spans="1:4">
      <c r="A593">
        <v>591</v>
      </c>
      <c r="B593" t="s">
        <v>1224</v>
      </c>
      <c r="C593">
        <v>600</v>
      </c>
      <c r="D593" t="s">
        <v>20</v>
      </c>
    </row>
    <row r="594" spans="1:4">
      <c r="A594">
        <v>592</v>
      </c>
      <c r="B594" t="s">
        <v>1226</v>
      </c>
      <c r="C594">
        <v>156800</v>
      </c>
      <c r="D594" t="s">
        <v>14</v>
      </c>
    </row>
    <row r="595" spans="1:4">
      <c r="A595">
        <v>593</v>
      </c>
      <c r="B595" t="s">
        <v>1228</v>
      </c>
      <c r="C595">
        <v>121600</v>
      </c>
      <c r="D595" t="s">
        <v>20</v>
      </c>
    </row>
    <row r="596" spans="1:4">
      <c r="A596">
        <v>594</v>
      </c>
      <c r="B596" t="s">
        <v>1230</v>
      </c>
      <c r="C596">
        <v>157300</v>
      </c>
      <c r="D596" t="s">
        <v>14</v>
      </c>
    </row>
    <row r="597" spans="1:4">
      <c r="A597">
        <v>595</v>
      </c>
      <c r="B597" t="s">
        <v>1232</v>
      </c>
      <c r="C597">
        <v>70300</v>
      </c>
      <c r="D597" t="s">
        <v>20</v>
      </c>
    </row>
    <row r="598" spans="1:4">
      <c r="A598">
        <v>596</v>
      </c>
      <c r="B598" t="s">
        <v>1234</v>
      </c>
      <c r="C598">
        <v>7900</v>
      </c>
      <c r="D598" t="s">
        <v>14</v>
      </c>
    </row>
    <row r="599" spans="1:4">
      <c r="A599">
        <v>597</v>
      </c>
      <c r="B599" t="s">
        <v>1236</v>
      </c>
      <c r="C599">
        <v>73800</v>
      </c>
      <c r="D599" t="s">
        <v>20</v>
      </c>
    </row>
    <row r="600" spans="1:4">
      <c r="A600">
        <v>598</v>
      </c>
      <c r="B600" t="s">
        <v>1238</v>
      </c>
      <c r="C600">
        <v>108500</v>
      </c>
      <c r="D600" t="s">
        <v>20</v>
      </c>
    </row>
    <row r="601" spans="1:4">
      <c r="A601">
        <v>599</v>
      </c>
      <c r="B601" t="s">
        <v>1240</v>
      </c>
      <c r="C601">
        <v>140300</v>
      </c>
      <c r="D601" t="s">
        <v>14</v>
      </c>
    </row>
    <row r="602" spans="1:4">
      <c r="A602">
        <v>600</v>
      </c>
      <c r="B602" t="s">
        <v>1242</v>
      </c>
      <c r="C602">
        <v>100</v>
      </c>
      <c r="D602" t="s">
        <v>14</v>
      </c>
    </row>
    <row r="603" spans="1:4">
      <c r="A603">
        <v>601</v>
      </c>
      <c r="B603" t="s">
        <v>1244</v>
      </c>
      <c r="C603">
        <v>6300</v>
      </c>
      <c r="D603" t="s">
        <v>20</v>
      </c>
    </row>
    <row r="604" spans="1:4">
      <c r="A604">
        <v>602</v>
      </c>
      <c r="B604" t="s">
        <v>1246</v>
      </c>
      <c r="C604">
        <v>71100</v>
      </c>
      <c r="D604" t="s">
        <v>20</v>
      </c>
    </row>
    <row r="605" spans="1:4">
      <c r="A605">
        <v>603</v>
      </c>
      <c r="B605" t="s">
        <v>1248</v>
      </c>
      <c r="C605">
        <v>5300</v>
      </c>
      <c r="D605" t="s">
        <v>20</v>
      </c>
    </row>
    <row r="606" spans="1:4">
      <c r="A606">
        <v>604</v>
      </c>
      <c r="B606" t="s">
        <v>1250</v>
      </c>
      <c r="C606">
        <v>88700</v>
      </c>
      <c r="D606" t="s">
        <v>20</v>
      </c>
    </row>
    <row r="607" spans="1:4">
      <c r="A607">
        <v>605</v>
      </c>
      <c r="B607" t="s">
        <v>1252</v>
      </c>
      <c r="C607">
        <v>3300</v>
      </c>
      <c r="D607" t="s">
        <v>20</v>
      </c>
    </row>
    <row r="608" spans="1:4">
      <c r="A608">
        <v>606</v>
      </c>
      <c r="B608" t="s">
        <v>1254</v>
      </c>
      <c r="C608">
        <v>3400</v>
      </c>
      <c r="D608" t="s">
        <v>20</v>
      </c>
    </row>
    <row r="609" spans="1:4">
      <c r="A609">
        <v>607</v>
      </c>
      <c r="B609" t="s">
        <v>1256</v>
      </c>
      <c r="C609">
        <v>137600</v>
      </c>
      <c r="D609" t="s">
        <v>20</v>
      </c>
    </row>
    <row r="610" spans="1:4">
      <c r="A610">
        <v>608</v>
      </c>
      <c r="B610" t="s">
        <v>1258</v>
      </c>
      <c r="C610">
        <v>3900</v>
      </c>
      <c r="D610" t="s">
        <v>20</v>
      </c>
    </row>
    <row r="611" spans="1:4">
      <c r="A611">
        <v>609</v>
      </c>
      <c r="B611" t="s">
        <v>1260</v>
      </c>
      <c r="C611">
        <v>10000</v>
      </c>
      <c r="D611" t="s">
        <v>20</v>
      </c>
    </row>
    <row r="612" spans="1:4">
      <c r="A612">
        <v>610</v>
      </c>
      <c r="B612" t="s">
        <v>1262</v>
      </c>
      <c r="C612">
        <v>42800</v>
      </c>
      <c r="D612" t="s">
        <v>20</v>
      </c>
    </row>
    <row r="613" spans="1:4">
      <c r="A613">
        <v>611</v>
      </c>
      <c r="B613" t="s">
        <v>1264</v>
      </c>
      <c r="C613">
        <v>8200</v>
      </c>
      <c r="D613" t="s">
        <v>74</v>
      </c>
    </row>
    <row r="614" spans="1:4">
      <c r="A614">
        <v>612</v>
      </c>
      <c r="B614" t="s">
        <v>1266</v>
      </c>
      <c r="C614">
        <v>6200</v>
      </c>
      <c r="D614" t="s">
        <v>20</v>
      </c>
    </row>
    <row r="615" spans="1:4">
      <c r="A615">
        <v>613</v>
      </c>
      <c r="B615" t="s">
        <v>1268</v>
      </c>
      <c r="C615">
        <v>1100</v>
      </c>
      <c r="D615" t="s">
        <v>20</v>
      </c>
    </row>
    <row r="616" spans="1:4">
      <c r="A616">
        <v>614</v>
      </c>
      <c r="B616" t="s">
        <v>1270</v>
      </c>
      <c r="C616">
        <v>26500</v>
      </c>
      <c r="D616" t="s">
        <v>20</v>
      </c>
    </row>
    <row r="617" spans="1:4">
      <c r="A617">
        <v>615</v>
      </c>
      <c r="B617" t="s">
        <v>1272</v>
      </c>
      <c r="C617">
        <v>8500</v>
      </c>
      <c r="D617" t="s">
        <v>20</v>
      </c>
    </row>
    <row r="618" spans="1:4">
      <c r="A618">
        <v>616</v>
      </c>
      <c r="B618" t="s">
        <v>1274</v>
      </c>
      <c r="C618">
        <v>6400</v>
      </c>
      <c r="D618" t="s">
        <v>20</v>
      </c>
    </row>
    <row r="619" spans="1:4">
      <c r="A619">
        <v>617</v>
      </c>
      <c r="B619" t="s">
        <v>1276</v>
      </c>
      <c r="C619">
        <v>1400</v>
      </c>
      <c r="D619" t="s">
        <v>20</v>
      </c>
    </row>
    <row r="620" spans="1:4">
      <c r="A620">
        <v>618</v>
      </c>
      <c r="B620" t="s">
        <v>1278</v>
      </c>
      <c r="C620">
        <v>198600</v>
      </c>
      <c r="D620" t="s">
        <v>14</v>
      </c>
    </row>
    <row r="621" spans="1:4">
      <c r="A621">
        <v>619</v>
      </c>
      <c r="B621" t="s">
        <v>1280</v>
      </c>
      <c r="C621">
        <v>195900</v>
      </c>
      <c r="D621" t="s">
        <v>14</v>
      </c>
    </row>
    <row r="622" spans="1:4">
      <c r="A622">
        <v>620</v>
      </c>
      <c r="B622" t="s">
        <v>1282</v>
      </c>
      <c r="C622">
        <v>4300</v>
      </c>
      <c r="D622" t="s">
        <v>20</v>
      </c>
    </row>
    <row r="623" spans="1:4">
      <c r="A623">
        <v>621</v>
      </c>
      <c r="B623" t="s">
        <v>1284</v>
      </c>
      <c r="C623">
        <v>25600</v>
      </c>
      <c r="D623" t="s">
        <v>20</v>
      </c>
    </row>
    <row r="624" spans="1:4">
      <c r="A624">
        <v>622</v>
      </c>
      <c r="B624" t="s">
        <v>1286</v>
      </c>
      <c r="C624">
        <v>189000</v>
      </c>
      <c r="D624" t="s">
        <v>14</v>
      </c>
    </row>
    <row r="625" spans="1:4">
      <c r="A625">
        <v>623</v>
      </c>
      <c r="B625" t="s">
        <v>1288</v>
      </c>
      <c r="C625">
        <v>94300</v>
      </c>
      <c r="D625" t="s">
        <v>20</v>
      </c>
    </row>
    <row r="626" spans="1:4">
      <c r="A626">
        <v>624</v>
      </c>
      <c r="B626" t="s">
        <v>1290</v>
      </c>
      <c r="C626">
        <v>5100</v>
      </c>
      <c r="D626" t="s">
        <v>20</v>
      </c>
    </row>
    <row r="627" spans="1:4">
      <c r="A627">
        <v>625</v>
      </c>
      <c r="B627" t="s">
        <v>1292</v>
      </c>
      <c r="C627">
        <v>7500</v>
      </c>
      <c r="D627" t="s">
        <v>14</v>
      </c>
    </row>
    <row r="628" spans="1:4">
      <c r="A628">
        <v>626</v>
      </c>
      <c r="B628" t="s">
        <v>1294</v>
      </c>
      <c r="C628">
        <v>6400</v>
      </c>
      <c r="D628" t="s">
        <v>20</v>
      </c>
    </row>
    <row r="629" spans="1:4">
      <c r="A629">
        <v>627</v>
      </c>
      <c r="B629" t="s">
        <v>1296</v>
      </c>
      <c r="C629">
        <v>1600</v>
      </c>
      <c r="D629" t="s">
        <v>20</v>
      </c>
    </row>
    <row r="630" spans="1:4">
      <c r="A630">
        <v>628</v>
      </c>
      <c r="B630" t="s">
        <v>1298</v>
      </c>
      <c r="C630">
        <v>1900</v>
      </c>
      <c r="D630" t="s">
        <v>20</v>
      </c>
    </row>
    <row r="631" spans="1:4">
      <c r="A631">
        <v>629</v>
      </c>
      <c r="B631" t="s">
        <v>1300</v>
      </c>
      <c r="C631">
        <v>85900</v>
      </c>
      <c r="D631" t="s">
        <v>14</v>
      </c>
    </row>
    <row r="632" spans="1:4">
      <c r="A632">
        <v>630</v>
      </c>
      <c r="B632" t="s">
        <v>1302</v>
      </c>
      <c r="C632">
        <v>9500</v>
      </c>
      <c r="D632" t="s">
        <v>74</v>
      </c>
    </row>
    <row r="633" spans="1:4">
      <c r="A633">
        <v>631</v>
      </c>
      <c r="B633" t="s">
        <v>1304</v>
      </c>
      <c r="C633">
        <v>59200</v>
      </c>
      <c r="D633" t="s">
        <v>20</v>
      </c>
    </row>
    <row r="634" spans="1:4">
      <c r="A634">
        <v>632</v>
      </c>
      <c r="B634" t="s">
        <v>1306</v>
      </c>
      <c r="C634">
        <v>72100</v>
      </c>
      <c r="D634" t="s">
        <v>47</v>
      </c>
    </row>
    <row r="635" spans="1:4">
      <c r="A635">
        <v>633</v>
      </c>
      <c r="B635" t="s">
        <v>1308</v>
      </c>
      <c r="C635">
        <v>6700</v>
      </c>
      <c r="D635" t="s">
        <v>14</v>
      </c>
    </row>
    <row r="636" spans="1:4">
      <c r="A636">
        <v>634</v>
      </c>
      <c r="B636" t="s">
        <v>1310</v>
      </c>
      <c r="C636">
        <v>118200</v>
      </c>
      <c r="D636" t="s">
        <v>74</v>
      </c>
    </row>
    <row r="637" spans="1:4">
      <c r="A637">
        <v>635</v>
      </c>
      <c r="B637" t="s">
        <v>1312</v>
      </c>
      <c r="C637">
        <v>139000</v>
      </c>
      <c r="D637" t="s">
        <v>20</v>
      </c>
    </row>
    <row r="638" spans="1:4">
      <c r="A638">
        <v>636</v>
      </c>
      <c r="B638" t="s">
        <v>1314</v>
      </c>
      <c r="C638">
        <v>197700</v>
      </c>
      <c r="D638" t="s">
        <v>14</v>
      </c>
    </row>
    <row r="639" spans="1:4">
      <c r="A639">
        <v>637</v>
      </c>
      <c r="B639" t="s">
        <v>1316</v>
      </c>
      <c r="C639">
        <v>8500</v>
      </c>
      <c r="D639" t="s">
        <v>14</v>
      </c>
    </row>
    <row r="640" spans="1:4">
      <c r="A640">
        <v>638</v>
      </c>
      <c r="B640" t="s">
        <v>1318</v>
      </c>
      <c r="C640">
        <v>81600</v>
      </c>
      <c r="D640" t="s">
        <v>14</v>
      </c>
    </row>
    <row r="641" spans="1:4">
      <c r="A641">
        <v>639</v>
      </c>
      <c r="B641" t="s">
        <v>1320</v>
      </c>
      <c r="C641">
        <v>8600</v>
      </c>
      <c r="D641" t="s">
        <v>47</v>
      </c>
    </row>
    <row r="642" spans="1:4">
      <c r="A642">
        <v>640</v>
      </c>
      <c r="B642" t="s">
        <v>1322</v>
      </c>
      <c r="C642">
        <v>119800</v>
      </c>
      <c r="D642" t="s">
        <v>14</v>
      </c>
    </row>
    <row r="643" spans="1:4">
      <c r="A643">
        <v>641</v>
      </c>
      <c r="B643" t="s">
        <v>1324</v>
      </c>
      <c r="C643">
        <v>9400</v>
      </c>
      <c r="D643" t="s">
        <v>20</v>
      </c>
    </row>
    <row r="644" spans="1:4">
      <c r="A644">
        <v>642</v>
      </c>
      <c r="B644" t="s">
        <v>1326</v>
      </c>
      <c r="C644">
        <v>9200</v>
      </c>
      <c r="D644" t="s">
        <v>20</v>
      </c>
    </row>
    <row r="645" spans="1:4">
      <c r="A645">
        <v>643</v>
      </c>
      <c r="B645" t="s">
        <v>1328</v>
      </c>
      <c r="C645">
        <v>14900</v>
      </c>
      <c r="D645" t="s">
        <v>20</v>
      </c>
    </row>
    <row r="646" spans="1:4">
      <c r="A646">
        <v>644</v>
      </c>
      <c r="B646" t="s">
        <v>1330</v>
      </c>
      <c r="C646">
        <v>169400</v>
      </c>
      <c r="D646" t="s">
        <v>14</v>
      </c>
    </row>
    <row r="647" spans="1:4">
      <c r="A647">
        <v>645</v>
      </c>
      <c r="B647" t="s">
        <v>1332</v>
      </c>
      <c r="C647">
        <v>192100</v>
      </c>
      <c r="D647" t="s">
        <v>14</v>
      </c>
    </row>
    <row r="648" spans="1:4">
      <c r="A648">
        <v>646</v>
      </c>
      <c r="B648" t="s">
        <v>1334</v>
      </c>
      <c r="C648">
        <v>98700</v>
      </c>
      <c r="D648" t="s">
        <v>14</v>
      </c>
    </row>
    <row r="649" spans="1:4">
      <c r="A649">
        <v>647</v>
      </c>
      <c r="B649" t="s">
        <v>1336</v>
      </c>
      <c r="C649">
        <v>4500</v>
      </c>
      <c r="D649" t="s">
        <v>14</v>
      </c>
    </row>
    <row r="650" spans="1:4">
      <c r="A650">
        <v>648</v>
      </c>
      <c r="B650" t="s">
        <v>1338</v>
      </c>
      <c r="C650">
        <v>98600</v>
      </c>
      <c r="D650" t="s">
        <v>74</v>
      </c>
    </row>
    <row r="651" spans="1:4">
      <c r="A651">
        <v>649</v>
      </c>
      <c r="B651" t="s">
        <v>1340</v>
      </c>
      <c r="C651">
        <v>121700</v>
      </c>
      <c r="D651" t="s">
        <v>14</v>
      </c>
    </row>
    <row r="652" spans="1:4">
      <c r="A652">
        <v>650</v>
      </c>
      <c r="B652" t="s">
        <v>1342</v>
      </c>
      <c r="C652">
        <v>100</v>
      </c>
      <c r="D652" t="s">
        <v>14</v>
      </c>
    </row>
    <row r="653" spans="1:4">
      <c r="A653">
        <v>651</v>
      </c>
      <c r="B653" t="s">
        <v>1344</v>
      </c>
      <c r="C653">
        <v>196700</v>
      </c>
      <c r="D653" t="s">
        <v>14</v>
      </c>
    </row>
    <row r="654" spans="1:4">
      <c r="A654">
        <v>652</v>
      </c>
      <c r="B654" t="s">
        <v>1346</v>
      </c>
      <c r="C654">
        <v>10000</v>
      </c>
      <c r="D654" t="s">
        <v>20</v>
      </c>
    </row>
    <row r="655" spans="1:4">
      <c r="A655">
        <v>653</v>
      </c>
      <c r="B655" t="s">
        <v>1348</v>
      </c>
      <c r="C655">
        <v>600</v>
      </c>
      <c r="D655" t="s">
        <v>20</v>
      </c>
    </row>
    <row r="656" spans="1:4">
      <c r="A656">
        <v>654</v>
      </c>
      <c r="B656" t="s">
        <v>1350</v>
      </c>
      <c r="C656">
        <v>35000</v>
      </c>
      <c r="D656" t="s">
        <v>20</v>
      </c>
    </row>
    <row r="657" spans="1:4">
      <c r="A657">
        <v>655</v>
      </c>
      <c r="B657" t="s">
        <v>1352</v>
      </c>
      <c r="C657">
        <v>6900</v>
      </c>
      <c r="D657" t="s">
        <v>20</v>
      </c>
    </row>
    <row r="658" spans="1:4">
      <c r="A658">
        <v>656</v>
      </c>
      <c r="B658" t="s">
        <v>1354</v>
      </c>
      <c r="C658">
        <v>118400</v>
      </c>
      <c r="D658" t="s">
        <v>14</v>
      </c>
    </row>
    <row r="659" spans="1:4">
      <c r="A659">
        <v>657</v>
      </c>
      <c r="B659" t="s">
        <v>1356</v>
      </c>
      <c r="C659">
        <v>10000</v>
      </c>
      <c r="D659" t="s">
        <v>14</v>
      </c>
    </row>
    <row r="660" spans="1:4">
      <c r="A660">
        <v>658</v>
      </c>
      <c r="B660" t="s">
        <v>1358</v>
      </c>
      <c r="C660">
        <v>52600</v>
      </c>
      <c r="D660" t="s">
        <v>74</v>
      </c>
    </row>
    <row r="661" spans="1:4">
      <c r="A661">
        <v>659</v>
      </c>
      <c r="B661" t="s">
        <v>1360</v>
      </c>
      <c r="C661">
        <v>120700</v>
      </c>
      <c r="D661" t="s">
        <v>14</v>
      </c>
    </row>
    <row r="662" spans="1:4">
      <c r="A662">
        <v>660</v>
      </c>
      <c r="B662" t="s">
        <v>1362</v>
      </c>
      <c r="C662">
        <v>9100</v>
      </c>
      <c r="D662" t="s">
        <v>14</v>
      </c>
    </row>
    <row r="663" spans="1:4">
      <c r="A663">
        <v>661</v>
      </c>
      <c r="B663" t="s">
        <v>1364</v>
      </c>
      <c r="C663">
        <v>106800</v>
      </c>
      <c r="D663" t="s">
        <v>14</v>
      </c>
    </row>
    <row r="664" spans="1:4">
      <c r="A664">
        <v>662</v>
      </c>
      <c r="B664" t="s">
        <v>1366</v>
      </c>
      <c r="C664">
        <v>9100</v>
      </c>
      <c r="D664" t="s">
        <v>14</v>
      </c>
    </row>
    <row r="665" spans="1:4">
      <c r="A665">
        <v>663</v>
      </c>
      <c r="B665" t="s">
        <v>1368</v>
      </c>
      <c r="C665">
        <v>10000</v>
      </c>
      <c r="D665" t="s">
        <v>14</v>
      </c>
    </row>
    <row r="666" spans="1:4">
      <c r="A666">
        <v>664</v>
      </c>
      <c r="B666" t="s">
        <v>708</v>
      </c>
      <c r="C666">
        <v>79400</v>
      </c>
      <c r="D666" t="s">
        <v>14</v>
      </c>
    </row>
    <row r="667" spans="1:4">
      <c r="A667">
        <v>665</v>
      </c>
      <c r="B667" t="s">
        <v>1371</v>
      </c>
      <c r="C667">
        <v>5100</v>
      </c>
      <c r="D667" t="s">
        <v>20</v>
      </c>
    </row>
    <row r="668" spans="1:4">
      <c r="A668">
        <v>666</v>
      </c>
      <c r="B668" t="s">
        <v>1373</v>
      </c>
      <c r="C668">
        <v>3100</v>
      </c>
      <c r="D668" t="s">
        <v>74</v>
      </c>
    </row>
    <row r="669" spans="1:4">
      <c r="A669">
        <v>667</v>
      </c>
      <c r="B669" t="s">
        <v>1375</v>
      </c>
      <c r="C669">
        <v>6900</v>
      </c>
      <c r="D669" t="s">
        <v>20</v>
      </c>
    </row>
    <row r="670" spans="1:4">
      <c r="A670">
        <v>668</v>
      </c>
      <c r="B670" t="s">
        <v>1377</v>
      </c>
      <c r="C670">
        <v>27500</v>
      </c>
      <c r="D670" t="s">
        <v>14</v>
      </c>
    </row>
    <row r="671" spans="1:4">
      <c r="A671">
        <v>669</v>
      </c>
      <c r="B671" t="s">
        <v>1379</v>
      </c>
      <c r="C671">
        <v>48800</v>
      </c>
      <c r="D671" t="s">
        <v>20</v>
      </c>
    </row>
    <row r="672" spans="1:4">
      <c r="A672">
        <v>670</v>
      </c>
      <c r="B672" t="s">
        <v>1334</v>
      </c>
      <c r="C672">
        <v>16200</v>
      </c>
      <c r="D672" t="s">
        <v>20</v>
      </c>
    </row>
    <row r="673" spans="1:4">
      <c r="A673">
        <v>671</v>
      </c>
      <c r="B673" t="s">
        <v>1382</v>
      </c>
      <c r="C673">
        <v>97600</v>
      </c>
      <c r="D673" t="s">
        <v>20</v>
      </c>
    </row>
    <row r="674" spans="1:4">
      <c r="A674">
        <v>672</v>
      </c>
      <c r="B674" t="s">
        <v>1384</v>
      </c>
      <c r="C674">
        <v>197900</v>
      </c>
      <c r="D674" t="s">
        <v>14</v>
      </c>
    </row>
    <row r="675" spans="1:4">
      <c r="A675">
        <v>673</v>
      </c>
      <c r="B675" t="s">
        <v>1386</v>
      </c>
      <c r="C675">
        <v>5600</v>
      </c>
      <c r="D675" t="s">
        <v>14</v>
      </c>
    </row>
    <row r="676" spans="1:4">
      <c r="A676">
        <v>674</v>
      </c>
      <c r="B676" t="s">
        <v>1388</v>
      </c>
      <c r="C676">
        <v>170700</v>
      </c>
      <c r="D676" t="s">
        <v>74</v>
      </c>
    </row>
    <row r="677" spans="1:4">
      <c r="A677">
        <v>675</v>
      </c>
      <c r="B677" t="s">
        <v>1390</v>
      </c>
      <c r="C677">
        <v>9700</v>
      </c>
      <c r="D677" t="s">
        <v>20</v>
      </c>
    </row>
    <row r="678" spans="1:4">
      <c r="A678">
        <v>676</v>
      </c>
      <c r="B678" t="s">
        <v>1392</v>
      </c>
      <c r="C678">
        <v>62300</v>
      </c>
      <c r="D678" t="s">
        <v>20</v>
      </c>
    </row>
    <row r="679" spans="1:4">
      <c r="A679">
        <v>677</v>
      </c>
      <c r="B679" t="s">
        <v>1394</v>
      </c>
      <c r="C679">
        <v>5300</v>
      </c>
      <c r="D679" t="s">
        <v>14</v>
      </c>
    </row>
    <row r="680" spans="1:4">
      <c r="A680">
        <v>678</v>
      </c>
      <c r="B680" t="s">
        <v>1396</v>
      </c>
      <c r="C680">
        <v>99500</v>
      </c>
      <c r="D680" t="s">
        <v>74</v>
      </c>
    </row>
    <row r="681" spans="1:4">
      <c r="A681">
        <v>679</v>
      </c>
      <c r="B681" t="s">
        <v>668</v>
      </c>
      <c r="C681">
        <v>1400</v>
      </c>
      <c r="D681" t="s">
        <v>20</v>
      </c>
    </row>
    <row r="682" spans="1:4">
      <c r="A682">
        <v>680</v>
      </c>
      <c r="B682" t="s">
        <v>1399</v>
      </c>
      <c r="C682">
        <v>145600</v>
      </c>
      <c r="D682" t="s">
        <v>14</v>
      </c>
    </row>
    <row r="683" spans="1:4">
      <c r="A683">
        <v>681</v>
      </c>
      <c r="B683" t="s">
        <v>1401</v>
      </c>
      <c r="C683">
        <v>184100</v>
      </c>
      <c r="D683" t="s">
        <v>14</v>
      </c>
    </row>
    <row r="684" spans="1:4">
      <c r="A684">
        <v>682</v>
      </c>
      <c r="B684" t="s">
        <v>1403</v>
      </c>
      <c r="C684">
        <v>5400</v>
      </c>
      <c r="D684" t="s">
        <v>20</v>
      </c>
    </row>
    <row r="685" spans="1:4">
      <c r="A685">
        <v>683</v>
      </c>
      <c r="B685" t="s">
        <v>1405</v>
      </c>
      <c r="C685">
        <v>2300</v>
      </c>
      <c r="D685" t="s">
        <v>20</v>
      </c>
    </row>
    <row r="686" spans="1:4">
      <c r="A686">
        <v>684</v>
      </c>
      <c r="B686" t="s">
        <v>1407</v>
      </c>
      <c r="C686">
        <v>1400</v>
      </c>
      <c r="D686" t="s">
        <v>20</v>
      </c>
    </row>
    <row r="687" spans="1:4">
      <c r="A687">
        <v>685</v>
      </c>
      <c r="B687" t="s">
        <v>1409</v>
      </c>
      <c r="C687">
        <v>140000</v>
      </c>
      <c r="D687" t="s">
        <v>14</v>
      </c>
    </row>
    <row r="688" spans="1:4">
      <c r="A688">
        <v>686</v>
      </c>
      <c r="B688" t="s">
        <v>1411</v>
      </c>
      <c r="C688">
        <v>7500</v>
      </c>
      <c r="D688" t="s">
        <v>20</v>
      </c>
    </row>
    <row r="689" spans="1:4">
      <c r="A689">
        <v>687</v>
      </c>
      <c r="B689" t="s">
        <v>1413</v>
      </c>
      <c r="C689">
        <v>1500</v>
      </c>
      <c r="D689" t="s">
        <v>20</v>
      </c>
    </row>
    <row r="690" spans="1:4">
      <c r="A690">
        <v>688</v>
      </c>
      <c r="B690" t="s">
        <v>1415</v>
      </c>
      <c r="C690">
        <v>2900</v>
      </c>
      <c r="D690" t="s">
        <v>20</v>
      </c>
    </row>
    <row r="691" spans="1:4">
      <c r="A691">
        <v>689</v>
      </c>
      <c r="B691" t="s">
        <v>1417</v>
      </c>
      <c r="C691">
        <v>7300</v>
      </c>
      <c r="D691" t="s">
        <v>20</v>
      </c>
    </row>
    <row r="692" spans="1:4">
      <c r="A692">
        <v>690</v>
      </c>
      <c r="B692" t="s">
        <v>1419</v>
      </c>
      <c r="C692">
        <v>3600</v>
      </c>
      <c r="D692" t="s">
        <v>20</v>
      </c>
    </row>
    <row r="693" spans="1:4">
      <c r="A693">
        <v>691</v>
      </c>
      <c r="B693" t="s">
        <v>1421</v>
      </c>
      <c r="C693">
        <v>5000</v>
      </c>
      <c r="D693" t="s">
        <v>20</v>
      </c>
    </row>
    <row r="694" spans="1:4">
      <c r="A694">
        <v>692</v>
      </c>
      <c r="B694" t="s">
        <v>1423</v>
      </c>
      <c r="C694">
        <v>6000</v>
      </c>
      <c r="D694" t="s">
        <v>14</v>
      </c>
    </row>
    <row r="695" spans="1:4">
      <c r="A695">
        <v>693</v>
      </c>
      <c r="B695" t="s">
        <v>1425</v>
      </c>
      <c r="C695">
        <v>180400</v>
      </c>
      <c r="D695" t="s">
        <v>14</v>
      </c>
    </row>
    <row r="696" spans="1:4">
      <c r="A696">
        <v>694</v>
      </c>
      <c r="B696" t="s">
        <v>1427</v>
      </c>
      <c r="C696">
        <v>9100</v>
      </c>
      <c r="D696" t="s">
        <v>14</v>
      </c>
    </row>
    <row r="697" spans="1:4">
      <c r="A697">
        <v>695</v>
      </c>
      <c r="B697" t="s">
        <v>1429</v>
      </c>
      <c r="C697">
        <v>9200</v>
      </c>
      <c r="D697" t="s">
        <v>20</v>
      </c>
    </row>
    <row r="698" spans="1:4">
      <c r="A698">
        <v>696</v>
      </c>
      <c r="B698" t="s">
        <v>1431</v>
      </c>
      <c r="C698">
        <v>164100</v>
      </c>
      <c r="D698" t="s">
        <v>14</v>
      </c>
    </row>
    <row r="699" spans="1:4">
      <c r="A699">
        <v>697</v>
      </c>
      <c r="B699" t="s">
        <v>1433</v>
      </c>
      <c r="C699">
        <v>128900</v>
      </c>
      <c r="D699" t="s">
        <v>20</v>
      </c>
    </row>
    <row r="700" spans="1:4">
      <c r="A700">
        <v>698</v>
      </c>
      <c r="B700" t="s">
        <v>1435</v>
      </c>
      <c r="C700">
        <v>42100</v>
      </c>
      <c r="D700" t="s">
        <v>20</v>
      </c>
    </row>
    <row r="701" spans="1:4">
      <c r="A701">
        <v>699</v>
      </c>
      <c r="B701" t="s">
        <v>444</v>
      </c>
      <c r="C701">
        <v>7400</v>
      </c>
      <c r="D701" t="s">
        <v>14</v>
      </c>
    </row>
    <row r="702" spans="1:4">
      <c r="A702">
        <v>700</v>
      </c>
      <c r="B702" t="s">
        <v>1438</v>
      </c>
      <c r="C702">
        <v>100</v>
      </c>
      <c r="D702" t="s">
        <v>14</v>
      </c>
    </row>
    <row r="703" spans="1:4">
      <c r="A703">
        <v>701</v>
      </c>
      <c r="B703" t="s">
        <v>1440</v>
      </c>
      <c r="C703">
        <v>52000</v>
      </c>
      <c r="D703" t="s">
        <v>20</v>
      </c>
    </row>
    <row r="704" spans="1:4">
      <c r="A704">
        <v>702</v>
      </c>
      <c r="B704" t="s">
        <v>1442</v>
      </c>
      <c r="C704">
        <v>8700</v>
      </c>
      <c r="D704" t="s">
        <v>14</v>
      </c>
    </row>
    <row r="705" spans="1:4">
      <c r="A705">
        <v>703</v>
      </c>
      <c r="B705" t="s">
        <v>1444</v>
      </c>
      <c r="C705">
        <v>63400</v>
      </c>
      <c r="D705" t="s">
        <v>20</v>
      </c>
    </row>
    <row r="706" spans="1:4">
      <c r="A706">
        <v>704</v>
      </c>
      <c r="B706" t="s">
        <v>1446</v>
      </c>
      <c r="C706">
        <v>8700</v>
      </c>
      <c r="D706" t="s">
        <v>20</v>
      </c>
    </row>
    <row r="707" spans="1:4">
      <c r="A707">
        <v>705</v>
      </c>
      <c r="B707" t="s">
        <v>1448</v>
      </c>
      <c r="C707">
        <v>169700</v>
      </c>
      <c r="D707" t="s">
        <v>14</v>
      </c>
    </row>
    <row r="708" spans="1:4">
      <c r="A708">
        <v>706</v>
      </c>
      <c r="B708" t="s">
        <v>1450</v>
      </c>
      <c r="C708">
        <v>108400</v>
      </c>
      <c r="D708" t="s">
        <v>20</v>
      </c>
    </row>
    <row r="709" spans="1:4">
      <c r="A709">
        <v>707</v>
      </c>
      <c r="B709" t="s">
        <v>1452</v>
      </c>
      <c r="C709">
        <v>7300</v>
      </c>
      <c r="D709" t="s">
        <v>20</v>
      </c>
    </row>
    <row r="710" spans="1:4">
      <c r="A710">
        <v>708</v>
      </c>
      <c r="B710" t="s">
        <v>1454</v>
      </c>
      <c r="C710">
        <v>1700</v>
      </c>
      <c r="D710" t="s">
        <v>20</v>
      </c>
    </row>
    <row r="711" spans="1:4">
      <c r="A711">
        <v>709</v>
      </c>
      <c r="B711" t="s">
        <v>1456</v>
      </c>
      <c r="C711">
        <v>9800</v>
      </c>
      <c r="D711" t="s">
        <v>20</v>
      </c>
    </row>
    <row r="712" spans="1:4">
      <c r="A712">
        <v>710</v>
      </c>
      <c r="B712" t="s">
        <v>1458</v>
      </c>
      <c r="C712">
        <v>4300</v>
      </c>
      <c r="D712" t="s">
        <v>20</v>
      </c>
    </row>
    <row r="713" spans="1:4">
      <c r="A713">
        <v>711</v>
      </c>
      <c r="B713" t="s">
        <v>1460</v>
      </c>
      <c r="C713">
        <v>6200</v>
      </c>
      <c r="D713" t="s">
        <v>14</v>
      </c>
    </row>
    <row r="714" spans="1:4">
      <c r="A714">
        <v>712</v>
      </c>
      <c r="B714" t="s">
        <v>1462</v>
      </c>
      <c r="C714">
        <v>800</v>
      </c>
      <c r="D714" t="s">
        <v>20</v>
      </c>
    </row>
    <row r="715" spans="1:4">
      <c r="A715">
        <v>713</v>
      </c>
      <c r="B715" t="s">
        <v>1464</v>
      </c>
      <c r="C715">
        <v>6900</v>
      </c>
      <c r="D715" t="s">
        <v>20</v>
      </c>
    </row>
    <row r="716" spans="1:4">
      <c r="A716">
        <v>714</v>
      </c>
      <c r="B716" t="s">
        <v>1466</v>
      </c>
      <c r="C716">
        <v>38500</v>
      </c>
      <c r="D716" t="s">
        <v>20</v>
      </c>
    </row>
    <row r="717" spans="1:4">
      <c r="A717">
        <v>715</v>
      </c>
      <c r="B717" t="s">
        <v>1468</v>
      </c>
      <c r="C717">
        <v>118000</v>
      </c>
      <c r="D717" t="s">
        <v>14</v>
      </c>
    </row>
    <row r="718" spans="1:4">
      <c r="A718">
        <v>716</v>
      </c>
      <c r="B718" t="s">
        <v>1470</v>
      </c>
      <c r="C718">
        <v>2000</v>
      </c>
      <c r="D718" t="s">
        <v>20</v>
      </c>
    </row>
    <row r="719" spans="1:4">
      <c r="A719">
        <v>717</v>
      </c>
      <c r="B719" t="s">
        <v>1472</v>
      </c>
      <c r="C719">
        <v>5600</v>
      </c>
      <c r="D719" t="s">
        <v>20</v>
      </c>
    </row>
    <row r="720" spans="1:4">
      <c r="A720">
        <v>718</v>
      </c>
      <c r="B720" t="s">
        <v>1474</v>
      </c>
      <c r="C720">
        <v>8300</v>
      </c>
      <c r="D720" t="s">
        <v>20</v>
      </c>
    </row>
    <row r="721" spans="1:4">
      <c r="A721">
        <v>719</v>
      </c>
      <c r="B721" t="s">
        <v>1476</v>
      </c>
      <c r="C721">
        <v>6900</v>
      </c>
      <c r="D721" t="s">
        <v>20</v>
      </c>
    </row>
    <row r="722" spans="1:4">
      <c r="A722">
        <v>720</v>
      </c>
      <c r="B722" t="s">
        <v>1478</v>
      </c>
      <c r="C722">
        <v>8700</v>
      </c>
      <c r="D722" t="s">
        <v>74</v>
      </c>
    </row>
    <row r="723" spans="1:4">
      <c r="A723">
        <v>721</v>
      </c>
      <c r="B723" t="s">
        <v>1480</v>
      </c>
      <c r="C723">
        <v>123600</v>
      </c>
      <c r="D723" t="s">
        <v>74</v>
      </c>
    </row>
    <row r="724" spans="1:4">
      <c r="A724">
        <v>722</v>
      </c>
      <c r="B724" t="s">
        <v>1482</v>
      </c>
      <c r="C724">
        <v>48500</v>
      </c>
      <c r="D724" t="s">
        <v>20</v>
      </c>
    </row>
    <row r="725" spans="1:4">
      <c r="A725">
        <v>723</v>
      </c>
      <c r="B725" t="s">
        <v>1484</v>
      </c>
      <c r="C725">
        <v>4900</v>
      </c>
      <c r="D725" t="s">
        <v>20</v>
      </c>
    </row>
    <row r="726" spans="1:4">
      <c r="A726">
        <v>724</v>
      </c>
      <c r="B726" t="s">
        <v>1486</v>
      </c>
      <c r="C726">
        <v>8400</v>
      </c>
      <c r="D726" t="s">
        <v>20</v>
      </c>
    </row>
    <row r="727" spans="1:4">
      <c r="A727">
        <v>725</v>
      </c>
      <c r="B727" t="s">
        <v>1488</v>
      </c>
      <c r="C727">
        <v>193200</v>
      </c>
      <c r="D727" t="s">
        <v>14</v>
      </c>
    </row>
    <row r="728" spans="1:4">
      <c r="A728">
        <v>726</v>
      </c>
      <c r="B728" t="s">
        <v>1490</v>
      </c>
      <c r="C728">
        <v>54300</v>
      </c>
      <c r="D728" t="s">
        <v>74</v>
      </c>
    </row>
    <row r="729" spans="1:4">
      <c r="A729">
        <v>727</v>
      </c>
      <c r="B729" t="s">
        <v>1492</v>
      </c>
      <c r="C729">
        <v>8900</v>
      </c>
      <c r="D729" t="s">
        <v>20</v>
      </c>
    </row>
    <row r="730" spans="1:4">
      <c r="A730">
        <v>728</v>
      </c>
      <c r="B730" t="s">
        <v>1494</v>
      </c>
      <c r="C730">
        <v>4200</v>
      </c>
      <c r="D730" t="s">
        <v>14</v>
      </c>
    </row>
    <row r="731" spans="1:4">
      <c r="A731">
        <v>729</v>
      </c>
      <c r="B731" t="s">
        <v>1496</v>
      </c>
      <c r="C731">
        <v>5600</v>
      </c>
      <c r="D731" t="s">
        <v>20</v>
      </c>
    </row>
    <row r="732" spans="1:4">
      <c r="A732">
        <v>730</v>
      </c>
      <c r="B732" t="s">
        <v>1498</v>
      </c>
      <c r="C732">
        <v>28800</v>
      </c>
      <c r="D732" t="s">
        <v>20</v>
      </c>
    </row>
    <row r="733" spans="1:4">
      <c r="A733">
        <v>731</v>
      </c>
      <c r="B733" t="s">
        <v>1500</v>
      </c>
      <c r="C733">
        <v>8000</v>
      </c>
      <c r="D733" t="s">
        <v>74</v>
      </c>
    </row>
    <row r="734" spans="1:4">
      <c r="A734">
        <v>732</v>
      </c>
      <c r="B734" t="s">
        <v>1502</v>
      </c>
      <c r="C734">
        <v>117000</v>
      </c>
      <c r="D734" t="s">
        <v>14</v>
      </c>
    </row>
    <row r="735" spans="1:4">
      <c r="A735">
        <v>733</v>
      </c>
      <c r="B735" t="s">
        <v>1504</v>
      </c>
      <c r="C735">
        <v>15800</v>
      </c>
      <c r="D735" t="s">
        <v>20</v>
      </c>
    </row>
    <row r="736" spans="1:4">
      <c r="A736">
        <v>734</v>
      </c>
      <c r="B736" t="s">
        <v>1506</v>
      </c>
      <c r="C736">
        <v>4200</v>
      </c>
      <c r="D736" t="s">
        <v>20</v>
      </c>
    </row>
    <row r="737" spans="1:4">
      <c r="A737">
        <v>735</v>
      </c>
      <c r="B737" t="s">
        <v>1508</v>
      </c>
      <c r="C737">
        <v>37100</v>
      </c>
      <c r="D737" t="s">
        <v>20</v>
      </c>
    </row>
    <row r="738" spans="1:4">
      <c r="A738">
        <v>736</v>
      </c>
      <c r="B738" t="s">
        <v>1510</v>
      </c>
      <c r="C738">
        <v>7700</v>
      </c>
      <c r="D738" t="s">
        <v>74</v>
      </c>
    </row>
    <row r="739" spans="1:4">
      <c r="A739">
        <v>737</v>
      </c>
      <c r="B739" t="s">
        <v>1512</v>
      </c>
      <c r="C739">
        <v>3700</v>
      </c>
      <c r="D739" t="s">
        <v>20</v>
      </c>
    </row>
    <row r="740" spans="1:4">
      <c r="A740">
        <v>738</v>
      </c>
      <c r="B740" t="s">
        <v>1032</v>
      </c>
      <c r="C740">
        <v>74700</v>
      </c>
      <c r="D740" t="s">
        <v>14</v>
      </c>
    </row>
    <row r="741" spans="1:4">
      <c r="A741">
        <v>739</v>
      </c>
      <c r="B741" t="s">
        <v>1515</v>
      </c>
      <c r="C741">
        <v>10000</v>
      </c>
      <c r="D741" t="s">
        <v>14</v>
      </c>
    </row>
    <row r="742" spans="1:4">
      <c r="A742">
        <v>740</v>
      </c>
      <c r="B742" t="s">
        <v>1517</v>
      </c>
      <c r="C742">
        <v>5300</v>
      </c>
      <c r="D742" t="s">
        <v>14</v>
      </c>
    </row>
    <row r="743" spans="1:4">
      <c r="A743">
        <v>741</v>
      </c>
      <c r="B743" t="s">
        <v>628</v>
      </c>
      <c r="C743">
        <v>1200</v>
      </c>
      <c r="D743" t="s">
        <v>20</v>
      </c>
    </row>
    <row r="744" spans="1:4">
      <c r="A744">
        <v>742</v>
      </c>
      <c r="B744" t="s">
        <v>1520</v>
      </c>
      <c r="C744">
        <v>1200</v>
      </c>
      <c r="D744" t="s">
        <v>20</v>
      </c>
    </row>
    <row r="745" spans="1:4">
      <c r="A745">
        <v>743</v>
      </c>
      <c r="B745" t="s">
        <v>1522</v>
      </c>
      <c r="C745">
        <v>3900</v>
      </c>
      <c r="D745" t="s">
        <v>14</v>
      </c>
    </row>
    <row r="746" spans="1:4">
      <c r="A746">
        <v>744</v>
      </c>
      <c r="B746" t="s">
        <v>1524</v>
      </c>
      <c r="C746">
        <v>2000</v>
      </c>
      <c r="D746" t="s">
        <v>20</v>
      </c>
    </row>
    <row r="747" spans="1:4">
      <c r="A747">
        <v>745</v>
      </c>
      <c r="B747" t="s">
        <v>1526</v>
      </c>
      <c r="C747">
        <v>6900</v>
      </c>
      <c r="D747" t="s">
        <v>14</v>
      </c>
    </row>
    <row r="748" spans="1:4">
      <c r="A748">
        <v>746</v>
      </c>
      <c r="B748" t="s">
        <v>1528</v>
      </c>
      <c r="C748">
        <v>55800</v>
      </c>
      <c r="D748" t="s">
        <v>20</v>
      </c>
    </row>
    <row r="749" spans="1:4">
      <c r="A749">
        <v>747</v>
      </c>
      <c r="B749" t="s">
        <v>1530</v>
      </c>
      <c r="C749">
        <v>4900</v>
      </c>
      <c r="D749" t="s">
        <v>20</v>
      </c>
    </row>
    <row r="750" spans="1:4">
      <c r="A750">
        <v>748</v>
      </c>
      <c r="B750" t="s">
        <v>1532</v>
      </c>
      <c r="C750">
        <v>194900</v>
      </c>
      <c r="D750" t="s">
        <v>74</v>
      </c>
    </row>
    <row r="751" spans="1:4">
      <c r="A751">
        <v>749</v>
      </c>
      <c r="B751" t="s">
        <v>1534</v>
      </c>
      <c r="C751">
        <v>8600</v>
      </c>
      <c r="D751" t="s">
        <v>20</v>
      </c>
    </row>
    <row r="752" spans="1:4">
      <c r="A752">
        <v>750</v>
      </c>
      <c r="B752" t="s">
        <v>1536</v>
      </c>
      <c r="C752">
        <v>100</v>
      </c>
      <c r="D752" t="s">
        <v>14</v>
      </c>
    </row>
    <row r="753" spans="1:4">
      <c r="A753">
        <v>751</v>
      </c>
      <c r="B753" t="s">
        <v>1538</v>
      </c>
      <c r="C753">
        <v>3600</v>
      </c>
      <c r="D753" t="s">
        <v>20</v>
      </c>
    </row>
    <row r="754" spans="1:4">
      <c r="A754">
        <v>752</v>
      </c>
      <c r="B754" t="s">
        <v>1540</v>
      </c>
      <c r="C754">
        <v>5800</v>
      </c>
      <c r="D754" t="s">
        <v>74</v>
      </c>
    </row>
    <row r="755" spans="1:4">
      <c r="A755">
        <v>753</v>
      </c>
      <c r="B755" t="s">
        <v>1542</v>
      </c>
      <c r="C755">
        <v>4700</v>
      </c>
      <c r="D755" t="s">
        <v>20</v>
      </c>
    </row>
    <row r="756" spans="1:4">
      <c r="A756">
        <v>754</v>
      </c>
      <c r="B756" t="s">
        <v>1544</v>
      </c>
      <c r="C756">
        <v>70400</v>
      </c>
      <c r="D756" t="s">
        <v>20</v>
      </c>
    </row>
    <row r="757" spans="1:4">
      <c r="A757">
        <v>755</v>
      </c>
      <c r="B757" t="s">
        <v>1546</v>
      </c>
      <c r="C757">
        <v>4500</v>
      </c>
      <c r="D757" t="s">
        <v>20</v>
      </c>
    </row>
    <row r="758" spans="1:4">
      <c r="A758">
        <v>756</v>
      </c>
      <c r="B758" t="s">
        <v>1548</v>
      </c>
      <c r="C758">
        <v>1300</v>
      </c>
      <c r="D758" t="s">
        <v>20</v>
      </c>
    </row>
    <row r="759" spans="1:4">
      <c r="A759">
        <v>757</v>
      </c>
      <c r="B759" t="s">
        <v>1550</v>
      </c>
      <c r="C759">
        <v>1400</v>
      </c>
      <c r="D759" t="s">
        <v>20</v>
      </c>
    </row>
    <row r="760" spans="1:4">
      <c r="A760">
        <v>758</v>
      </c>
      <c r="B760" t="s">
        <v>1552</v>
      </c>
      <c r="C760">
        <v>29600</v>
      </c>
      <c r="D760" t="s">
        <v>20</v>
      </c>
    </row>
    <row r="761" spans="1:4">
      <c r="A761">
        <v>759</v>
      </c>
      <c r="B761" t="s">
        <v>1554</v>
      </c>
      <c r="C761">
        <v>167500</v>
      </c>
      <c r="D761" t="s">
        <v>14</v>
      </c>
    </row>
    <row r="762" spans="1:4">
      <c r="A762">
        <v>760</v>
      </c>
      <c r="B762" t="s">
        <v>1556</v>
      </c>
      <c r="C762">
        <v>48300</v>
      </c>
      <c r="D762" t="s">
        <v>14</v>
      </c>
    </row>
    <row r="763" spans="1:4">
      <c r="A763">
        <v>761</v>
      </c>
      <c r="B763" t="s">
        <v>1558</v>
      </c>
      <c r="C763">
        <v>2200</v>
      </c>
      <c r="D763" t="s">
        <v>20</v>
      </c>
    </row>
    <row r="764" spans="1:4">
      <c r="A764">
        <v>762</v>
      </c>
      <c r="B764" t="s">
        <v>668</v>
      </c>
      <c r="C764">
        <v>3500</v>
      </c>
      <c r="D764" t="s">
        <v>20</v>
      </c>
    </row>
    <row r="765" spans="1:4">
      <c r="A765">
        <v>763</v>
      </c>
      <c r="B765" t="s">
        <v>1561</v>
      </c>
      <c r="C765">
        <v>5600</v>
      </c>
      <c r="D765" t="s">
        <v>20</v>
      </c>
    </row>
    <row r="766" spans="1:4">
      <c r="A766">
        <v>764</v>
      </c>
      <c r="B766" t="s">
        <v>1563</v>
      </c>
      <c r="C766">
        <v>1100</v>
      </c>
      <c r="D766" t="s">
        <v>20</v>
      </c>
    </row>
    <row r="767" spans="1:4">
      <c r="A767">
        <v>765</v>
      </c>
      <c r="B767" t="s">
        <v>1565</v>
      </c>
      <c r="C767">
        <v>3900</v>
      </c>
      <c r="D767" t="s">
        <v>20</v>
      </c>
    </row>
    <row r="768" spans="1:4">
      <c r="A768">
        <v>766</v>
      </c>
      <c r="B768" t="s">
        <v>1567</v>
      </c>
      <c r="C768">
        <v>43800</v>
      </c>
      <c r="D768" t="s">
        <v>14</v>
      </c>
    </row>
    <row r="769" spans="1:4">
      <c r="A769">
        <v>767</v>
      </c>
      <c r="B769" t="s">
        <v>1569</v>
      </c>
      <c r="C769">
        <v>97200</v>
      </c>
      <c r="D769" t="s">
        <v>14</v>
      </c>
    </row>
    <row r="770" spans="1:4">
      <c r="A770">
        <v>768</v>
      </c>
      <c r="B770" t="s">
        <v>1571</v>
      </c>
      <c r="C770">
        <v>4800</v>
      </c>
      <c r="D770" t="s">
        <v>20</v>
      </c>
    </row>
    <row r="771" spans="1:4">
      <c r="A771">
        <v>769</v>
      </c>
      <c r="B771" t="s">
        <v>1573</v>
      </c>
      <c r="C771">
        <v>125600</v>
      </c>
      <c r="D771" t="s">
        <v>14</v>
      </c>
    </row>
    <row r="772" spans="1:4">
      <c r="A772">
        <v>770</v>
      </c>
      <c r="B772" t="s">
        <v>1575</v>
      </c>
      <c r="C772">
        <v>4300</v>
      </c>
      <c r="D772" t="s">
        <v>20</v>
      </c>
    </row>
    <row r="773" spans="1:4">
      <c r="A773">
        <v>771</v>
      </c>
      <c r="B773" t="s">
        <v>1577</v>
      </c>
      <c r="C773">
        <v>5600</v>
      </c>
      <c r="D773" t="s">
        <v>74</v>
      </c>
    </row>
    <row r="774" spans="1:4">
      <c r="A774">
        <v>772</v>
      </c>
      <c r="B774" t="s">
        <v>1579</v>
      </c>
      <c r="C774">
        <v>149600</v>
      </c>
      <c r="D774" t="s">
        <v>20</v>
      </c>
    </row>
    <row r="775" spans="1:4">
      <c r="A775">
        <v>773</v>
      </c>
      <c r="B775" t="s">
        <v>1581</v>
      </c>
      <c r="C775">
        <v>53100</v>
      </c>
      <c r="D775" t="s">
        <v>20</v>
      </c>
    </row>
    <row r="776" spans="1:4">
      <c r="A776">
        <v>774</v>
      </c>
      <c r="B776" t="s">
        <v>1583</v>
      </c>
      <c r="C776">
        <v>5000</v>
      </c>
      <c r="D776" t="s">
        <v>20</v>
      </c>
    </row>
    <row r="777" spans="1:4">
      <c r="A777">
        <v>775</v>
      </c>
      <c r="B777" t="s">
        <v>1585</v>
      </c>
      <c r="C777">
        <v>9400</v>
      </c>
      <c r="D777" t="s">
        <v>14</v>
      </c>
    </row>
    <row r="778" spans="1:4">
      <c r="A778">
        <v>776</v>
      </c>
      <c r="B778" t="s">
        <v>1587</v>
      </c>
      <c r="C778">
        <v>110800</v>
      </c>
      <c r="D778" t="s">
        <v>14</v>
      </c>
    </row>
    <row r="779" spans="1:4">
      <c r="A779">
        <v>777</v>
      </c>
      <c r="B779" t="s">
        <v>1589</v>
      </c>
      <c r="C779">
        <v>93800</v>
      </c>
      <c r="D779" t="s">
        <v>14</v>
      </c>
    </row>
    <row r="780" spans="1:4">
      <c r="A780">
        <v>778</v>
      </c>
      <c r="B780" t="s">
        <v>1591</v>
      </c>
      <c r="C780">
        <v>1300</v>
      </c>
      <c r="D780" t="s">
        <v>20</v>
      </c>
    </row>
    <row r="781" spans="1:4">
      <c r="A781">
        <v>779</v>
      </c>
      <c r="B781" t="s">
        <v>1593</v>
      </c>
      <c r="C781">
        <v>108700</v>
      </c>
      <c r="D781" t="s">
        <v>14</v>
      </c>
    </row>
    <row r="782" spans="1:4">
      <c r="A782">
        <v>780</v>
      </c>
      <c r="B782" t="s">
        <v>1595</v>
      </c>
      <c r="C782">
        <v>5100</v>
      </c>
      <c r="D782" t="s">
        <v>20</v>
      </c>
    </row>
    <row r="783" spans="1:4">
      <c r="A783">
        <v>781</v>
      </c>
      <c r="B783" t="s">
        <v>1597</v>
      </c>
      <c r="C783">
        <v>8700</v>
      </c>
      <c r="D783" t="s">
        <v>74</v>
      </c>
    </row>
    <row r="784" spans="1:4">
      <c r="A784">
        <v>782</v>
      </c>
      <c r="B784" t="s">
        <v>1599</v>
      </c>
      <c r="C784">
        <v>5100</v>
      </c>
      <c r="D784" t="s">
        <v>20</v>
      </c>
    </row>
    <row r="785" spans="1:4">
      <c r="A785">
        <v>783</v>
      </c>
      <c r="B785" t="s">
        <v>1601</v>
      </c>
      <c r="C785">
        <v>7400</v>
      </c>
      <c r="D785" t="s">
        <v>20</v>
      </c>
    </row>
    <row r="786" spans="1:4">
      <c r="A786">
        <v>784</v>
      </c>
      <c r="B786" t="s">
        <v>1603</v>
      </c>
      <c r="C786">
        <v>88900</v>
      </c>
      <c r="D786" t="s">
        <v>20</v>
      </c>
    </row>
    <row r="787" spans="1:4">
      <c r="A787">
        <v>785</v>
      </c>
      <c r="B787" t="s">
        <v>1605</v>
      </c>
      <c r="C787">
        <v>6700</v>
      </c>
      <c r="D787" t="s">
        <v>20</v>
      </c>
    </row>
    <row r="788" spans="1:4">
      <c r="A788">
        <v>786</v>
      </c>
      <c r="B788" t="s">
        <v>1607</v>
      </c>
      <c r="C788">
        <v>1500</v>
      </c>
      <c r="D788" t="s">
        <v>20</v>
      </c>
    </row>
    <row r="789" spans="1:4">
      <c r="A789">
        <v>787</v>
      </c>
      <c r="B789" t="s">
        <v>1609</v>
      </c>
      <c r="C789">
        <v>61200</v>
      </c>
      <c r="D789" t="s">
        <v>14</v>
      </c>
    </row>
    <row r="790" spans="1:4">
      <c r="A790">
        <v>788</v>
      </c>
      <c r="B790" t="s">
        <v>1611</v>
      </c>
      <c r="C790">
        <v>3600</v>
      </c>
      <c r="D790" t="s">
        <v>47</v>
      </c>
    </row>
    <row r="791" spans="1:4">
      <c r="A791">
        <v>789</v>
      </c>
      <c r="B791" t="s">
        <v>1613</v>
      </c>
      <c r="C791">
        <v>9000</v>
      </c>
      <c r="D791" t="s">
        <v>14</v>
      </c>
    </row>
    <row r="792" spans="1:4">
      <c r="A792">
        <v>790</v>
      </c>
      <c r="B792" t="s">
        <v>1615</v>
      </c>
      <c r="C792">
        <v>185900</v>
      </c>
      <c r="D792" t="s">
        <v>74</v>
      </c>
    </row>
    <row r="793" spans="1:4">
      <c r="A793">
        <v>791</v>
      </c>
      <c r="B793" t="s">
        <v>1617</v>
      </c>
      <c r="C793">
        <v>2100</v>
      </c>
      <c r="D793" t="s">
        <v>14</v>
      </c>
    </row>
    <row r="794" spans="1:4">
      <c r="A794">
        <v>792</v>
      </c>
      <c r="B794" t="s">
        <v>1619</v>
      </c>
      <c r="C794">
        <v>2000</v>
      </c>
      <c r="D794" t="s">
        <v>14</v>
      </c>
    </row>
    <row r="795" spans="1:4">
      <c r="A795">
        <v>793</v>
      </c>
      <c r="B795" t="s">
        <v>1621</v>
      </c>
      <c r="C795">
        <v>1100</v>
      </c>
      <c r="D795" t="s">
        <v>20</v>
      </c>
    </row>
    <row r="796" spans="1:4">
      <c r="A796">
        <v>794</v>
      </c>
      <c r="B796" t="s">
        <v>1623</v>
      </c>
      <c r="C796">
        <v>6600</v>
      </c>
      <c r="D796" t="s">
        <v>20</v>
      </c>
    </row>
    <row r="797" spans="1:4">
      <c r="A797">
        <v>795</v>
      </c>
      <c r="B797" t="s">
        <v>1625</v>
      </c>
      <c r="C797">
        <v>7100</v>
      </c>
      <c r="D797" t="s">
        <v>14</v>
      </c>
    </row>
    <row r="798" spans="1:4">
      <c r="A798">
        <v>796</v>
      </c>
      <c r="B798" t="s">
        <v>1627</v>
      </c>
      <c r="C798">
        <v>7800</v>
      </c>
      <c r="D798" t="s">
        <v>14</v>
      </c>
    </row>
    <row r="799" spans="1:4">
      <c r="A799">
        <v>797</v>
      </c>
      <c r="B799" t="s">
        <v>1629</v>
      </c>
      <c r="C799">
        <v>7600</v>
      </c>
      <c r="D799" t="s">
        <v>20</v>
      </c>
    </row>
    <row r="800" spans="1:4">
      <c r="A800">
        <v>798</v>
      </c>
      <c r="B800" t="s">
        <v>1631</v>
      </c>
      <c r="C800">
        <v>3400</v>
      </c>
      <c r="D800" t="s">
        <v>20</v>
      </c>
    </row>
    <row r="801" spans="1:4">
      <c r="A801">
        <v>799</v>
      </c>
      <c r="B801" t="s">
        <v>1633</v>
      </c>
      <c r="C801">
        <v>84500</v>
      </c>
      <c r="D801" t="s">
        <v>14</v>
      </c>
    </row>
    <row r="802" spans="1:4">
      <c r="A802">
        <v>800</v>
      </c>
      <c r="B802" t="s">
        <v>1635</v>
      </c>
      <c r="C802">
        <v>100</v>
      </c>
      <c r="D802" t="s">
        <v>14</v>
      </c>
    </row>
    <row r="803" spans="1:4">
      <c r="A803">
        <v>801</v>
      </c>
      <c r="B803" t="s">
        <v>1637</v>
      </c>
      <c r="C803">
        <v>2300</v>
      </c>
      <c r="D803" t="s">
        <v>20</v>
      </c>
    </row>
    <row r="804" spans="1:4">
      <c r="A804">
        <v>802</v>
      </c>
      <c r="B804" t="s">
        <v>1639</v>
      </c>
      <c r="C804">
        <v>6200</v>
      </c>
      <c r="D804" t="s">
        <v>20</v>
      </c>
    </row>
    <row r="805" spans="1:4">
      <c r="A805">
        <v>803</v>
      </c>
      <c r="B805" t="s">
        <v>1641</v>
      </c>
      <c r="C805">
        <v>6100</v>
      </c>
      <c r="D805" t="s">
        <v>20</v>
      </c>
    </row>
    <row r="806" spans="1:4">
      <c r="A806">
        <v>804</v>
      </c>
      <c r="B806" t="s">
        <v>1643</v>
      </c>
      <c r="C806">
        <v>2600</v>
      </c>
      <c r="D806" t="s">
        <v>20</v>
      </c>
    </row>
    <row r="807" spans="1:4">
      <c r="A807">
        <v>805</v>
      </c>
      <c r="B807" t="s">
        <v>1645</v>
      </c>
      <c r="C807">
        <v>9700</v>
      </c>
      <c r="D807" t="s">
        <v>14</v>
      </c>
    </row>
    <row r="808" spans="1:4">
      <c r="A808">
        <v>806</v>
      </c>
      <c r="B808" t="s">
        <v>1647</v>
      </c>
      <c r="C808">
        <v>700</v>
      </c>
      <c r="D808" t="s">
        <v>20</v>
      </c>
    </row>
    <row r="809" spans="1:4">
      <c r="A809">
        <v>807</v>
      </c>
      <c r="B809" t="s">
        <v>1649</v>
      </c>
      <c r="C809">
        <v>700</v>
      </c>
      <c r="D809" t="s">
        <v>20</v>
      </c>
    </row>
    <row r="810" spans="1:4">
      <c r="A810">
        <v>808</v>
      </c>
      <c r="B810" t="s">
        <v>1651</v>
      </c>
      <c r="C810">
        <v>5200</v>
      </c>
      <c r="D810" t="s">
        <v>14</v>
      </c>
    </row>
    <row r="811" spans="1:4">
      <c r="A811">
        <v>809</v>
      </c>
      <c r="B811" t="s">
        <v>1599</v>
      </c>
      <c r="C811">
        <v>140800</v>
      </c>
      <c r="D811" t="s">
        <v>14</v>
      </c>
    </row>
    <row r="812" spans="1:4">
      <c r="A812">
        <v>810</v>
      </c>
      <c r="B812" t="s">
        <v>1654</v>
      </c>
      <c r="C812">
        <v>6400</v>
      </c>
      <c r="D812" t="s">
        <v>20</v>
      </c>
    </row>
    <row r="813" spans="1:4">
      <c r="A813">
        <v>811</v>
      </c>
      <c r="B813" t="s">
        <v>1656</v>
      </c>
      <c r="C813">
        <v>92500</v>
      </c>
      <c r="D813" t="s">
        <v>14</v>
      </c>
    </row>
    <row r="814" spans="1:4">
      <c r="A814">
        <v>812</v>
      </c>
      <c r="B814" t="s">
        <v>1658</v>
      </c>
      <c r="C814">
        <v>59700</v>
      </c>
      <c r="D814" t="s">
        <v>20</v>
      </c>
    </row>
    <row r="815" spans="1:4">
      <c r="A815">
        <v>813</v>
      </c>
      <c r="B815" t="s">
        <v>1660</v>
      </c>
      <c r="C815">
        <v>3200</v>
      </c>
      <c r="D815" t="s">
        <v>20</v>
      </c>
    </row>
    <row r="816" spans="1:4">
      <c r="A816">
        <v>814</v>
      </c>
      <c r="B816" t="s">
        <v>1662</v>
      </c>
      <c r="C816">
        <v>3200</v>
      </c>
      <c r="D816" t="s">
        <v>14</v>
      </c>
    </row>
    <row r="817" spans="1:4">
      <c r="A817">
        <v>815</v>
      </c>
      <c r="B817" t="s">
        <v>1664</v>
      </c>
      <c r="C817">
        <v>9000</v>
      </c>
      <c r="D817" t="s">
        <v>20</v>
      </c>
    </row>
    <row r="818" spans="1:4">
      <c r="A818">
        <v>816</v>
      </c>
      <c r="B818" t="s">
        <v>1666</v>
      </c>
      <c r="C818">
        <v>2300</v>
      </c>
      <c r="D818" t="s">
        <v>20</v>
      </c>
    </row>
    <row r="819" spans="1:4">
      <c r="A819">
        <v>817</v>
      </c>
      <c r="B819" t="s">
        <v>1668</v>
      </c>
      <c r="C819">
        <v>51300</v>
      </c>
      <c r="D819" t="s">
        <v>20</v>
      </c>
    </row>
    <row r="820" spans="1:4">
      <c r="A820">
        <v>818</v>
      </c>
      <c r="B820" t="s">
        <v>676</v>
      </c>
      <c r="C820">
        <v>700</v>
      </c>
      <c r="D820" t="s">
        <v>20</v>
      </c>
    </row>
    <row r="821" spans="1:4">
      <c r="A821">
        <v>819</v>
      </c>
      <c r="B821" t="s">
        <v>1671</v>
      </c>
      <c r="C821">
        <v>8900</v>
      </c>
      <c r="D821" t="s">
        <v>14</v>
      </c>
    </row>
    <row r="822" spans="1:4">
      <c r="A822">
        <v>820</v>
      </c>
      <c r="B822" t="s">
        <v>1673</v>
      </c>
      <c r="C822">
        <v>1500</v>
      </c>
      <c r="D822" t="s">
        <v>20</v>
      </c>
    </row>
    <row r="823" spans="1:4">
      <c r="A823">
        <v>821</v>
      </c>
      <c r="B823" t="s">
        <v>1675</v>
      </c>
      <c r="C823">
        <v>4900</v>
      </c>
      <c r="D823" t="s">
        <v>20</v>
      </c>
    </row>
    <row r="824" spans="1:4">
      <c r="A824">
        <v>822</v>
      </c>
      <c r="B824" t="s">
        <v>1677</v>
      </c>
      <c r="C824">
        <v>54000</v>
      </c>
      <c r="D824" t="s">
        <v>20</v>
      </c>
    </row>
    <row r="825" spans="1:4">
      <c r="A825">
        <v>823</v>
      </c>
      <c r="B825" t="s">
        <v>1679</v>
      </c>
      <c r="C825">
        <v>4100</v>
      </c>
      <c r="D825" t="s">
        <v>20</v>
      </c>
    </row>
    <row r="826" spans="1:4">
      <c r="A826">
        <v>824</v>
      </c>
      <c r="B826" t="s">
        <v>1681</v>
      </c>
      <c r="C826">
        <v>85000</v>
      </c>
      <c r="D826" t="s">
        <v>20</v>
      </c>
    </row>
    <row r="827" spans="1:4">
      <c r="A827">
        <v>825</v>
      </c>
      <c r="B827" t="s">
        <v>1683</v>
      </c>
      <c r="C827">
        <v>3600</v>
      </c>
      <c r="D827" t="s">
        <v>20</v>
      </c>
    </row>
    <row r="828" spans="1:4">
      <c r="A828">
        <v>826</v>
      </c>
      <c r="B828" t="s">
        <v>1685</v>
      </c>
      <c r="C828">
        <v>2800</v>
      </c>
      <c r="D828" t="s">
        <v>20</v>
      </c>
    </row>
    <row r="829" spans="1:4">
      <c r="A829">
        <v>827</v>
      </c>
      <c r="B829" t="s">
        <v>1687</v>
      </c>
      <c r="C829">
        <v>2300</v>
      </c>
      <c r="D829" t="s">
        <v>20</v>
      </c>
    </row>
    <row r="830" spans="1:4">
      <c r="A830">
        <v>828</v>
      </c>
      <c r="B830" t="s">
        <v>1689</v>
      </c>
      <c r="C830">
        <v>7100</v>
      </c>
      <c r="D830" t="s">
        <v>14</v>
      </c>
    </row>
    <row r="831" spans="1:4">
      <c r="A831">
        <v>829</v>
      </c>
      <c r="B831" t="s">
        <v>1691</v>
      </c>
      <c r="C831">
        <v>9600</v>
      </c>
      <c r="D831" t="s">
        <v>14</v>
      </c>
    </row>
    <row r="832" spans="1:4">
      <c r="A832">
        <v>830</v>
      </c>
      <c r="B832" t="s">
        <v>1693</v>
      </c>
      <c r="C832">
        <v>121600</v>
      </c>
      <c r="D832" t="s">
        <v>14</v>
      </c>
    </row>
    <row r="833" spans="1:4">
      <c r="A833">
        <v>831</v>
      </c>
      <c r="B833" t="s">
        <v>1695</v>
      </c>
      <c r="C833">
        <v>97100</v>
      </c>
      <c r="D833" t="s">
        <v>20</v>
      </c>
    </row>
    <row r="834" spans="1:4">
      <c r="A834">
        <v>832</v>
      </c>
      <c r="B834" t="s">
        <v>1697</v>
      </c>
      <c r="C834">
        <v>43200</v>
      </c>
      <c r="D834" t="s">
        <v>20</v>
      </c>
    </row>
    <row r="835" spans="1:4">
      <c r="A835">
        <v>833</v>
      </c>
      <c r="B835" t="s">
        <v>1699</v>
      </c>
      <c r="C835">
        <v>6800</v>
      </c>
      <c r="D835" t="s">
        <v>20</v>
      </c>
    </row>
    <row r="836" spans="1:4">
      <c r="A836">
        <v>834</v>
      </c>
      <c r="B836" t="s">
        <v>1701</v>
      </c>
      <c r="C836">
        <v>7300</v>
      </c>
      <c r="D836" t="s">
        <v>20</v>
      </c>
    </row>
    <row r="837" spans="1:4">
      <c r="A837">
        <v>835</v>
      </c>
      <c r="B837" t="s">
        <v>1703</v>
      </c>
      <c r="C837">
        <v>86200</v>
      </c>
      <c r="D837" t="s">
        <v>14</v>
      </c>
    </row>
    <row r="838" spans="1:4">
      <c r="A838">
        <v>836</v>
      </c>
      <c r="B838" t="s">
        <v>1705</v>
      </c>
      <c r="C838">
        <v>8100</v>
      </c>
      <c r="D838" t="s">
        <v>14</v>
      </c>
    </row>
    <row r="839" spans="1:4">
      <c r="A839">
        <v>837</v>
      </c>
      <c r="B839" t="s">
        <v>1707</v>
      </c>
      <c r="C839">
        <v>17700</v>
      </c>
      <c r="D839" t="s">
        <v>20</v>
      </c>
    </row>
    <row r="840" spans="1:4">
      <c r="A840">
        <v>838</v>
      </c>
      <c r="B840" t="s">
        <v>1709</v>
      </c>
      <c r="C840">
        <v>6400</v>
      </c>
      <c r="D840" t="s">
        <v>20</v>
      </c>
    </row>
    <row r="841" spans="1:4">
      <c r="A841">
        <v>839</v>
      </c>
      <c r="B841" t="s">
        <v>1711</v>
      </c>
      <c r="C841">
        <v>7700</v>
      </c>
      <c r="D841" t="s">
        <v>20</v>
      </c>
    </row>
    <row r="842" spans="1:4">
      <c r="A842">
        <v>840</v>
      </c>
      <c r="B842" t="s">
        <v>1713</v>
      </c>
      <c r="C842">
        <v>116300</v>
      </c>
      <c r="D842" t="s">
        <v>20</v>
      </c>
    </row>
    <row r="843" spans="1:4">
      <c r="A843">
        <v>841</v>
      </c>
      <c r="B843" t="s">
        <v>1715</v>
      </c>
      <c r="C843">
        <v>9100</v>
      </c>
      <c r="D843" t="s">
        <v>20</v>
      </c>
    </row>
    <row r="844" spans="1:4">
      <c r="A844">
        <v>842</v>
      </c>
      <c r="B844" t="s">
        <v>1717</v>
      </c>
      <c r="C844">
        <v>1500</v>
      </c>
      <c r="D844" t="s">
        <v>20</v>
      </c>
    </row>
    <row r="845" spans="1:4">
      <c r="A845">
        <v>843</v>
      </c>
      <c r="B845" t="s">
        <v>1719</v>
      </c>
      <c r="C845">
        <v>8800</v>
      </c>
      <c r="D845" t="s">
        <v>14</v>
      </c>
    </row>
    <row r="846" spans="1:4">
      <c r="A846">
        <v>844</v>
      </c>
      <c r="B846" t="s">
        <v>1721</v>
      </c>
      <c r="C846">
        <v>8800</v>
      </c>
      <c r="D846" t="s">
        <v>74</v>
      </c>
    </row>
    <row r="847" spans="1:4">
      <c r="A847">
        <v>845</v>
      </c>
      <c r="B847" t="s">
        <v>1723</v>
      </c>
      <c r="C847">
        <v>69900</v>
      </c>
      <c r="D847" t="s">
        <v>20</v>
      </c>
    </row>
    <row r="848" spans="1:4">
      <c r="A848">
        <v>846</v>
      </c>
      <c r="B848" t="s">
        <v>1725</v>
      </c>
      <c r="C848">
        <v>1000</v>
      </c>
      <c r="D848" t="s">
        <v>20</v>
      </c>
    </row>
    <row r="849" spans="1:4">
      <c r="A849">
        <v>847</v>
      </c>
      <c r="B849" t="s">
        <v>1727</v>
      </c>
      <c r="C849">
        <v>4700</v>
      </c>
      <c r="D849" t="s">
        <v>20</v>
      </c>
    </row>
    <row r="850" spans="1:4">
      <c r="A850">
        <v>848</v>
      </c>
      <c r="B850" t="s">
        <v>1729</v>
      </c>
      <c r="C850">
        <v>3200</v>
      </c>
      <c r="D850" t="s">
        <v>20</v>
      </c>
    </row>
    <row r="851" spans="1:4">
      <c r="A851">
        <v>849</v>
      </c>
      <c r="B851" t="s">
        <v>1731</v>
      </c>
      <c r="C851">
        <v>6700</v>
      </c>
      <c r="D851" t="s">
        <v>20</v>
      </c>
    </row>
    <row r="852" spans="1:4">
      <c r="A852">
        <v>850</v>
      </c>
      <c r="B852" t="s">
        <v>1733</v>
      </c>
      <c r="C852">
        <v>100</v>
      </c>
      <c r="D852" t="s">
        <v>14</v>
      </c>
    </row>
    <row r="853" spans="1:4">
      <c r="A853">
        <v>851</v>
      </c>
      <c r="B853" t="s">
        <v>1735</v>
      </c>
      <c r="C853">
        <v>6000</v>
      </c>
      <c r="D853" t="s">
        <v>20</v>
      </c>
    </row>
    <row r="854" spans="1:4">
      <c r="A854">
        <v>852</v>
      </c>
      <c r="B854" t="s">
        <v>1737</v>
      </c>
      <c r="C854">
        <v>4900</v>
      </c>
      <c r="D854" t="s">
        <v>14</v>
      </c>
    </row>
    <row r="855" spans="1:4">
      <c r="A855">
        <v>853</v>
      </c>
      <c r="B855" t="s">
        <v>1739</v>
      </c>
      <c r="C855">
        <v>17100</v>
      </c>
      <c r="D855" t="s">
        <v>20</v>
      </c>
    </row>
    <row r="856" spans="1:4">
      <c r="A856">
        <v>854</v>
      </c>
      <c r="B856" t="s">
        <v>1741</v>
      </c>
      <c r="C856">
        <v>171000</v>
      </c>
      <c r="D856" t="s">
        <v>20</v>
      </c>
    </row>
    <row r="857" spans="1:4">
      <c r="A857">
        <v>855</v>
      </c>
      <c r="B857" t="s">
        <v>1743</v>
      </c>
      <c r="C857">
        <v>23400</v>
      </c>
      <c r="D857" t="s">
        <v>20</v>
      </c>
    </row>
    <row r="858" spans="1:4">
      <c r="A858">
        <v>856</v>
      </c>
      <c r="B858" t="s">
        <v>1599</v>
      </c>
      <c r="C858">
        <v>2400</v>
      </c>
      <c r="D858" t="s">
        <v>20</v>
      </c>
    </row>
    <row r="859" spans="1:4">
      <c r="A859">
        <v>857</v>
      </c>
      <c r="B859" t="s">
        <v>1746</v>
      </c>
      <c r="C859">
        <v>5300</v>
      </c>
      <c r="D859" t="s">
        <v>20</v>
      </c>
    </row>
    <row r="860" spans="1:4">
      <c r="A860">
        <v>858</v>
      </c>
      <c r="B860" t="s">
        <v>1748</v>
      </c>
      <c r="C860">
        <v>4000</v>
      </c>
      <c r="D860" t="s">
        <v>14</v>
      </c>
    </row>
    <row r="861" spans="1:4">
      <c r="A861">
        <v>859</v>
      </c>
      <c r="B861" t="s">
        <v>1750</v>
      </c>
      <c r="C861">
        <v>7300</v>
      </c>
      <c r="D861" t="s">
        <v>14</v>
      </c>
    </row>
    <row r="862" spans="1:4">
      <c r="A862">
        <v>860</v>
      </c>
      <c r="B862" t="s">
        <v>1752</v>
      </c>
      <c r="C862">
        <v>2000</v>
      </c>
      <c r="D862" t="s">
        <v>20</v>
      </c>
    </row>
    <row r="863" spans="1:4">
      <c r="A863">
        <v>861</v>
      </c>
      <c r="B863" t="s">
        <v>1754</v>
      </c>
      <c r="C863">
        <v>8800</v>
      </c>
      <c r="D863" t="s">
        <v>20</v>
      </c>
    </row>
    <row r="864" spans="1:4">
      <c r="A864">
        <v>862</v>
      </c>
      <c r="B864" t="s">
        <v>1756</v>
      </c>
      <c r="C864">
        <v>3500</v>
      </c>
      <c r="D864" t="s">
        <v>20</v>
      </c>
    </row>
    <row r="865" spans="1:4">
      <c r="A865">
        <v>863</v>
      </c>
      <c r="B865" t="s">
        <v>1758</v>
      </c>
      <c r="C865">
        <v>1400</v>
      </c>
      <c r="D865" t="s">
        <v>20</v>
      </c>
    </row>
    <row r="866" spans="1:4">
      <c r="A866">
        <v>864</v>
      </c>
      <c r="B866" t="s">
        <v>1760</v>
      </c>
      <c r="C866">
        <v>4200</v>
      </c>
      <c r="D866" t="s">
        <v>20</v>
      </c>
    </row>
    <row r="867" spans="1:4">
      <c r="A867">
        <v>865</v>
      </c>
      <c r="B867" t="s">
        <v>1762</v>
      </c>
      <c r="C867">
        <v>81000</v>
      </c>
      <c r="D867" t="s">
        <v>20</v>
      </c>
    </row>
    <row r="868" spans="1:4">
      <c r="A868">
        <v>866</v>
      </c>
      <c r="B868" t="s">
        <v>1764</v>
      </c>
      <c r="C868">
        <v>182800</v>
      </c>
      <c r="D868" t="s">
        <v>74</v>
      </c>
    </row>
    <row r="869" spans="1:4">
      <c r="A869">
        <v>867</v>
      </c>
      <c r="B869" t="s">
        <v>1766</v>
      </c>
      <c r="C869">
        <v>4800</v>
      </c>
      <c r="D869" t="s">
        <v>20</v>
      </c>
    </row>
    <row r="870" spans="1:4">
      <c r="A870">
        <v>868</v>
      </c>
      <c r="B870" t="s">
        <v>1768</v>
      </c>
      <c r="C870">
        <v>7000</v>
      </c>
      <c r="D870" t="s">
        <v>20</v>
      </c>
    </row>
    <row r="871" spans="1:4">
      <c r="A871">
        <v>869</v>
      </c>
      <c r="B871" t="s">
        <v>1770</v>
      </c>
      <c r="C871">
        <v>161900</v>
      </c>
      <c r="D871" t="s">
        <v>14</v>
      </c>
    </row>
    <row r="872" spans="1:4">
      <c r="A872">
        <v>870</v>
      </c>
      <c r="B872" t="s">
        <v>1772</v>
      </c>
      <c r="C872">
        <v>7700</v>
      </c>
      <c r="D872" t="s">
        <v>14</v>
      </c>
    </row>
    <row r="873" spans="1:4">
      <c r="A873">
        <v>871</v>
      </c>
      <c r="B873" t="s">
        <v>1774</v>
      </c>
      <c r="C873">
        <v>71500</v>
      </c>
      <c r="D873" t="s">
        <v>20</v>
      </c>
    </row>
    <row r="874" spans="1:4">
      <c r="A874">
        <v>872</v>
      </c>
      <c r="B874" t="s">
        <v>1776</v>
      </c>
      <c r="C874">
        <v>4700</v>
      </c>
      <c r="D874" t="s">
        <v>20</v>
      </c>
    </row>
    <row r="875" spans="1:4">
      <c r="A875">
        <v>873</v>
      </c>
      <c r="B875" t="s">
        <v>1778</v>
      </c>
      <c r="C875">
        <v>42100</v>
      </c>
      <c r="D875" t="s">
        <v>20</v>
      </c>
    </row>
    <row r="876" spans="1:4">
      <c r="A876">
        <v>874</v>
      </c>
      <c r="B876" t="s">
        <v>1780</v>
      </c>
      <c r="C876">
        <v>40200</v>
      </c>
      <c r="D876" t="s">
        <v>20</v>
      </c>
    </row>
    <row r="877" spans="1:4">
      <c r="A877">
        <v>875</v>
      </c>
      <c r="B877" t="s">
        <v>1782</v>
      </c>
      <c r="C877">
        <v>7900</v>
      </c>
      <c r="D877" t="s">
        <v>14</v>
      </c>
    </row>
    <row r="878" spans="1:4">
      <c r="A878">
        <v>876</v>
      </c>
      <c r="B878" t="s">
        <v>1784</v>
      </c>
      <c r="C878">
        <v>8300</v>
      </c>
      <c r="D878" t="s">
        <v>14</v>
      </c>
    </row>
    <row r="879" spans="1:4">
      <c r="A879">
        <v>877</v>
      </c>
      <c r="B879" t="s">
        <v>1786</v>
      </c>
      <c r="C879">
        <v>163600</v>
      </c>
      <c r="D879" t="s">
        <v>14</v>
      </c>
    </row>
    <row r="880" spans="1:4">
      <c r="A880">
        <v>878</v>
      </c>
      <c r="B880" t="s">
        <v>1788</v>
      </c>
      <c r="C880">
        <v>2700</v>
      </c>
      <c r="D880" t="s">
        <v>14</v>
      </c>
    </row>
    <row r="881" spans="1:4">
      <c r="A881">
        <v>879</v>
      </c>
      <c r="B881" t="s">
        <v>1790</v>
      </c>
      <c r="C881">
        <v>1000</v>
      </c>
      <c r="D881" t="s">
        <v>20</v>
      </c>
    </row>
    <row r="882" spans="1:4">
      <c r="A882">
        <v>880</v>
      </c>
      <c r="B882" t="s">
        <v>1792</v>
      </c>
      <c r="C882">
        <v>84500</v>
      </c>
      <c r="D882" t="s">
        <v>20</v>
      </c>
    </row>
    <row r="883" spans="1:4">
      <c r="A883">
        <v>881</v>
      </c>
      <c r="B883" t="s">
        <v>1794</v>
      </c>
      <c r="C883">
        <v>81300</v>
      </c>
      <c r="D883" t="s">
        <v>14</v>
      </c>
    </row>
    <row r="884" spans="1:4">
      <c r="A884">
        <v>882</v>
      </c>
      <c r="B884" t="s">
        <v>1796</v>
      </c>
      <c r="C884">
        <v>800</v>
      </c>
      <c r="D884" t="s">
        <v>20</v>
      </c>
    </row>
    <row r="885" spans="1:4">
      <c r="A885">
        <v>883</v>
      </c>
      <c r="B885" t="s">
        <v>1798</v>
      </c>
      <c r="C885">
        <v>3400</v>
      </c>
      <c r="D885" t="s">
        <v>20</v>
      </c>
    </row>
    <row r="886" spans="1:4">
      <c r="A886">
        <v>884</v>
      </c>
      <c r="B886" t="s">
        <v>1800</v>
      </c>
      <c r="C886">
        <v>170800</v>
      </c>
      <c r="D886" t="s">
        <v>14</v>
      </c>
    </row>
    <row r="887" spans="1:4">
      <c r="A887">
        <v>885</v>
      </c>
      <c r="B887" t="s">
        <v>1802</v>
      </c>
      <c r="C887">
        <v>1800</v>
      </c>
      <c r="D887" t="s">
        <v>20</v>
      </c>
    </row>
    <row r="888" spans="1:4">
      <c r="A888">
        <v>886</v>
      </c>
      <c r="B888" t="s">
        <v>1804</v>
      </c>
      <c r="C888">
        <v>150600</v>
      </c>
      <c r="D888" t="s">
        <v>14</v>
      </c>
    </row>
    <row r="889" spans="1:4">
      <c r="A889">
        <v>887</v>
      </c>
      <c r="B889" t="s">
        <v>1806</v>
      </c>
      <c r="C889">
        <v>7800</v>
      </c>
      <c r="D889" t="s">
        <v>14</v>
      </c>
    </row>
    <row r="890" spans="1:4">
      <c r="A890">
        <v>888</v>
      </c>
      <c r="B890" t="s">
        <v>1808</v>
      </c>
      <c r="C890">
        <v>5800</v>
      </c>
      <c r="D890" t="s">
        <v>20</v>
      </c>
    </row>
    <row r="891" spans="1:4">
      <c r="A891">
        <v>889</v>
      </c>
      <c r="B891" t="s">
        <v>1810</v>
      </c>
      <c r="C891">
        <v>5600</v>
      </c>
      <c r="D891" t="s">
        <v>20</v>
      </c>
    </row>
    <row r="892" spans="1:4">
      <c r="A892">
        <v>890</v>
      </c>
      <c r="B892" t="s">
        <v>1812</v>
      </c>
      <c r="C892">
        <v>134400</v>
      </c>
      <c r="D892" t="s">
        <v>20</v>
      </c>
    </row>
    <row r="893" spans="1:4">
      <c r="A893">
        <v>891</v>
      </c>
      <c r="B893" t="s">
        <v>1814</v>
      </c>
      <c r="C893">
        <v>3000</v>
      </c>
      <c r="D893" t="s">
        <v>20</v>
      </c>
    </row>
    <row r="894" spans="1:4">
      <c r="A894">
        <v>892</v>
      </c>
      <c r="B894" t="s">
        <v>1816</v>
      </c>
      <c r="C894">
        <v>6000</v>
      </c>
      <c r="D894" t="s">
        <v>20</v>
      </c>
    </row>
    <row r="895" spans="1:4">
      <c r="A895">
        <v>893</v>
      </c>
      <c r="B895" t="s">
        <v>1818</v>
      </c>
      <c r="C895">
        <v>8400</v>
      </c>
      <c r="D895" t="s">
        <v>20</v>
      </c>
    </row>
    <row r="896" spans="1:4">
      <c r="A896">
        <v>894</v>
      </c>
      <c r="B896" t="s">
        <v>1820</v>
      </c>
      <c r="C896">
        <v>1700</v>
      </c>
      <c r="D896" t="s">
        <v>20</v>
      </c>
    </row>
    <row r="897" spans="1:4">
      <c r="A897">
        <v>895</v>
      </c>
      <c r="B897" t="s">
        <v>1822</v>
      </c>
      <c r="C897">
        <v>159800</v>
      </c>
      <c r="D897" t="s">
        <v>14</v>
      </c>
    </row>
    <row r="898" spans="1:4">
      <c r="A898">
        <v>896</v>
      </c>
      <c r="B898" t="s">
        <v>1824</v>
      </c>
      <c r="C898">
        <v>19800</v>
      </c>
      <c r="D898" t="s">
        <v>20</v>
      </c>
    </row>
    <row r="899" spans="1:4">
      <c r="A899">
        <v>897</v>
      </c>
      <c r="B899" t="s">
        <v>1826</v>
      </c>
      <c r="C899">
        <v>8800</v>
      </c>
      <c r="D899" t="s">
        <v>14</v>
      </c>
    </row>
    <row r="900" spans="1:4">
      <c r="A900">
        <v>898</v>
      </c>
      <c r="B900" t="s">
        <v>1828</v>
      </c>
      <c r="C900">
        <v>179100</v>
      </c>
      <c r="D900" t="s">
        <v>14</v>
      </c>
    </row>
    <row r="901" spans="1:4">
      <c r="A901">
        <v>899</v>
      </c>
      <c r="B901" t="s">
        <v>1830</v>
      </c>
      <c r="C901">
        <v>3100</v>
      </c>
      <c r="D901" t="s">
        <v>20</v>
      </c>
    </row>
    <row r="902" spans="1:4">
      <c r="A902">
        <v>900</v>
      </c>
      <c r="B902" t="s">
        <v>1832</v>
      </c>
      <c r="C902">
        <v>100</v>
      </c>
      <c r="D902" t="s">
        <v>14</v>
      </c>
    </row>
    <row r="903" spans="1:4">
      <c r="A903">
        <v>901</v>
      </c>
      <c r="B903" t="s">
        <v>1834</v>
      </c>
      <c r="C903">
        <v>5600</v>
      </c>
      <c r="D903" t="s">
        <v>20</v>
      </c>
    </row>
    <row r="904" spans="1:4">
      <c r="A904">
        <v>902</v>
      </c>
      <c r="B904" t="s">
        <v>1836</v>
      </c>
      <c r="C904">
        <v>1400</v>
      </c>
      <c r="D904" t="s">
        <v>20</v>
      </c>
    </row>
    <row r="905" spans="1:4">
      <c r="A905">
        <v>903</v>
      </c>
      <c r="B905" t="s">
        <v>1838</v>
      </c>
      <c r="C905">
        <v>41000</v>
      </c>
      <c r="D905" t="s">
        <v>47</v>
      </c>
    </row>
    <row r="906" spans="1:4">
      <c r="A906">
        <v>904</v>
      </c>
      <c r="B906" t="s">
        <v>1840</v>
      </c>
      <c r="C906">
        <v>6500</v>
      </c>
      <c r="D906" t="s">
        <v>14</v>
      </c>
    </row>
    <row r="907" spans="1:4">
      <c r="A907">
        <v>905</v>
      </c>
      <c r="B907" t="s">
        <v>1842</v>
      </c>
      <c r="C907">
        <v>7900</v>
      </c>
      <c r="D907" t="s">
        <v>20</v>
      </c>
    </row>
    <row r="908" spans="1:4">
      <c r="A908">
        <v>906</v>
      </c>
      <c r="B908" t="s">
        <v>1844</v>
      </c>
      <c r="C908">
        <v>5500</v>
      </c>
      <c r="D908" t="s">
        <v>20</v>
      </c>
    </row>
    <row r="909" spans="1:4">
      <c r="A909">
        <v>907</v>
      </c>
      <c r="B909" t="s">
        <v>1846</v>
      </c>
      <c r="C909">
        <v>9100</v>
      </c>
      <c r="D909" t="s">
        <v>14</v>
      </c>
    </row>
    <row r="910" spans="1:4">
      <c r="A910">
        <v>908</v>
      </c>
      <c r="B910" t="s">
        <v>1848</v>
      </c>
      <c r="C910">
        <v>38200</v>
      </c>
      <c r="D910" t="s">
        <v>20</v>
      </c>
    </row>
    <row r="911" spans="1:4">
      <c r="A911">
        <v>909</v>
      </c>
      <c r="B911" t="s">
        <v>1850</v>
      </c>
      <c r="C911">
        <v>1800</v>
      </c>
      <c r="D911" t="s">
        <v>20</v>
      </c>
    </row>
    <row r="912" spans="1:4">
      <c r="A912">
        <v>910</v>
      </c>
      <c r="B912" t="s">
        <v>1852</v>
      </c>
      <c r="C912">
        <v>154500</v>
      </c>
      <c r="D912" t="s">
        <v>74</v>
      </c>
    </row>
    <row r="913" spans="1:4">
      <c r="A913">
        <v>911</v>
      </c>
      <c r="B913" t="s">
        <v>1854</v>
      </c>
      <c r="C913">
        <v>5800</v>
      </c>
      <c r="D913" t="s">
        <v>20</v>
      </c>
    </row>
    <row r="914" spans="1:4">
      <c r="A914">
        <v>912</v>
      </c>
      <c r="B914" t="s">
        <v>1856</v>
      </c>
      <c r="C914">
        <v>1800</v>
      </c>
      <c r="D914" t="s">
        <v>20</v>
      </c>
    </row>
    <row r="915" spans="1:4">
      <c r="A915">
        <v>913</v>
      </c>
      <c r="B915" t="s">
        <v>1858</v>
      </c>
      <c r="C915">
        <v>70200</v>
      </c>
      <c r="D915" t="s">
        <v>14</v>
      </c>
    </row>
    <row r="916" spans="1:4">
      <c r="A916">
        <v>914</v>
      </c>
      <c r="B916" t="s">
        <v>1860</v>
      </c>
      <c r="C916">
        <v>6400</v>
      </c>
      <c r="D916" t="s">
        <v>14</v>
      </c>
    </row>
    <row r="917" spans="1:4">
      <c r="A917">
        <v>915</v>
      </c>
      <c r="B917" t="s">
        <v>1862</v>
      </c>
      <c r="C917">
        <v>125900</v>
      </c>
      <c r="D917" t="s">
        <v>20</v>
      </c>
    </row>
    <row r="918" spans="1:4">
      <c r="A918">
        <v>916</v>
      </c>
      <c r="B918" t="s">
        <v>1864</v>
      </c>
      <c r="C918">
        <v>3700</v>
      </c>
      <c r="D918" t="s">
        <v>14</v>
      </c>
    </row>
    <row r="919" spans="1:4">
      <c r="A919">
        <v>917</v>
      </c>
      <c r="B919" t="s">
        <v>1866</v>
      </c>
      <c r="C919">
        <v>3600</v>
      </c>
      <c r="D919" t="s">
        <v>47</v>
      </c>
    </row>
    <row r="920" spans="1:4">
      <c r="A920">
        <v>918</v>
      </c>
      <c r="B920" t="s">
        <v>1868</v>
      </c>
      <c r="C920">
        <v>3800</v>
      </c>
      <c r="D920" t="s">
        <v>20</v>
      </c>
    </row>
    <row r="921" spans="1:4">
      <c r="A921">
        <v>919</v>
      </c>
      <c r="B921" t="s">
        <v>1870</v>
      </c>
      <c r="C921">
        <v>35600</v>
      </c>
      <c r="D921" t="s">
        <v>14</v>
      </c>
    </row>
    <row r="922" spans="1:4">
      <c r="A922">
        <v>920</v>
      </c>
      <c r="B922" t="s">
        <v>1872</v>
      </c>
      <c r="C922">
        <v>5300</v>
      </c>
      <c r="D922" t="s">
        <v>20</v>
      </c>
    </row>
    <row r="923" spans="1:4">
      <c r="A923">
        <v>921</v>
      </c>
      <c r="B923" t="s">
        <v>1874</v>
      </c>
      <c r="C923">
        <v>160400</v>
      </c>
      <c r="D923" t="s">
        <v>14</v>
      </c>
    </row>
    <row r="924" spans="1:4">
      <c r="A924">
        <v>922</v>
      </c>
      <c r="B924" t="s">
        <v>1876</v>
      </c>
      <c r="C924">
        <v>51400</v>
      </c>
      <c r="D924" t="s">
        <v>20</v>
      </c>
    </row>
    <row r="925" spans="1:4">
      <c r="A925">
        <v>923</v>
      </c>
      <c r="B925" t="s">
        <v>1878</v>
      </c>
      <c r="C925">
        <v>1700</v>
      </c>
      <c r="D925" t="s">
        <v>20</v>
      </c>
    </row>
    <row r="926" spans="1:4">
      <c r="A926">
        <v>924</v>
      </c>
      <c r="B926" t="s">
        <v>1880</v>
      </c>
      <c r="C926">
        <v>39400</v>
      </c>
      <c r="D926" t="s">
        <v>20</v>
      </c>
    </row>
    <row r="927" spans="1:4">
      <c r="A927">
        <v>925</v>
      </c>
      <c r="B927" t="s">
        <v>1882</v>
      </c>
      <c r="C927">
        <v>3000</v>
      </c>
      <c r="D927" t="s">
        <v>20</v>
      </c>
    </row>
    <row r="928" spans="1:4">
      <c r="A928">
        <v>926</v>
      </c>
      <c r="B928" t="s">
        <v>1884</v>
      </c>
      <c r="C928">
        <v>8700</v>
      </c>
      <c r="D928" t="s">
        <v>14</v>
      </c>
    </row>
    <row r="929" spans="1:4">
      <c r="A929">
        <v>927</v>
      </c>
      <c r="B929" t="s">
        <v>1886</v>
      </c>
      <c r="C929">
        <v>7200</v>
      </c>
      <c r="D929" t="s">
        <v>14</v>
      </c>
    </row>
    <row r="930" spans="1:4">
      <c r="A930">
        <v>928</v>
      </c>
      <c r="B930" t="s">
        <v>1888</v>
      </c>
      <c r="C930">
        <v>167400</v>
      </c>
      <c r="D930" t="s">
        <v>20</v>
      </c>
    </row>
    <row r="931" spans="1:4">
      <c r="A931">
        <v>929</v>
      </c>
      <c r="B931" t="s">
        <v>1890</v>
      </c>
      <c r="C931">
        <v>5500</v>
      </c>
      <c r="D931" t="s">
        <v>20</v>
      </c>
    </row>
    <row r="932" spans="1:4">
      <c r="A932">
        <v>930</v>
      </c>
      <c r="B932" t="s">
        <v>1892</v>
      </c>
      <c r="C932">
        <v>3500</v>
      </c>
      <c r="D932" t="s">
        <v>20</v>
      </c>
    </row>
    <row r="933" spans="1:4">
      <c r="A933">
        <v>931</v>
      </c>
      <c r="B933" t="s">
        <v>1894</v>
      </c>
      <c r="C933">
        <v>7900</v>
      </c>
      <c r="D933" t="s">
        <v>14</v>
      </c>
    </row>
    <row r="934" spans="1:4">
      <c r="A934">
        <v>932</v>
      </c>
      <c r="B934" t="s">
        <v>1896</v>
      </c>
      <c r="C934">
        <v>2300</v>
      </c>
      <c r="D934" t="s">
        <v>20</v>
      </c>
    </row>
    <row r="935" spans="1:4">
      <c r="A935">
        <v>933</v>
      </c>
      <c r="B935" t="s">
        <v>1898</v>
      </c>
      <c r="C935">
        <v>73000</v>
      </c>
      <c r="D935" t="s">
        <v>20</v>
      </c>
    </row>
    <row r="936" spans="1:4">
      <c r="A936">
        <v>934</v>
      </c>
      <c r="B936" t="s">
        <v>1900</v>
      </c>
      <c r="C936">
        <v>6200</v>
      </c>
      <c r="D936" t="s">
        <v>20</v>
      </c>
    </row>
    <row r="937" spans="1:4">
      <c r="A937">
        <v>935</v>
      </c>
      <c r="B937" t="s">
        <v>1902</v>
      </c>
      <c r="C937">
        <v>6100</v>
      </c>
      <c r="D937" t="s">
        <v>20</v>
      </c>
    </row>
    <row r="938" spans="1:4">
      <c r="A938">
        <v>936</v>
      </c>
      <c r="B938" t="s">
        <v>1246</v>
      </c>
      <c r="C938">
        <v>103200</v>
      </c>
      <c r="D938" t="s">
        <v>14</v>
      </c>
    </row>
    <row r="939" spans="1:4">
      <c r="A939">
        <v>937</v>
      </c>
      <c r="B939" t="s">
        <v>1905</v>
      </c>
      <c r="C939">
        <v>171000</v>
      </c>
      <c r="D939" t="s">
        <v>74</v>
      </c>
    </row>
    <row r="940" spans="1:4">
      <c r="A940">
        <v>938</v>
      </c>
      <c r="B940" t="s">
        <v>1907</v>
      </c>
      <c r="C940">
        <v>9200</v>
      </c>
      <c r="D940" t="s">
        <v>20</v>
      </c>
    </row>
    <row r="941" spans="1:4">
      <c r="A941">
        <v>939</v>
      </c>
      <c r="B941" t="s">
        <v>1909</v>
      </c>
      <c r="C941">
        <v>7800</v>
      </c>
      <c r="D941" t="s">
        <v>14</v>
      </c>
    </row>
    <row r="942" spans="1:4">
      <c r="A942">
        <v>940</v>
      </c>
      <c r="B942" t="s">
        <v>1911</v>
      </c>
      <c r="C942">
        <v>9900</v>
      </c>
      <c r="D942" t="s">
        <v>47</v>
      </c>
    </row>
    <row r="943" spans="1:4">
      <c r="A943">
        <v>941</v>
      </c>
      <c r="B943" t="s">
        <v>1913</v>
      </c>
      <c r="C943">
        <v>43000</v>
      </c>
      <c r="D943" t="s">
        <v>14</v>
      </c>
    </row>
    <row r="944" spans="1:4">
      <c r="A944">
        <v>942</v>
      </c>
      <c r="B944" t="s">
        <v>1907</v>
      </c>
      <c r="C944">
        <v>9600</v>
      </c>
      <c r="D944" t="s">
        <v>14</v>
      </c>
    </row>
    <row r="945" spans="1:4">
      <c r="A945">
        <v>943</v>
      </c>
      <c r="B945" t="s">
        <v>1916</v>
      </c>
      <c r="C945">
        <v>7500</v>
      </c>
      <c r="D945" t="s">
        <v>20</v>
      </c>
    </row>
    <row r="946" spans="1:4">
      <c r="A946">
        <v>944</v>
      </c>
      <c r="B946" t="s">
        <v>1918</v>
      </c>
      <c r="C946">
        <v>10000</v>
      </c>
      <c r="D946" t="s">
        <v>14</v>
      </c>
    </row>
    <row r="947" spans="1:4">
      <c r="A947">
        <v>945</v>
      </c>
      <c r="B947" t="s">
        <v>1920</v>
      </c>
      <c r="C947">
        <v>172000</v>
      </c>
      <c r="D947" t="s">
        <v>14</v>
      </c>
    </row>
    <row r="948" spans="1:4">
      <c r="A948">
        <v>946</v>
      </c>
      <c r="B948" t="s">
        <v>1922</v>
      </c>
      <c r="C948">
        <v>153700</v>
      </c>
      <c r="D948" t="s">
        <v>14</v>
      </c>
    </row>
    <row r="949" spans="1:4">
      <c r="A949">
        <v>947</v>
      </c>
      <c r="B949" t="s">
        <v>1924</v>
      </c>
      <c r="C949">
        <v>3600</v>
      </c>
      <c r="D949" t="s">
        <v>14</v>
      </c>
    </row>
    <row r="950" spans="1:4">
      <c r="A950">
        <v>948</v>
      </c>
      <c r="B950" t="s">
        <v>1926</v>
      </c>
      <c r="C950">
        <v>9400</v>
      </c>
      <c r="D950" t="s">
        <v>74</v>
      </c>
    </row>
    <row r="951" spans="1:4">
      <c r="A951">
        <v>949</v>
      </c>
      <c r="B951" t="s">
        <v>1928</v>
      </c>
      <c r="C951">
        <v>5900</v>
      </c>
      <c r="D951" t="s">
        <v>20</v>
      </c>
    </row>
    <row r="952" spans="1:4">
      <c r="A952">
        <v>950</v>
      </c>
      <c r="B952" t="s">
        <v>1930</v>
      </c>
      <c r="C952">
        <v>100</v>
      </c>
      <c r="D952" t="s">
        <v>14</v>
      </c>
    </row>
    <row r="953" spans="1:4">
      <c r="A953">
        <v>951</v>
      </c>
      <c r="B953" t="s">
        <v>1932</v>
      </c>
      <c r="C953">
        <v>14500</v>
      </c>
      <c r="D953" t="s">
        <v>20</v>
      </c>
    </row>
    <row r="954" spans="1:4">
      <c r="A954">
        <v>952</v>
      </c>
      <c r="B954" t="s">
        <v>1934</v>
      </c>
      <c r="C954">
        <v>145500</v>
      </c>
      <c r="D954" t="s">
        <v>74</v>
      </c>
    </row>
    <row r="955" spans="1:4">
      <c r="A955">
        <v>953</v>
      </c>
      <c r="B955" t="s">
        <v>1936</v>
      </c>
      <c r="C955">
        <v>3300</v>
      </c>
      <c r="D955" t="s">
        <v>14</v>
      </c>
    </row>
    <row r="956" spans="1:4">
      <c r="A956">
        <v>954</v>
      </c>
      <c r="B956" t="s">
        <v>1938</v>
      </c>
      <c r="C956">
        <v>42600</v>
      </c>
      <c r="D956" t="s">
        <v>20</v>
      </c>
    </row>
    <row r="957" spans="1:4">
      <c r="A957">
        <v>955</v>
      </c>
      <c r="B957" t="s">
        <v>1940</v>
      </c>
      <c r="C957">
        <v>700</v>
      </c>
      <c r="D957" t="s">
        <v>20</v>
      </c>
    </row>
    <row r="958" spans="1:4">
      <c r="A958">
        <v>956</v>
      </c>
      <c r="B958" t="s">
        <v>1942</v>
      </c>
      <c r="C958">
        <v>187600</v>
      </c>
      <c r="D958" t="s">
        <v>14</v>
      </c>
    </row>
    <row r="959" spans="1:4">
      <c r="A959">
        <v>957</v>
      </c>
      <c r="B959" t="s">
        <v>1944</v>
      </c>
      <c r="C959">
        <v>9800</v>
      </c>
      <c r="D959" t="s">
        <v>20</v>
      </c>
    </row>
    <row r="960" spans="1:4">
      <c r="A960">
        <v>958</v>
      </c>
      <c r="B960" t="s">
        <v>1946</v>
      </c>
      <c r="C960">
        <v>1100</v>
      </c>
      <c r="D960" t="s">
        <v>20</v>
      </c>
    </row>
    <row r="961" spans="1:4">
      <c r="A961">
        <v>959</v>
      </c>
      <c r="B961" t="s">
        <v>1948</v>
      </c>
      <c r="C961">
        <v>145000</v>
      </c>
      <c r="D961" t="s">
        <v>14</v>
      </c>
    </row>
    <row r="962" spans="1:4">
      <c r="A962">
        <v>960</v>
      </c>
      <c r="B962" t="s">
        <v>1950</v>
      </c>
      <c r="C962">
        <v>5500</v>
      </c>
      <c r="D962" t="s">
        <v>14</v>
      </c>
    </row>
    <row r="963" spans="1:4">
      <c r="A963">
        <v>961</v>
      </c>
      <c r="B963" t="s">
        <v>1952</v>
      </c>
      <c r="C963">
        <v>5700</v>
      </c>
      <c r="D963" t="s">
        <v>20</v>
      </c>
    </row>
    <row r="964" spans="1:4">
      <c r="A964">
        <v>962</v>
      </c>
      <c r="B964" t="s">
        <v>1954</v>
      </c>
      <c r="C964">
        <v>3600</v>
      </c>
      <c r="D964" t="s">
        <v>20</v>
      </c>
    </row>
    <row r="965" spans="1:4">
      <c r="A965">
        <v>963</v>
      </c>
      <c r="B965" t="s">
        <v>1956</v>
      </c>
      <c r="C965">
        <v>5900</v>
      </c>
      <c r="D965" t="s">
        <v>14</v>
      </c>
    </row>
    <row r="966" spans="1:4">
      <c r="A966">
        <v>964</v>
      </c>
      <c r="B966" t="s">
        <v>1958</v>
      </c>
      <c r="C966">
        <v>3700</v>
      </c>
      <c r="D966" t="s">
        <v>20</v>
      </c>
    </row>
    <row r="967" spans="1:4">
      <c r="A967">
        <v>965</v>
      </c>
      <c r="B967" t="s">
        <v>1960</v>
      </c>
      <c r="C967">
        <v>2200</v>
      </c>
      <c r="D967" t="s">
        <v>20</v>
      </c>
    </row>
    <row r="968" spans="1:4">
      <c r="A968">
        <v>966</v>
      </c>
      <c r="B968" t="s">
        <v>878</v>
      </c>
      <c r="C968">
        <v>1700</v>
      </c>
      <c r="D968" t="s">
        <v>20</v>
      </c>
    </row>
    <row r="969" spans="1:4">
      <c r="A969">
        <v>967</v>
      </c>
      <c r="B969" t="s">
        <v>1963</v>
      </c>
      <c r="C969">
        <v>88400</v>
      </c>
      <c r="D969" t="s">
        <v>20</v>
      </c>
    </row>
    <row r="970" spans="1:4">
      <c r="A970">
        <v>968</v>
      </c>
      <c r="B970" t="s">
        <v>1965</v>
      </c>
      <c r="C970">
        <v>2400</v>
      </c>
      <c r="D970" t="s">
        <v>20</v>
      </c>
    </row>
    <row r="971" spans="1:4">
      <c r="A971">
        <v>969</v>
      </c>
      <c r="B971" t="s">
        <v>1967</v>
      </c>
      <c r="C971">
        <v>7900</v>
      </c>
      <c r="D971" t="s">
        <v>20</v>
      </c>
    </row>
    <row r="972" spans="1:4">
      <c r="A972">
        <v>970</v>
      </c>
      <c r="B972" t="s">
        <v>1969</v>
      </c>
      <c r="C972">
        <v>94900</v>
      </c>
      <c r="D972" t="s">
        <v>14</v>
      </c>
    </row>
    <row r="973" spans="1:4">
      <c r="A973">
        <v>971</v>
      </c>
      <c r="B973" t="s">
        <v>1971</v>
      </c>
      <c r="C973">
        <v>5100</v>
      </c>
      <c r="D973" t="s">
        <v>14</v>
      </c>
    </row>
    <row r="974" spans="1:4">
      <c r="A974">
        <v>972</v>
      </c>
      <c r="B974" t="s">
        <v>1973</v>
      </c>
      <c r="C974">
        <v>42700</v>
      </c>
      <c r="D974" t="s">
        <v>20</v>
      </c>
    </row>
    <row r="975" spans="1:4">
      <c r="A975">
        <v>973</v>
      </c>
      <c r="B975" t="s">
        <v>1975</v>
      </c>
      <c r="C975">
        <v>121100</v>
      </c>
      <c r="D975" t="s">
        <v>14</v>
      </c>
    </row>
    <row r="976" spans="1:4">
      <c r="A976">
        <v>974</v>
      </c>
      <c r="B976" t="s">
        <v>1977</v>
      </c>
      <c r="C976">
        <v>800</v>
      </c>
      <c r="D976" t="s">
        <v>20</v>
      </c>
    </row>
    <row r="977" spans="1:4">
      <c r="A977">
        <v>975</v>
      </c>
      <c r="B977" t="s">
        <v>1979</v>
      </c>
      <c r="C977">
        <v>5400</v>
      </c>
      <c r="D977" t="s">
        <v>20</v>
      </c>
    </row>
    <row r="978" spans="1:4">
      <c r="A978">
        <v>976</v>
      </c>
      <c r="B978" t="s">
        <v>1981</v>
      </c>
      <c r="C978">
        <v>4000</v>
      </c>
      <c r="D978" t="s">
        <v>20</v>
      </c>
    </row>
    <row r="979" spans="1:4">
      <c r="A979">
        <v>977</v>
      </c>
      <c r="B979" t="s">
        <v>1258</v>
      </c>
      <c r="C979">
        <v>7000</v>
      </c>
      <c r="D979" t="s">
        <v>14</v>
      </c>
    </row>
    <row r="980" spans="1:4">
      <c r="A980">
        <v>978</v>
      </c>
      <c r="B980" t="s">
        <v>1984</v>
      </c>
      <c r="C980">
        <v>1000</v>
      </c>
      <c r="D980" t="s">
        <v>20</v>
      </c>
    </row>
    <row r="981" spans="1:4">
      <c r="A981">
        <v>979</v>
      </c>
      <c r="B981" t="s">
        <v>1986</v>
      </c>
      <c r="C981">
        <v>60200</v>
      </c>
      <c r="D981" t="s">
        <v>20</v>
      </c>
    </row>
    <row r="982" spans="1:4">
      <c r="A982">
        <v>980</v>
      </c>
      <c r="B982" t="s">
        <v>1988</v>
      </c>
      <c r="C982">
        <v>195200</v>
      </c>
      <c r="D982" t="s">
        <v>14</v>
      </c>
    </row>
    <row r="983" spans="1:4">
      <c r="A983">
        <v>981</v>
      </c>
      <c r="B983" t="s">
        <v>1990</v>
      </c>
      <c r="C983">
        <v>6700</v>
      </c>
      <c r="D983" t="s">
        <v>20</v>
      </c>
    </row>
    <row r="984" spans="1:4">
      <c r="A984">
        <v>982</v>
      </c>
      <c r="B984" t="s">
        <v>1992</v>
      </c>
      <c r="C984">
        <v>7200</v>
      </c>
      <c r="D984" t="s">
        <v>14</v>
      </c>
    </row>
    <row r="985" spans="1:4">
      <c r="A985">
        <v>983</v>
      </c>
      <c r="B985" t="s">
        <v>1994</v>
      </c>
      <c r="C985">
        <v>129100</v>
      </c>
      <c r="D985" t="s">
        <v>20</v>
      </c>
    </row>
    <row r="986" spans="1:4">
      <c r="A986">
        <v>984</v>
      </c>
      <c r="B986" t="s">
        <v>1996</v>
      </c>
      <c r="C986">
        <v>6500</v>
      </c>
      <c r="D986" t="s">
        <v>20</v>
      </c>
    </row>
    <row r="987" spans="1:4">
      <c r="A987">
        <v>985</v>
      </c>
      <c r="B987" t="s">
        <v>1998</v>
      </c>
      <c r="C987">
        <v>170600</v>
      </c>
      <c r="D987" t="s">
        <v>14</v>
      </c>
    </row>
    <row r="988" spans="1:4">
      <c r="A988">
        <v>986</v>
      </c>
      <c r="B988" t="s">
        <v>2000</v>
      </c>
      <c r="C988">
        <v>7800</v>
      </c>
      <c r="D988" t="s">
        <v>14</v>
      </c>
    </row>
    <row r="989" spans="1:4">
      <c r="A989">
        <v>987</v>
      </c>
      <c r="B989" t="s">
        <v>2002</v>
      </c>
      <c r="C989">
        <v>6200</v>
      </c>
      <c r="D989" t="s">
        <v>20</v>
      </c>
    </row>
    <row r="990" spans="1:4">
      <c r="A990">
        <v>988</v>
      </c>
      <c r="B990" t="s">
        <v>2004</v>
      </c>
      <c r="C990">
        <v>9400</v>
      </c>
      <c r="D990" t="s">
        <v>14</v>
      </c>
    </row>
    <row r="991" spans="1:4">
      <c r="A991">
        <v>989</v>
      </c>
      <c r="B991" t="s">
        <v>2006</v>
      </c>
      <c r="C991">
        <v>2400</v>
      </c>
      <c r="D991" t="s">
        <v>20</v>
      </c>
    </row>
    <row r="992" spans="1:4">
      <c r="A992">
        <v>990</v>
      </c>
      <c r="B992" t="s">
        <v>2008</v>
      </c>
      <c r="C992">
        <v>7800</v>
      </c>
      <c r="D992" t="s">
        <v>14</v>
      </c>
    </row>
    <row r="993" spans="1:4">
      <c r="A993">
        <v>991</v>
      </c>
      <c r="B993" t="s">
        <v>1080</v>
      </c>
      <c r="C993">
        <v>9800</v>
      </c>
      <c r="D993" t="s">
        <v>20</v>
      </c>
    </row>
    <row r="994" spans="1:4">
      <c r="A994">
        <v>992</v>
      </c>
      <c r="B994" t="s">
        <v>2011</v>
      </c>
      <c r="C994">
        <v>3100</v>
      </c>
      <c r="D994" t="s">
        <v>20</v>
      </c>
    </row>
    <row r="995" spans="1:4">
      <c r="A995">
        <v>993</v>
      </c>
      <c r="B995" t="s">
        <v>2013</v>
      </c>
      <c r="C995">
        <v>9800</v>
      </c>
      <c r="D995" t="s">
        <v>74</v>
      </c>
    </row>
    <row r="996" spans="1:4">
      <c r="A996">
        <v>994</v>
      </c>
      <c r="B996" t="s">
        <v>2015</v>
      </c>
      <c r="C996">
        <v>141100</v>
      </c>
      <c r="D996" t="s">
        <v>14</v>
      </c>
    </row>
    <row r="997" spans="1:4">
      <c r="A997">
        <v>995</v>
      </c>
      <c r="B997" t="s">
        <v>2017</v>
      </c>
      <c r="C997">
        <v>97300</v>
      </c>
      <c r="D997" t="s">
        <v>20</v>
      </c>
    </row>
    <row r="998" spans="1:4">
      <c r="A998">
        <v>996</v>
      </c>
      <c r="B998" t="s">
        <v>2019</v>
      </c>
      <c r="C998">
        <v>6600</v>
      </c>
      <c r="D998" t="s">
        <v>14</v>
      </c>
    </row>
    <row r="999" spans="1:4">
      <c r="A999">
        <v>997</v>
      </c>
      <c r="B999" t="s">
        <v>2021</v>
      </c>
      <c r="C999">
        <v>7600</v>
      </c>
      <c r="D999" t="s">
        <v>74</v>
      </c>
    </row>
    <row r="1000" spans="1:4">
      <c r="A1000">
        <v>998</v>
      </c>
      <c r="B1000" t="s">
        <v>2023</v>
      </c>
      <c r="C1000">
        <v>66600</v>
      </c>
      <c r="D1000" t="s">
        <v>14</v>
      </c>
    </row>
    <row r="1001" spans="1:4">
      <c r="A1001">
        <v>999</v>
      </c>
      <c r="B1001" t="s">
        <v>2025</v>
      </c>
      <c r="C1001">
        <v>111100</v>
      </c>
      <c r="D1001" t="s">
        <v>74</v>
      </c>
    </row>
  </sheetData>
  <conditionalFormatting sqref="D2:D100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0C61-C69A-4456-A0CF-F9B65CA922C4}">
  <dimension ref="D1:M568"/>
  <sheetViews>
    <sheetView tabSelected="1" topLeftCell="D1" workbookViewId="0">
      <selection activeCell="O9" sqref="O9"/>
    </sheetView>
  </sheetViews>
  <sheetFormatPr defaultRowHeight="15.75"/>
  <cols>
    <col min="5" max="5" width="13.5" bestFit="1" customWidth="1"/>
    <col min="8" max="8" width="13.5" bestFit="1" customWidth="1"/>
    <col min="11" max="11" width="38.625" customWidth="1"/>
    <col min="12" max="12" width="23.5" bestFit="1" customWidth="1"/>
    <col min="13" max="13" width="25" bestFit="1" customWidth="1"/>
  </cols>
  <sheetData>
    <row r="1" spans="4:13">
      <c r="D1" t="s">
        <v>2111</v>
      </c>
      <c r="G1" t="s">
        <v>2112</v>
      </c>
    </row>
    <row r="3" spans="4:13">
      <c r="D3" s="1" t="s">
        <v>4</v>
      </c>
      <c r="E3" s="1" t="s">
        <v>5</v>
      </c>
      <c r="G3" s="1" t="s">
        <v>4</v>
      </c>
      <c r="H3" s="1" t="s">
        <v>5</v>
      </c>
      <c r="K3" s="3"/>
      <c r="L3" s="3" t="s">
        <v>2111</v>
      </c>
      <c r="M3" s="3" t="s">
        <v>2113</v>
      </c>
    </row>
    <row r="4" spans="4:13">
      <c r="D4" t="s">
        <v>14</v>
      </c>
      <c r="E4">
        <v>0</v>
      </c>
      <c r="G4" t="s">
        <v>20</v>
      </c>
      <c r="H4">
        <v>158</v>
      </c>
      <c r="K4" s="3" t="s">
        <v>2114</v>
      </c>
      <c r="L4" s="17">
        <f>AVERAGE(failed)</f>
        <v>585.61538461538464</v>
      </c>
      <c r="M4" s="17">
        <f>AVERAGE(H4:H568)</f>
        <v>851.14690265486729</v>
      </c>
    </row>
    <row r="5" spans="4:13">
      <c r="D5" t="s">
        <v>14</v>
      </c>
      <c r="E5">
        <v>24</v>
      </c>
      <c r="G5" t="s">
        <v>20</v>
      </c>
      <c r="H5">
        <v>1425</v>
      </c>
      <c r="K5" s="3" t="s">
        <v>2115</v>
      </c>
      <c r="L5" s="17">
        <f>MEDIAN(E4:E367)</f>
        <v>114.5</v>
      </c>
      <c r="M5" s="17">
        <f>MEDIAN(H4:H568)</f>
        <v>201</v>
      </c>
    </row>
    <row r="6" spans="4:13">
      <c r="D6" t="s">
        <v>14</v>
      </c>
      <c r="E6">
        <v>53</v>
      </c>
      <c r="G6" t="s">
        <v>20</v>
      </c>
      <c r="H6">
        <v>174</v>
      </c>
      <c r="K6" s="3" t="s">
        <v>2116</v>
      </c>
      <c r="L6" s="17">
        <f>MIN(E4:E367)</f>
        <v>0</v>
      </c>
      <c r="M6" s="17">
        <f>MIN(H4:H568)</f>
        <v>16</v>
      </c>
    </row>
    <row r="7" spans="4:13">
      <c r="D7" t="s">
        <v>14</v>
      </c>
      <c r="E7">
        <v>18</v>
      </c>
      <c r="G7" t="s">
        <v>20</v>
      </c>
      <c r="H7">
        <v>227</v>
      </c>
      <c r="K7" s="3" t="s">
        <v>2117</v>
      </c>
      <c r="L7" s="17">
        <f>MAX(E4:E367)</f>
        <v>6080</v>
      </c>
      <c r="M7" s="17">
        <f>MAX(H4:H568)</f>
        <v>7295</v>
      </c>
    </row>
    <row r="8" spans="4:13">
      <c r="D8" t="s">
        <v>14</v>
      </c>
      <c r="E8">
        <v>44</v>
      </c>
      <c r="G8" t="s">
        <v>20</v>
      </c>
      <c r="H8">
        <v>220</v>
      </c>
      <c r="K8" s="3" t="s">
        <v>2118</v>
      </c>
      <c r="L8" s="17">
        <f>_xlfn.VAR.P(E4:E367)</f>
        <v>921574.68174133555</v>
      </c>
      <c r="M8" s="17">
        <f>_xlfn.VAR.P(H4:H568)</f>
        <v>1603373.7324019109</v>
      </c>
    </row>
    <row r="9" spans="4:13">
      <c r="D9" t="s">
        <v>14</v>
      </c>
      <c r="E9">
        <v>27</v>
      </c>
      <c r="G9" t="s">
        <v>20</v>
      </c>
      <c r="H9">
        <v>98</v>
      </c>
      <c r="K9" s="3" t="s">
        <v>2119</v>
      </c>
      <c r="L9" s="17">
        <f>_xlfn.STDEV.P(E4:E367)</f>
        <v>959.98681331637863</v>
      </c>
      <c r="M9" s="17">
        <f>_xlfn.STDEV.P(H4:H568)</f>
        <v>1266.2439466397898</v>
      </c>
    </row>
    <row r="10" spans="4:13">
      <c r="D10" t="s">
        <v>14</v>
      </c>
      <c r="E10">
        <v>55</v>
      </c>
      <c r="G10" t="s">
        <v>20</v>
      </c>
      <c r="H10">
        <v>100</v>
      </c>
      <c r="K10" s="14"/>
      <c r="L10" s="15"/>
      <c r="M10" s="15"/>
    </row>
    <row r="11" spans="4:13">
      <c r="D11" t="s">
        <v>14</v>
      </c>
      <c r="E11">
        <v>200</v>
      </c>
      <c r="G11" t="s">
        <v>20</v>
      </c>
      <c r="H11">
        <v>1249</v>
      </c>
      <c r="K11" s="18" t="s">
        <v>2125</v>
      </c>
      <c r="M11" s="15"/>
    </row>
    <row r="12" spans="4:13">
      <c r="D12" t="s">
        <v>14</v>
      </c>
      <c r="E12">
        <v>452</v>
      </c>
      <c r="G12" t="s">
        <v>20</v>
      </c>
      <c r="H12">
        <v>1396</v>
      </c>
      <c r="K12" t="s">
        <v>2124</v>
      </c>
      <c r="M12" s="15"/>
    </row>
    <row r="13" spans="4:13">
      <c r="D13" t="s">
        <v>14</v>
      </c>
      <c r="E13">
        <v>674</v>
      </c>
      <c r="G13" t="s">
        <v>20</v>
      </c>
      <c r="H13">
        <v>890</v>
      </c>
      <c r="M13" s="15"/>
    </row>
    <row r="14" spans="4:13">
      <c r="D14" t="s">
        <v>14</v>
      </c>
      <c r="E14">
        <v>558</v>
      </c>
      <c r="G14" t="s">
        <v>20</v>
      </c>
      <c r="H14">
        <v>142</v>
      </c>
      <c r="K14" s="14"/>
    </row>
    <row r="15" spans="4:13">
      <c r="D15" t="s">
        <v>14</v>
      </c>
      <c r="E15">
        <v>15</v>
      </c>
      <c r="G15" t="s">
        <v>20</v>
      </c>
      <c r="H15">
        <v>2673</v>
      </c>
    </row>
    <row r="16" spans="4:13">
      <c r="D16" t="s">
        <v>14</v>
      </c>
      <c r="E16">
        <v>2307</v>
      </c>
      <c r="G16" t="s">
        <v>20</v>
      </c>
      <c r="H16">
        <v>163</v>
      </c>
    </row>
    <row r="17" spans="4:11">
      <c r="D17" t="s">
        <v>14</v>
      </c>
      <c r="E17">
        <v>88</v>
      </c>
      <c r="G17" t="s">
        <v>20</v>
      </c>
      <c r="H17">
        <v>2220</v>
      </c>
      <c r="K17" s="16" t="s">
        <v>2120</v>
      </c>
    </row>
    <row r="18" spans="4:11">
      <c r="D18" t="s">
        <v>14</v>
      </c>
      <c r="E18">
        <v>48</v>
      </c>
      <c r="G18" t="s">
        <v>20</v>
      </c>
      <c r="H18">
        <v>1606</v>
      </c>
    </row>
    <row r="19" spans="4:11">
      <c r="D19" t="s">
        <v>14</v>
      </c>
      <c r="E19">
        <v>1</v>
      </c>
      <c r="G19" t="s">
        <v>20</v>
      </c>
      <c r="H19">
        <v>129</v>
      </c>
      <c r="K19" t="s">
        <v>2121</v>
      </c>
    </row>
    <row r="20" spans="4:11">
      <c r="D20" t="s">
        <v>14</v>
      </c>
      <c r="E20">
        <v>1467</v>
      </c>
      <c r="G20" t="s">
        <v>20</v>
      </c>
      <c r="H20">
        <v>226</v>
      </c>
      <c r="K20" t="s">
        <v>2122</v>
      </c>
    </row>
    <row r="21" spans="4:11">
      <c r="D21" t="s">
        <v>14</v>
      </c>
      <c r="E21">
        <v>75</v>
      </c>
      <c r="G21" t="s">
        <v>20</v>
      </c>
      <c r="H21">
        <v>5419</v>
      </c>
      <c r="K21" t="s">
        <v>2123</v>
      </c>
    </row>
    <row r="22" spans="4:11">
      <c r="D22" t="s">
        <v>14</v>
      </c>
      <c r="E22">
        <v>120</v>
      </c>
      <c r="G22" t="s">
        <v>20</v>
      </c>
      <c r="H22">
        <v>165</v>
      </c>
    </row>
    <row r="23" spans="4:11">
      <c r="D23" t="s">
        <v>14</v>
      </c>
      <c r="E23">
        <v>2253</v>
      </c>
      <c r="G23" t="s">
        <v>20</v>
      </c>
      <c r="H23">
        <v>1965</v>
      </c>
    </row>
    <row r="24" spans="4:11">
      <c r="D24" t="s">
        <v>14</v>
      </c>
      <c r="E24">
        <v>5</v>
      </c>
      <c r="G24" t="s">
        <v>20</v>
      </c>
      <c r="H24">
        <v>16</v>
      </c>
    </row>
    <row r="25" spans="4:11">
      <c r="D25" t="s">
        <v>14</v>
      </c>
      <c r="E25">
        <v>38</v>
      </c>
      <c r="G25" t="s">
        <v>20</v>
      </c>
      <c r="H25">
        <v>107</v>
      </c>
    </row>
    <row r="26" spans="4:11">
      <c r="D26" t="s">
        <v>14</v>
      </c>
      <c r="E26">
        <v>12</v>
      </c>
      <c r="G26" t="s">
        <v>20</v>
      </c>
      <c r="H26">
        <v>134</v>
      </c>
    </row>
    <row r="27" spans="4:11">
      <c r="D27" t="s">
        <v>14</v>
      </c>
      <c r="E27">
        <v>1684</v>
      </c>
      <c r="G27" t="s">
        <v>20</v>
      </c>
      <c r="H27">
        <v>198</v>
      </c>
    </row>
    <row r="28" spans="4:11">
      <c r="D28" t="s">
        <v>14</v>
      </c>
      <c r="E28">
        <v>56</v>
      </c>
      <c r="G28" t="s">
        <v>20</v>
      </c>
      <c r="H28">
        <v>111</v>
      </c>
    </row>
    <row r="29" spans="4:11">
      <c r="D29" t="s">
        <v>14</v>
      </c>
      <c r="E29">
        <v>838</v>
      </c>
      <c r="G29" t="s">
        <v>20</v>
      </c>
      <c r="H29">
        <v>222</v>
      </c>
    </row>
    <row r="30" spans="4:11">
      <c r="D30" t="s">
        <v>14</v>
      </c>
      <c r="E30">
        <v>1000</v>
      </c>
      <c r="G30" t="s">
        <v>20</v>
      </c>
      <c r="H30">
        <v>6212</v>
      </c>
    </row>
    <row r="31" spans="4:11">
      <c r="D31" t="s">
        <v>14</v>
      </c>
      <c r="E31">
        <v>1482</v>
      </c>
      <c r="G31" t="s">
        <v>20</v>
      </c>
      <c r="H31">
        <v>98</v>
      </c>
    </row>
    <row r="32" spans="4:11">
      <c r="D32" t="s">
        <v>14</v>
      </c>
      <c r="E32">
        <v>106</v>
      </c>
      <c r="G32" t="s">
        <v>20</v>
      </c>
      <c r="H32">
        <v>92</v>
      </c>
    </row>
    <row r="33" spans="4:8">
      <c r="D33" t="s">
        <v>14</v>
      </c>
      <c r="E33">
        <v>679</v>
      </c>
      <c r="G33" t="s">
        <v>20</v>
      </c>
      <c r="H33">
        <v>149</v>
      </c>
    </row>
    <row r="34" spans="4:8">
      <c r="D34" t="s">
        <v>14</v>
      </c>
      <c r="E34">
        <v>1220</v>
      </c>
      <c r="G34" t="s">
        <v>20</v>
      </c>
      <c r="H34">
        <v>2431</v>
      </c>
    </row>
    <row r="35" spans="4:8">
      <c r="D35" t="s">
        <v>14</v>
      </c>
      <c r="E35">
        <v>1</v>
      </c>
      <c r="G35" t="s">
        <v>20</v>
      </c>
      <c r="H35">
        <v>303</v>
      </c>
    </row>
    <row r="36" spans="4:8">
      <c r="D36" t="s">
        <v>14</v>
      </c>
      <c r="E36">
        <v>37</v>
      </c>
      <c r="G36" t="s">
        <v>20</v>
      </c>
      <c r="H36">
        <v>209</v>
      </c>
    </row>
    <row r="37" spans="4:8">
      <c r="D37" t="s">
        <v>14</v>
      </c>
      <c r="E37">
        <v>60</v>
      </c>
      <c r="G37" t="s">
        <v>20</v>
      </c>
      <c r="H37">
        <v>131</v>
      </c>
    </row>
    <row r="38" spans="4:8">
      <c r="D38" t="s">
        <v>14</v>
      </c>
      <c r="E38">
        <v>296</v>
      </c>
      <c r="G38" t="s">
        <v>20</v>
      </c>
      <c r="H38">
        <v>164</v>
      </c>
    </row>
    <row r="39" spans="4:8">
      <c r="D39" t="s">
        <v>14</v>
      </c>
      <c r="E39">
        <v>3304</v>
      </c>
      <c r="G39" t="s">
        <v>20</v>
      </c>
      <c r="H39">
        <v>201</v>
      </c>
    </row>
    <row r="40" spans="4:8">
      <c r="D40" t="s">
        <v>14</v>
      </c>
      <c r="E40">
        <v>73</v>
      </c>
      <c r="G40" t="s">
        <v>20</v>
      </c>
      <c r="H40">
        <v>211</v>
      </c>
    </row>
    <row r="41" spans="4:8">
      <c r="D41" t="s">
        <v>14</v>
      </c>
      <c r="E41">
        <v>3387</v>
      </c>
      <c r="G41" t="s">
        <v>20</v>
      </c>
      <c r="H41">
        <v>128</v>
      </c>
    </row>
    <row r="42" spans="4:8">
      <c r="D42" t="s">
        <v>14</v>
      </c>
      <c r="E42">
        <v>662</v>
      </c>
      <c r="G42" t="s">
        <v>20</v>
      </c>
      <c r="H42">
        <v>1600</v>
      </c>
    </row>
    <row r="43" spans="4:8">
      <c r="D43" t="s">
        <v>14</v>
      </c>
      <c r="E43">
        <v>774</v>
      </c>
      <c r="G43" t="s">
        <v>20</v>
      </c>
      <c r="H43">
        <v>249</v>
      </c>
    </row>
    <row r="44" spans="4:8">
      <c r="D44" t="s">
        <v>14</v>
      </c>
      <c r="E44">
        <v>672</v>
      </c>
      <c r="G44" t="s">
        <v>20</v>
      </c>
      <c r="H44">
        <v>236</v>
      </c>
    </row>
    <row r="45" spans="4:8">
      <c r="D45" t="s">
        <v>14</v>
      </c>
      <c r="E45">
        <v>940</v>
      </c>
      <c r="G45" t="s">
        <v>20</v>
      </c>
      <c r="H45">
        <v>4065</v>
      </c>
    </row>
    <row r="46" spans="4:8">
      <c r="D46" t="s">
        <v>14</v>
      </c>
      <c r="E46">
        <v>117</v>
      </c>
      <c r="G46" t="s">
        <v>20</v>
      </c>
      <c r="H46">
        <v>246</v>
      </c>
    </row>
    <row r="47" spans="4:8">
      <c r="D47" t="s">
        <v>14</v>
      </c>
      <c r="E47">
        <v>115</v>
      </c>
      <c r="G47" t="s">
        <v>20</v>
      </c>
      <c r="H47">
        <v>2475</v>
      </c>
    </row>
    <row r="48" spans="4:8">
      <c r="D48" t="s">
        <v>14</v>
      </c>
      <c r="E48">
        <v>326</v>
      </c>
      <c r="G48" t="s">
        <v>20</v>
      </c>
      <c r="H48">
        <v>76</v>
      </c>
    </row>
    <row r="49" spans="4:8">
      <c r="D49" t="s">
        <v>14</v>
      </c>
      <c r="E49">
        <v>1</v>
      </c>
      <c r="G49" t="s">
        <v>20</v>
      </c>
      <c r="H49">
        <v>54</v>
      </c>
    </row>
    <row r="50" spans="4:8">
      <c r="D50" t="s">
        <v>14</v>
      </c>
      <c r="E50">
        <v>1467</v>
      </c>
      <c r="G50" t="s">
        <v>20</v>
      </c>
      <c r="H50">
        <v>88</v>
      </c>
    </row>
    <row r="51" spans="4:8">
      <c r="D51" t="s">
        <v>14</v>
      </c>
      <c r="E51">
        <v>5681</v>
      </c>
      <c r="G51" t="s">
        <v>20</v>
      </c>
      <c r="H51">
        <v>85</v>
      </c>
    </row>
    <row r="52" spans="4:8">
      <c r="D52" t="s">
        <v>14</v>
      </c>
      <c r="E52">
        <v>1059</v>
      </c>
      <c r="G52" t="s">
        <v>20</v>
      </c>
      <c r="H52">
        <v>170</v>
      </c>
    </row>
    <row r="53" spans="4:8">
      <c r="D53" t="s">
        <v>14</v>
      </c>
      <c r="E53">
        <v>1194</v>
      </c>
      <c r="G53" t="s">
        <v>20</v>
      </c>
      <c r="H53">
        <v>330</v>
      </c>
    </row>
    <row r="54" spans="4:8">
      <c r="D54" t="s">
        <v>14</v>
      </c>
      <c r="E54">
        <v>30</v>
      </c>
      <c r="G54" t="s">
        <v>20</v>
      </c>
      <c r="H54">
        <v>127</v>
      </c>
    </row>
    <row r="55" spans="4:8">
      <c r="D55" t="s">
        <v>14</v>
      </c>
      <c r="E55">
        <v>75</v>
      </c>
      <c r="G55" t="s">
        <v>20</v>
      </c>
      <c r="H55">
        <v>411</v>
      </c>
    </row>
    <row r="56" spans="4:8">
      <c r="D56" t="s">
        <v>14</v>
      </c>
      <c r="E56">
        <v>955</v>
      </c>
      <c r="G56" t="s">
        <v>20</v>
      </c>
      <c r="H56">
        <v>180</v>
      </c>
    </row>
    <row r="57" spans="4:8">
      <c r="D57" t="s">
        <v>14</v>
      </c>
      <c r="E57">
        <v>67</v>
      </c>
      <c r="G57" t="s">
        <v>20</v>
      </c>
      <c r="H57">
        <v>374</v>
      </c>
    </row>
    <row r="58" spans="4:8">
      <c r="D58" t="s">
        <v>14</v>
      </c>
      <c r="E58">
        <v>5</v>
      </c>
      <c r="G58" t="s">
        <v>20</v>
      </c>
      <c r="H58">
        <v>71</v>
      </c>
    </row>
    <row r="59" spans="4:8">
      <c r="D59" t="s">
        <v>14</v>
      </c>
      <c r="E59">
        <v>26</v>
      </c>
      <c r="G59" t="s">
        <v>20</v>
      </c>
      <c r="H59">
        <v>203</v>
      </c>
    </row>
    <row r="60" spans="4:8">
      <c r="D60" t="s">
        <v>14</v>
      </c>
      <c r="E60">
        <v>1130</v>
      </c>
      <c r="G60" t="s">
        <v>20</v>
      </c>
      <c r="H60">
        <v>113</v>
      </c>
    </row>
    <row r="61" spans="4:8">
      <c r="D61" t="s">
        <v>14</v>
      </c>
      <c r="E61">
        <v>782</v>
      </c>
      <c r="G61" t="s">
        <v>20</v>
      </c>
      <c r="H61">
        <v>96</v>
      </c>
    </row>
    <row r="62" spans="4:8">
      <c r="D62" t="s">
        <v>14</v>
      </c>
      <c r="E62">
        <v>210</v>
      </c>
      <c r="G62" t="s">
        <v>20</v>
      </c>
      <c r="H62">
        <v>498</v>
      </c>
    </row>
    <row r="63" spans="4:8">
      <c r="D63" t="s">
        <v>14</v>
      </c>
      <c r="E63">
        <v>136</v>
      </c>
      <c r="G63" t="s">
        <v>20</v>
      </c>
      <c r="H63">
        <v>180</v>
      </c>
    </row>
    <row r="64" spans="4:8">
      <c r="D64" t="s">
        <v>14</v>
      </c>
      <c r="E64">
        <v>86</v>
      </c>
      <c r="G64" t="s">
        <v>20</v>
      </c>
      <c r="H64">
        <v>27</v>
      </c>
    </row>
    <row r="65" spans="4:8">
      <c r="D65" t="s">
        <v>14</v>
      </c>
      <c r="E65">
        <v>19</v>
      </c>
      <c r="G65" t="s">
        <v>20</v>
      </c>
      <c r="H65">
        <v>2331</v>
      </c>
    </row>
    <row r="66" spans="4:8">
      <c r="D66" t="s">
        <v>14</v>
      </c>
      <c r="E66">
        <v>886</v>
      </c>
      <c r="G66" t="s">
        <v>20</v>
      </c>
      <c r="H66">
        <v>113</v>
      </c>
    </row>
    <row r="67" spans="4:8">
      <c r="D67" t="s">
        <v>14</v>
      </c>
      <c r="E67">
        <v>35</v>
      </c>
      <c r="G67" t="s">
        <v>20</v>
      </c>
      <c r="H67">
        <v>164</v>
      </c>
    </row>
    <row r="68" spans="4:8">
      <c r="D68" t="s">
        <v>14</v>
      </c>
      <c r="E68">
        <v>24</v>
      </c>
      <c r="G68" t="s">
        <v>20</v>
      </c>
      <c r="H68">
        <v>164</v>
      </c>
    </row>
    <row r="69" spans="4:8">
      <c r="D69" t="s">
        <v>14</v>
      </c>
      <c r="E69">
        <v>86</v>
      </c>
      <c r="G69" t="s">
        <v>20</v>
      </c>
      <c r="H69">
        <v>336</v>
      </c>
    </row>
    <row r="70" spans="4:8">
      <c r="D70" t="s">
        <v>14</v>
      </c>
      <c r="E70">
        <v>243</v>
      </c>
      <c r="G70" t="s">
        <v>20</v>
      </c>
      <c r="H70">
        <v>1917</v>
      </c>
    </row>
    <row r="71" spans="4:8">
      <c r="D71" t="s">
        <v>14</v>
      </c>
      <c r="E71">
        <v>65</v>
      </c>
      <c r="G71" t="s">
        <v>20</v>
      </c>
      <c r="H71">
        <v>95</v>
      </c>
    </row>
    <row r="72" spans="4:8">
      <c r="D72" t="s">
        <v>14</v>
      </c>
      <c r="E72">
        <v>100</v>
      </c>
      <c r="G72" t="s">
        <v>20</v>
      </c>
      <c r="H72">
        <v>147</v>
      </c>
    </row>
    <row r="73" spans="4:8">
      <c r="D73" t="s">
        <v>14</v>
      </c>
      <c r="E73">
        <v>168</v>
      </c>
      <c r="G73" t="s">
        <v>20</v>
      </c>
      <c r="H73">
        <v>86</v>
      </c>
    </row>
    <row r="74" spans="4:8">
      <c r="D74" t="s">
        <v>14</v>
      </c>
      <c r="E74">
        <v>13</v>
      </c>
      <c r="G74" t="s">
        <v>20</v>
      </c>
      <c r="H74">
        <v>83</v>
      </c>
    </row>
    <row r="75" spans="4:8">
      <c r="D75" t="s">
        <v>14</v>
      </c>
      <c r="E75">
        <v>1</v>
      </c>
      <c r="G75" t="s">
        <v>20</v>
      </c>
      <c r="H75">
        <v>676</v>
      </c>
    </row>
    <row r="76" spans="4:8">
      <c r="D76" t="s">
        <v>14</v>
      </c>
      <c r="E76">
        <v>40</v>
      </c>
      <c r="G76" t="s">
        <v>20</v>
      </c>
      <c r="H76">
        <v>361</v>
      </c>
    </row>
    <row r="77" spans="4:8">
      <c r="D77" t="s">
        <v>14</v>
      </c>
      <c r="E77">
        <v>226</v>
      </c>
      <c r="G77" t="s">
        <v>20</v>
      </c>
      <c r="H77">
        <v>131</v>
      </c>
    </row>
    <row r="78" spans="4:8">
      <c r="D78" t="s">
        <v>14</v>
      </c>
      <c r="E78">
        <v>1625</v>
      </c>
      <c r="G78" t="s">
        <v>20</v>
      </c>
      <c r="H78">
        <v>126</v>
      </c>
    </row>
    <row r="79" spans="4:8">
      <c r="D79" t="s">
        <v>14</v>
      </c>
      <c r="E79">
        <v>143</v>
      </c>
      <c r="G79" t="s">
        <v>20</v>
      </c>
      <c r="H79">
        <v>275</v>
      </c>
    </row>
    <row r="80" spans="4:8">
      <c r="D80" t="s">
        <v>14</v>
      </c>
      <c r="E80">
        <v>934</v>
      </c>
      <c r="G80" t="s">
        <v>20</v>
      </c>
      <c r="H80">
        <v>67</v>
      </c>
    </row>
    <row r="81" spans="4:8">
      <c r="D81" t="s">
        <v>14</v>
      </c>
      <c r="E81">
        <v>17</v>
      </c>
      <c r="G81" t="s">
        <v>20</v>
      </c>
      <c r="H81">
        <v>154</v>
      </c>
    </row>
    <row r="82" spans="4:8">
      <c r="D82" t="s">
        <v>14</v>
      </c>
      <c r="E82">
        <v>2179</v>
      </c>
      <c r="G82" t="s">
        <v>20</v>
      </c>
      <c r="H82">
        <v>1782</v>
      </c>
    </row>
    <row r="83" spans="4:8">
      <c r="D83" t="s">
        <v>14</v>
      </c>
      <c r="E83">
        <v>931</v>
      </c>
      <c r="G83" t="s">
        <v>20</v>
      </c>
      <c r="H83">
        <v>903</v>
      </c>
    </row>
    <row r="84" spans="4:8">
      <c r="D84" t="s">
        <v>14</v>
      </c>
      <c r="E84">
        <v>92</v>
      </c>
      <c r="G84" t="s">
        <v>20</v>
      </c>
      <c r="H84">
        <v>94</v>
      </c>
    </row>
    <row r="85" spans="4:8">
      <c r="D85" t="s">
        <v>14</v>
      </c>
      <c r="E85">
        <v>57</v>
      </c>
      <c r="G85" t="s">
        <v>20</v>
      </c>
      <c r="H85">
        <v>180</v>
      </c>
    </row>
    <row r="86" spans="4:8">
      <c r="D86" t="s">
        <v>14</v>
      </c>
      <c r="E86">
        <v>41</v>
      </c>
      <c r="G86" t="s">
        <v>20</v>
      </c>
      <c r="H86">
        <v>533</v>
      </c>
    </row>
    <row r="87" spans="4:8">
      <c r="D87" t="s">
        <v>14</v>
      </c>
      <c r="E87">
        <v>1</v>
      </c>
      <c r="G87" t="s">
        <v>20</v>
      </c>
      <c r="H87">
        <v>2443</v>
      </c>
    </row>
    <row r="88" spans="4:8">
      <c r="D88" t="s">
        <v>14</v>
      </c>
      <c r="E88">
        <v>101</v>
      </c>
      <c r="G88" t="s">
        <v>20</v>
      </c>
      <c r="H88">
        <v>89</v>
      </c>
    </row>
    <row r="89" spans="4:8">
      <c r="D89" t="s">
        <v>14</v>
      </c>
      <c r="E89">
        <v>1335</v>
      </c>
      <c r="G89" t="s">
        <v>20</v>
      </c>
      <c r="H89">
        <v>159</v>
      </c>
    </row>
    <row r="90" spans="4:8">
      <c r="D90" t="s">
        <v>14</v>
      </c>
      <c r="E90">
        <v>15</v>
      </c>
      <c r="G90" t="s">
        <v>20</v>
      </c>
      <c r="H90">
        <v>50</v>
      </c>
    </row>
    <row r="91" spans="4:8">
      <c r="D91" t="s">
        <v>14</v>
      </c>
      <c r="E91">
        <v>454</v>
      </c>
      <c r="G91" t="s">
        <v>20</v>
      </c>
      <c r="H91">
        <v>186</v>
      </c>
    </row>
    <row r="92" spans="4:8">
      <c r="D92" t="s">
        <v>14</v>
      </c>
      <c r="E92">
        <v>3182</v>
      </c>
      <c r="G92" t="s">
        <v>20</v>
      </c>
      <c r="H92">
        <v>1071</v>
      </c>
    </row>
    <row r="93" spans="4:8">
      <c r="D93" t="s">
        <v>14</v>
      </c>
      <c r="E93">
        <v>15</v>
      </c>
      <c r="G93" t="s">
        <v>20</v>
      </c>
      <c r="H93">
        <v>117</v>
      </c>
    </row>
    <row r="94" spans="4:8">
      <c r="D94" t="s">
        <v>14</v>
      </c>
      <c r="E94">
        <v>133</v>
      </c>
      <c r="G94" t="s">
        <v>20</v>
      </c>
      <c r="H94">
        <v>70</v>
      </c>
    </row>
    <row r="95" spans="4:8">
      <c r="D95" t="s">
        <v>14</v>
      </c>
      <c r="E95">
        <v>2062</v>
      </c>
      <c r="G95" t="s">
        <v>20</v>
      </c>
      <c r="H95">
        <v>135</v>
      </c>
    </row>
    <row r="96" spans="4:8">
      <c r="D96" t="s">
        <v>14</v>
      </c>
      <c r="E96">
        <v>29</v>
      </c>
      <c r="G96" t="s">
        <v>20</v>
      </c>
      <c r="H96">
        <v>768</v>
      </c>
    </row>
    <row r="97" spans="4:8">
      <c r="D97" t="s">
        <v>14</v>
      </c>
      <c r="E97">
        <v>132</v>
      </c>
      <c r="G97" t="s">
        <v>20</v>
      </c>
      <c r="H97">
        <v>199</v>
      </c>
    </row>
    <row r="98" spans="4:8">
      <c r="D98" t="s">
        <v>14</v>
      </c>
      <c r="E98">
        <v>137</v>
      </c>
      <c r="G98" t="s">
        <v>20</v>
      </c>
      <c r="H98">
        <v>107</v>
      </c>
    </row>
    <row r="99" spans="4:8">
      <c r="D99" t="s">
        <v>14</v>
      </c>
      <c r="E99">
        <v>908</v>
      </c>
      <c r="G99" t="s">
        <v>20</v>
      </c>
      <c r="H99">
        <v>195</v>
      </c>
    </row>
    <row r="100" spans="4:8">
      <c r="D100" t="s">
        <v>14</v>
      </c>
      <c r="E100">
        <v>10</v>
      </c>
      <c r="G100" t="s">
        <v>20</v>
      </c>
      <c r="H100">
        <v>3376</v>
      </c>
    </row>
    <row r="101" spans="4:8">
      <c r="D101" t="s">
        <v>14</v>
      </c>
      <c r="E101">
        <v>1910</v>
      </c>
      <c r="G101" t="s">
        <v>20</v>
      </c>
      <c r="H101">
        <v>41</v>
      </c>
    </row>
    <row r="102" spans="4:8">
      <c r="D102" t="s">
        <v>14</v>
      </c>
      <c r="E102">
        <v>38</v>
      </c>
      <c r="G102" t="s">
        <v>20</v>
      </c>
      <c r="H102">
        <v>1821</v>
      </c>
    </row>
    <row r="103" spans="4:8">
      <c r="D103" t="s">
        <v>14</v>
      </c>
      <c r="E103">
        <v>104</v>
      </c>
      <c r="G103" t="s">
        <v>20</v>
      </c>
      <c r="H103">
        <v>164</v>
      </c>
    </row>
    <row r="104" spans="4:8">
      <c r="D104" t="s">
        <v>14</v>
      </c>
      <c r="E104">
        <v>49</v>
      </c>
      <c r="G104" t="s">
        <v>20</v>
      </c>
      <c r="H104">
        <v>157</v>
      </c>
    </row>
    <row r="105" spans="4:8">
      <c r="D105" t="s">
        <v>14</v>
      </c>
      <c r="E105">
        <v>1</v>
      </c>
      <c r="G105" t="s">
        <v>20</v>
      </c>
      <c r="H105">
        <v>246</v>
      </c>
    </row>
    <row r="106" spans="4:8">
      <c r="D106" t="s">
        <v>14</v>
      </c>
      <c r="E106">
        <v>245</v>
      </c>
      <c r="G106" t="s">
        <v>20</v>
      </c>
      <c r="H106">
        <v>1396</v>
      </c>
    </row>
    <row r="107" spans="4:8">
      <c r="D107" t="s">
        <v>14</v>
      </c>
      <c r="E107">
        <v>32</v>
      </c>
      <c r="G107" t="s">
        <v>20</v>
      </c>
      <c r="H107">
        <v>2506</v>
      </c>
    </row>
    <row r="108" spans="4:8">
      <c r="D108" t="s">
        <v>14</v>
      </c>
      <c r="E108">
        <v>7</v>
      </c>
      <c r="G108" t="s">
        <v>20</v>
      </c>
      <c r="H108">
        <v>244</v>
      </c>
    </row>
    <row r="109" spans="4:8">
      <c r="D109" t="s">
        <v>14</v>
      </c>
      <c r="E109">
        <v>803</v>
      </c>
      <c r="G109" t="s">
        <v>20</v>
      </c>
      <c r="H109">
        <v>146</v>
      </c>
    </row>
    <row r="110" spans="4:8">
      <c r="D110" t="s">
        <v>14</v>
      </c>
      <c r="E110">
        <v>16</v>
      </c>
      <c r="G110" t="s">
        <v>20</v>
      </c>
      <c r="H110">
        <v>1267</v>
      </c>
    </row>
    <row r="111" spans="4:8">
      <c r="D111" t="s">
        <v>14</v>
      </c>
      <c r="E111">
        <v>31</v>
      </c>
      <c r="G111" t="s">
        <v>20</v>
      </c>
      <c r="H111">
        <v>1561</v>
      </c>
    </row>
    <row r="112" spans="4:8">
      <c r="D112" t="s">
        <v>14</v>
      </c>
      <c r="E112">
        <v>108</v>
      </c>
      <c r="G112" t="s">
        <v>20</v>
      </c>
      <c r="H112">
        <v>48</v>
      </c>
    </row>
    <row r="113" spans="4:8">
      <c r="D113" t="s">
        <v>14</v>
      </c>
      <c r="E113">
        <v>30</v>
      </c>
      <c r="G113" t="s">
        <v>20</v>
      </c>
      <c r="H113">
        <v>2739</v>
      </c>
    </row>
    <row r="114" spans="4:8">
      <c r="D114" t="s">
        <v>14</v>
      </c>
      <c r="E114">
        <v>17</v>
      </c>
      <c r="G114" t="s">
        <v>20</v>
      </c>
      <c r="H114">
        <v>3537</v>
      </c>
    </row>
    <row r="115" spans="4:8">
      <c r="D115" t="s">
        <v>14</v>
      </c>
      <c r="E115">
        <v>80</v>
      </c>
      <c r="G115" t="s">
        <v>20</v>
      </c>
      <c r="H115">
        <v>2107</v>
      </c>
    </row>
    <row r="116" spans="4:8">
      <c r="D116" t="s">
        <v>14</v>
      </c>
      <c r="E116">
        <v>2468</v>
      </c>
      <c r="G116" t="s">
        <v>20</v>
      </c>
      <c r="H116">
        <v>3318</v>
      </c>
    </row>
    <row r="117" spans="4:8">
      <c r="D117" t="s">
        <v>14</v>
      </c>
      <c r="E117">
        <v>26</v>
      </c>
      <c r="G117" t="s">
        <v>20</v>
      </c>
      <c r="H117">
        <v>340</v>
      </c>
    </row>
    <row r="118" spans="4:8">
      <c r="D118" t="s">
        <v>14</v>
      </c>
      <c r="E118">
        <v>73</v>
      </c>
      <c r="G118" t="s">
        <v>20</v>
      </c>
      <c r="H118">
        <v>1442</v>
      </c>
    </row>
    <row r="119" spans="4:8">
      <c r="D119" t="s">
        <v>14</v>
      </c>
      <c r="E119">
        <v>128</v>
      </c>
      <c r="G119" t="s">
        <v>20</v>
      </c>
      <c r="H119">
        <v>126</v>
      </c>
    </row>
    <row r="120" spans="4:8">
      <c r="D120" t="s">
        <v>14</v>
      </c>
      <c r="E120">
        <v>33</v>
      </c>
      <c r="G120" t="s">
        <v>20</v>
      </c>
      <c r="H120">
        <v>524</v>
      </c>
    </row>
    <row r="121" spans="4:8">
      <c r="D121" t="s">
        <v>14</v>
      </c>
      <c r="E121">
        <v>1072</v>
      </c>
      <c r="G121" t="s">
        <v>20</v>
      </c>
      <c r="H121">
        <v>1989</v>
      </c>
    </row>
    <row r="122" spans="4:8">
      <c r="D122" t="s">
        <v>14</v>
      </c>
      <c r="E122">
        <v>393</v>
      </c>
      <c r="G122" t="s">
        <v>20</v>
      </c>
      <c r="H122">
        <v>157</v>
      </c>
    </row>
    <row r="123" spans="4:8">
      <c r="D123" t="s">
        <v>14</v>
      </c>
      <c r="E123">
        <v>1257</v>
      </c>
      <c r="G123" t="s">
        <v>20</v>
      </c>
      <c r="H123">
        <v>4498</v>
      </c>
    </row>
    <row r="124" spans="4:8">
      <c r="D124" t="s">
        <v>14</v>
      </c>
      <c r="E124">
        <v>328</v>
      </c>
      <c r="G124" t="s">
        <v>20</v>
      </c>
      <c r="H124">
        <v>80</v>
      </c>
    </row>
    <row r="125" spans="4:8">
      <c r="D125" t="s">
        <v>14</v>
      </c>
      <c r="E125">
        <v>147</v>
      </c>
      <c r="G125" t="s">
        <v>20</v>
      </c>
      <c r="H125">
        <v>43</v>
      </c>
    </row>
    <row r="126" spans="4:8">
      <c r="D126" t="s">
        <v>14</v>
      </c>
      <c r="E126">
        <v>830</v>
      </c>
      <c r="G126" t="s">
        <v>20</v>
      </c>
      <c r="H126">
        <v>2053</v>
      </c>
    </row>
    <row r="127" spans="4:8">
      <c r="D127" t="s">
        <v>14</v>
      </c>
      <c r="E127">
        <v>331</v>
      </c>
      <c r="G127" t="s">
        <v>20</v>
      </c>
      <c r="H127">
        <v>168</v>
      </c>
    </row>
    <row r="128" spans="4:8">
      <c r="D128" t="s">
        <v>14</v>
      </c>
      <c r="E128">
        <v>25</v>
      </c>
      <c r="G128" t="s">
        <v>20</v>
      </c>
      <c r="H128">
        <v>4289</v>
      </c>
    </row>
    <row r="129" spans="4:8">
      <c r="D129" t="s">
        <v>14</v>
      </c>
      <c r="E129">
        <v>3483</v>
      </c>
      <c r="G129" t="s">
        <v>20</v>
      </c>
      <c r="H129">
        <v>165</v>
      </c>
    </row>
    <row r="130" spans="4:8">
      <c r="D130" t="s">
        <v>14</v>
      </c>
      <c r="E130">
        <v>923</v>
      </c>
      <c r="G130" t="s">
        <v>20</v>
      </c>
      <c r="H130">
        <v>1815</v>
      </c>
    </row>
    <row r="131" spans="4:8">
      <c r="D131" t="s">
        <v>14</v>
      </c>
      <c r="E131">
        <v>1</v>
      </c>
      <c r="G131" t="s">
        <v>20</v>
      </c>
      <c r="H131">
        <v>397</v>
      </c>
    </row>
    <row r="132" spans="4:8">
      <c r="D132" t="s">
        <v>14</v>
      </c>
      <c r="E132">
        <v>33</v>
      </c>
      <c r="G132" t="s">
        <v>20</v>
      </c>
      <c r="H132">
        <v>1539</v>
      </c>
    </row>
    <row r="133" spans="4:8">
      <c r="D133" t="s">
        <v>14</v>
      </c>
      <c r="E133">
        <v>40</v>
      </c>
      <c r="G133" t="s">
        <v>20</v>
      </c>
      <c r="H133">
        <v>138</v>
      </c>
    </row>
    <row r="134" spans="4:8">
      <c r="D134" t="s">
        <v>14</v>
      </c>
      <c r="E134">
        <v>23</v>
      </c>
      <c r="G134" t="s">
        <v>20</v>
      </c>
      <c r="H134">
        <v>3594</v>
      </c>
    </row>
    <row r="135" spans="4:8">
      <c r="D135" t="s">
        <v>14</v>
      </c>
      <c r="E135">
        <v>75</v>
      </c>
      <c r="G135" t="s">
        <v>20</v>
      </c>
      <c r="H135">
        <v>5880</v>
      </c>
    </row>
    <row r="136" spans="4:8">
      <c r="D136" t="s">
        <v>14</v>
      </c>
      <c r="E136">
        <v>2176</v>
      </c>
      <c r="G136" t="s">
        <v>20</v>
      </c>
      <c r="H136">
        <v>112</v>
      </c>
    </row>
    <row r="137" spans="4:8">
      <c r="D137" t="s">
        <v>14</v>
      </c>
      <c r="E137">
        <v>441</v>
      </c>
      <c r="G137" t="s">
        <v>20</v>
      </c>
      <c r="H137">
        <v>943</v>
      </c>
    </row>
    <row r="138" spans="4:8">
      <c r="D138" t="s">
        <v>14</v>
      </c>
      <c r="E138">
        <v>25</v>
      </c>
      <c r="G138" t="s">
        <v>20</v>
      </c>
      <c r="H138">
        <v>2468</v>
      </c>
    </row>
    <row r="139" spans="4:8">
      <c r="D139" t="s">
        <v>14</v>
      </c>
      <c r="E139">
        <v>127</v>
      </c>
      <c r="G139" t="s">
        <v>20</v>
      </c>
      <c r="H139">
        <v>2551</v>
      </c>
    </row>
    <row r="140" spans="4:8">
      <c r="D140" t="s">
        <v>14</v>
      </c>
      <c r="E140">
        <v>355</v>
      </c>
      <c r="G140" t="s">
        <v>20</v>
      </c>
      <c r="H140">
        <v>101</v>
      </c>
    </row>
    <row r="141" spans="4:8">
      <c r="D141" t="s">
        <v>14</v>
      </c>
      <c r="E141">
        <v>44</v>
      </c>
      <c r="G141" t="s">
        <v>20</v>
      </c>
      <c r="H141">
        <v>92</v>
      </c>
    </row>
    <row r="142" spans="4:8">
      <c r="D142" t="s">
        <v>14</v>
      </c>
      <c r="E142">
        <v>67</v>
      </c>
      <c r="G142" t="s">
        <v>20</v>
      </c>
      <c r="H142">
        <v>62</v>
      </c>
    </row>
    <row r="143" spans="4:8">
      <c r="D143" t="s">
        <v>14</v>
      </c>
      <c r="E143">
        <v>1068</v>
      </c>
      <c r="G143" t="s">
        <v>20</v>
      </c>
      <c r="H143">
        <v>149</v>
      </c>
    </row>
    <row r="144" spans="4:8">
      <c r="D144" t="s">
        <v>14</v>
      </c>
      <c r="E144">
        <v>424</v>
      </c>
      <c r="G144" t="s">
        <v>20</v>
      </c>
      <c r="H144">
        <v>329</v>
      </c>
    </row>
    <row r="145" spans="4:8">
      <c r="D145" t="s">
        <v>14</v>
      </c>
      <c r="E145">
        <v>151</v>
      </c>
      <c r="G145" t="s">
        <v>20</v>
      </c>
      <c r="H145">
        <v>97</v>
      </c>
    </row>
    <row r="146" spans="4:8">
      <c r="D146" t="s">
        <v>14</v>
      </c>
      <c r="E146">
        <v>1608</v>
      </c>
      <c r="G146" t="s">
        <v>20</v>
      </c>
      <c r="H146">
        <v>1784</v>
      </c>
    </row>
    <row r="147" spans="4:8">
      <c r="D147" t="s">
        <v>14</v>
      </c>
      <c r="E147">
        <v>941</v>
      </c>
      <c r="G147" t="s">
        <v>20</v>
      </c>
      <c r="H147">
        <v>1684</v>
      </c>
    </row>
    <row r="148" spans="4:8">
      <c r="D148" t="s">
        <v>14</v>
      </c>
      <c r="E148">
        <v>1</v>
      </c>
      <c r="G148" t="s">
        <v>20</v>
      </c>
      <c r="H148">
        <v>250</v>
      </c>
    </row>
    <row r="149" spans="4:8">
      <c r="D149" t="s">
        <v>14</v>
      </c>
      <c r="E149">
        <v>40</v>
      </c>
      <c r="G149" t="s">
        <v>20</v>
      </c>
      <c r="H149">
        <v>238</v>
      </c>
    </row>
    <row r="150" spans="4:8">
      <c r="D150" t="s">
        <v>14</v>
      </c>
      <c r="E150">
        <v>3015</v>
      </c>
      <c r="G150" t="s">
        <v>20</v>
      </c>
      <c r="H150">
        <v>53</v>
      </c>
    </row>
    <row r="151" spans="4:8">
      <c r="D151" t="s">
        <v>14</v>
      </c>
      <c r="E151">
        <v>435</v>
      </c>
      <c r="G151" t="s">
        <v>20</v>
      </c>
      <c r="H151">
        <v>214</v>
      </c>
    </row>
    <row r="152" spans="4:8">
      <c r="D152" t="s">
        <v>14</v>
      </c>
      <c r="E152">
        <v>714</v>
      </c>
      <c r="G152" t="s">
        <v>20</v>
      </c>
      <c r="H152">
        <v>222</v>
      </c>
    </row>
    <row r="153" spans="4:8">
      <c r="D153" t="s">
        <v>14</v>
      </c>
      <c r="E153">
        <v>5497</v>
      </c>
      <c r="G153" t="s">
        <v>20</v>
      </c>
      <c r="H153">
        <v>1884</v>
      </c>
    </row>
    <row r="154" spans="4:8">
      <c r="D154" t="s">
        <v>14</v>
      </c>
      <c r="E154">
        <v>418</v>
      </c>
      <c r="G154" t="s">
        <v>20</v>
      </c>
      <c r="H154">
        <v>218</v>
      </c>
    </row>
    <row r="155" spans="4:8">
      <c r="D155" t="s">
        <v>14</v>
      </c>
      <c r="E155">
        <v>1439</v>
      </c>
      <c r="G155" t="s">
        <v>20</v>
      </c>
      <c r="H155">
        <v>6465</v>
      </c>
    </row>
    <row r="156" spans="4:8">
      <c r="D156" t="s">
        <v>14</v>
      </c>
      <c r="E156">
        <v>15</v>
      </c>
      <c r="G156" t="s">
        <v>20</v>
      </c>
      <c r="H156">
        <v>59</v>
      </c>
    </row>
    <row r="157" spans="4:8">
      <c r="D157" t="s">
        <v>14</v>
      </c>
      <c r="E157">
        <v>1999</v>
      </c>
      <c r="G157" t="s">
        <v>20</v>
      </c>
      <c r="H157">
        <v>88</v>
      </c>
    </row>
    <row r="158" spans="4:8">
      <c r="D158" t="s">
        <v>14</v>
      </c>
      <c r="E158">
        <v>118</v>
      </c>
      <c r="G158" t="s">
        <v>20</v>
      </c>
      <c r="H158">
        <v>1697</v>
      </c>
    </row>
    <row r="159" spans="4:8">
      <c r="D159" t="s">
        <v>14</v>
      </c>
      <c r="E159">
        <v>162</v>
      </c>
      <c r="G159" t="s">
        <v>20</v>
      </c>
      <c r="H159">
        <v>92</v>
      </c>
    </row>
    <row r="160" spans="4:8">
      <c r="D160" t="s">
        <v>14</v>
      </c>
      <c r="E160">
        <v>83</v>
      </c>
      <c r="G160" t="s">
        <v>20</v>
      </c>
      <c r="H160">
        <v>186</v>
      </c>
    </row>
    <row r="161" spans="4:8">
      <c r="D161" t="s">
        <v>14</v>
      </c>
      <c r="E161">
        <v>747</v>
      </c>
      <c r="G161" t="s">
        <v>20</v>
      </c>
      <c r="H161">
        <v>138</v>
      </c>
    </row>
    <row r="162" spans="4:8">
      <c r="D162" t="s">
        <v>14</v>
      </c>
      <c r="E162">
        <v>84</v>
      </c>
      <c r="G162" t="s">
        <v>20</v>
      </c>
      <c r="H162">
        <v>261</v>
      </c>
    </row>
    <row r="163" spans="4:8">
      <c r="D163" t="s">
        <v>14</v>
      </c>
      <c r="E163">
        <v>91</v>
      </c>
      <c r="G163" t="s">
        <v>20</v>
      </c>
      <c r="H163">
        <v>107</v>
      </c>
    </row>
    <row r="164" spans="4:8">
      <c r="D164" t="s">
        <v>14</v>
      </c>
      <c r="E164">
        <v>792</v>
      </c>
      <c r="G164" t="s">
        <v>20</v>
      </c>
      <c r="H164">
        <v>199</v>
      </c>
    </row>
    <row r="165" spans="4:8">
      <c r="D165" t="s">
        <v>14</v>
      </c>
      <c r="E165">
        <v>32</v>
      </c>
      <c r="G165" t="s">
        <v>20</v>
      </c>
      <c r="H165">
        <v>5512</v>
      </c>
    </row>
    <row r="166" spans="4:8">
      <c r="D166" t="s">
        <v>14</v>
      </c>
      <c r="E166">
        <v>186</v>
      </c>
      <c r="G166" t="s">
        <v>20</v>
      </c>
      <c r="H166">
        <v>86</v>
      </c>
    </row>
    <row r="167" spans="4:8">
      <c r="D167" t="s">
        <v>14</v>
      </c>
      <c r="E167">
        <v>605</v>
      </c>
      <c r="G167" t="s">
        <v>20</v>
      </c>
      <c r="H167">
        <v>2768</v>
      </c>
    </row>
    <row r="168" spans="4:8">
      <c r="D168" t="s">
        <v>14</v>
      </c>
      <c r="E168">
        <v>1</v>
      </c>
      <c r="G168" t="s">
        <v>20</v>
      </c>
      <c r="H168">
        <v>48</v>
      </c>
    </row>
    <row r="169" spans="4:8">
      <c r="D169" t="s">
        <v>14</v>
      </c>
      <c r="E169">
        <v>31</v>
      </c>
      <c r="G169" t="s">
        <v>20</v>
      </c>
      <c r="H169">
        <v>87</v>
      </c>
    </row>
    <row r="170" spans="4:8">
      <c r="D170" t="s">
        <v>14</v>
      </c>
      <c r="E170">
        <v>1181</v>
      </c>
      <c r="G170" t="s">
        <v>20</v>
      </c>
      <c r="H170">
        <v>1894</v>
      </c>
    </row>
    <row r="171" spans="4:8">
      <c r="D171" t="s">
        <v>14</v>
      </c>
      <c r="E171">
        <v>39</v>
      </c>
      <c r="G171" t="s">
        <v>20</v>
      </c>
      <c r="H171">
        <v>282</v>
      </c>
    </row>
    <row r="172" spans="4:8">
      <c r="D172" t="s">
        <v>14</v>
      </c>
      <c r="E172">
        <v>46</v>
      </c>
      <c r="G172" t="s">
        <v>20</v>
      </c>
      <c r="H172">
        <v>116</v>
      </c>
    </row>
    <row r="173" spans="4:8">
      <c r="D173" t="s">
        <v>14</v>
      </c>
      <c r="E173">
        <v>105</v>
      </c>
      <c r="G173" t="s">
        <v>20</v>
      </c>
      <c r="H173">
        <v>83</v>
      </c>
    </row>
    <row r="174" spans="4:8">
      <c r="D174" t="s">
        <v>14</v>
      </c>
      <c r="E174">
        <v>535</v>
      </c>
      <c r="G174" t="s">
        <v>20</v>
      </c>
      <c r="H174">
        <v>91</v>
      </c>
    </row>
    <row r="175" spans="4:8">
      <c r="D175" t="s">
        <v>14</v>
      </c>
      <c r="E175">
        <v>16</v>
      </c>
      <c r="G175" t="s">
        <v>20</v>
      </c>
      <c r="H175">
        <v>546</v>
      </c>
    </row>
    <row r="176" spans="4:8">
      <c r="D176" t="s">
        <v>14</v>
      </c>
      <c r="E176">
        <v>575</v>
      </c>
      <c r="G176" t="s">
        <v>20</v>
      </c>
      <c r="H176">
        <v>393</v>
      </c>
    </row>
    <row r="177" spans="4:8">
      <c r="D177" t="s">
        <v>14</v>
      </c>
      <c r="E177">
        <v>1120</v>
      </c>
      <c r="G177" t="s">
        <v>20</v>
      </c>
      <c r="H177">
        <v>133</v>
      </c>
    </row>
    <row r="178" spans="4:8">
      <c r="D178" t="s">
        <v>14</v>
      </c>
      <c r="E178">
        <v>113</v>
      </c>
      <c r="G178" t="s">
        <v>20</v>
      </c>
      <c r="H178">
        <v>254</v>
      </c>
    </row>
    <row r="179" spans="4:8">
      <c r="D179" t="s">
        <v>14</v>
      </c>
      <c r="E179">
        <v>1538</v>
      </c>
      <c r="G179" t="s">
        <v>20</v>
      </c>
      <c r="H179">
        <v>176</v>
      </c>
    </row>
    <row r="180" spans="4:8">
      <c r="D180" t="s">
        <v>14</v>
      </c>
      <c r="E180">
        <v>9</v>
      </c>
      <c r="G180" t="s">
        <v>20</v>
      </c>
      <c r="H180">
        <v>337</v>
      </c>
    </row>
    <row r="181" spans="4:8">
      <c r="D181" t="s">
        <v>14</v>
      </c>
      <c r="E181">
        <v>554</v>
      </c>
      <c r="G181" t="s">
        <v>20</v>
      </c>
      <c r="H181">
        <v>107</v>
      </c>
    </row>
    <row r="182" spans="4:8">
      <c r="D182" t="s">
        <v>14</v>
      </c>
      <c r="E182">
        <v>648</v>
      </c>
      <c r="G182" t="s">
        <v>20</v>
      </c>
      <c r="H182">
        <v>183</v>
      </c>
    </row>
    <row r="183" spans="4:8">
      <c r="D183" t="s">
        <v>14</v>
      </c>
      <c r="E183">
        <v>21</v>
      </c>
      <c r="G183" t="s">
        <v>20</v>
      </c>
      <c r="H183">
        <v>72</v>
      </c>
    </row>
    <row r="184" spans="4:8">
      <c r="D184" t="s">
        <v>14</v>
      </c>
      <c r="E184">
        <v>54</v>
      </c>
      <c r="G184" t="s">
        <v>20</v>
      </c>
      <c r="H184">
        <v>295</v>
      </c>
    </row>
    <row r="185" spans="4:8">
      <c r="D185" t="s">
        <v>14</v>
      </c>
      <c r="E185">
        <v>120</v>
      </c>
      <c r="G185" t="s">
        <v>20</v>
      </c>
      <c r="H185">
        <v>142</v>
      </c>
    </row>
    <row r="186" spans="4:8">
      <c r="D186" t="s">
        <v>14</v>
      </c>
      <c r="E186">
        <v>579</v>
      </c>
      <c r="G186" t="s">
        <v>20</v>
      </c>
      <c r="H186">
        <v>85</v>
      </c>
    </row>
    <row r="187" spans="4:8">
      <c r="D187" t="s">
        <v>14</v>
      </c>
      <c r="E187">
        <v>2072</v>
      </c>
      <c r="G187" t="s">
        <v>20</v>
      </c>
      <c r="H187">
        <v>659</v>
      </c>
    </row>
    <row r="188" spans="4:8">
      <c r="D188" t="s">
        <v>14</v>
      </c>
      <c r="E188">
        <v>0</v>
      </c>
      <c r="G188" t="s">
        <v>20</v>
      </c>
      <c r="H188">
        <v>121</v>
      </c>
    </row>
    <row r="189" spans="4:8">
      <c r="D189" t="s">
        <v>14</v>
      </c>
      <c r="E189">
        <v>1796</v>
      </c>
      <c r="G189" t="s">
        <v>20</v>
      </c>
      <c r="H189">
        <v>3742</v>
      </c>
    </row>
    <row r="190" spans="4:8">
      <c r="D190" t="s">
        <v>14</v>
      </c>
      <c r="E190">
        <v>62</v>
      </c>
      <c r="G190" t="s">
        <v>20</v>
      </c>
      <c r="H190">
        <v>223</v>
      </c>
    </row>
    <row r="191" spans="4:8">
      <c r="D191" t="s">
        <v>14</v>
      </c>
      <c r="E191">
        <v>347</v>
      </c>
      <c r="G191" t="s">
        <v>20</v>
      </c>
      <c r="H191">
        <v>133</v>
      </c>
    </row>
    <row r="192" spans="4:8">
      <c r="D192" t="s">
        <v>14</v>
      </c>
      <c r="E192">
        <v>19</v>
      </c>
      <c r="G192" t="s">
        <v>20</v>
      </c>
      <c r="H192">
        <v>5168</v>
      </c>
    </row>
    <row r="193" spans="4:8">
      <c r="D193" t="s">
        <v>14</v>
      </c>
      <c r="E193">
        <v>1258</v>
      </c>
      <c r="G193" t="s">
        <v>20</v>
      </c>
      <c r="H193">
        <v>307</v>
      </c>
    </row>
    <row r="194" spans="4:8">
      <c r="D194" t="s">
        <v>14</v>
      </c>
      <c r="E194">
        <v>362</v>
      </c>
      <c r="G194" t="s">
        <v>20</v>
      </c>
      <c r="H194">
        <v>2441</v>
      </c>
    </row>
    <row r="195" spans="4:8">
      <c r="D195" t="s">
        <v>14</v>
      </c>
      <c r="E195">
        <v>133</v>
      </c>
      <c r="G195" t="s">
        <v>20</v>
      </c>
      <c r="H195">
        <v>1385</v>
      </c>
    </row>
    <row r="196" spans="4:8">
      <c r="D196" t="s">
        <v>14</v>
      </c>
      <c r="E196">
        <v>846</v>
      </c>
      <c r="G196" t="s">
        <v>20</v>
      </c>
      <c r="H196">
        <v>190</v>
      </c>
    </row>
    <row r="197" spans="4:8">
      <c r="D197" t="s">
        <v>14</v>
      </c>
      <c r="E197">
        <v>10</v>
      </c>
      <c r="G197" t="s">
        <v>20</v>
      </c>
      <c r="H197">
        <v>470</v>
      </c>
    </row>
    <row r="198" spans="4:8">
      <c r="D198" t="s">
        <v>14</v>
      </c>
      <c r="E198">
        <v>191</v>
      </c>
      <c r="G198" t="s">
        <v>20</v>
      </c>
      <c r="H198">
        <v>253</v>
      </c>
    </row>
    <row r="199" spans="4:8">
      <c r="D199" t="s">
        <v>14</v>
      </c>
      <c r="E199">
        <v>1979</v>
      </c>
      <c r="G199" t="s">
        <v>20</v>
      </c>
      <c r="H199">
        <v>1113</v>
      </c>
    </row>
    <row r="200" spans="4:8">
      <c r="D200" t="s">
        <v>14</v>
      </c>
      <c r="E200">
        <v>63</v>
      </c>
      <c r="G200" t="s">
        <v>20</v>
      </c>
      <c r="H200">
        <v>2283</v>
      </c>
    </row>
    <row r="201" spans="4:8">
      <c r="D201" t="s">
        <v>14</v>
      </c>
      <c r="E201">
        <v>6080</v>
      </c>
      <c r="G201" t="s">
        <v>20</v>
      </c>
      <c r="H201">
        <v>1095</v>
      </c>
    </row>
    <row r="202" spans="4:8">
      <c r="D202" t="s">
        <v>14</v>
      </c>
      <c r="E202">
        <v>80</v>
      </c>
      <c r="G202" t="s">
        <v>20</v>
      </c>
      <c r="H202">
        <v>1690</v>
      </c>
    </row>
    <row r="203" spans="4:8">
      <c r="D203" t="s">
        <v>14</v>
      </c>
      <c r="E203">
        <v>9</v>
      </c>
      <c r="G203" t="s">
        <v>20</v>
      </c>
      <c r="H203">
        <v>191</v>
      </c>
    </row>
    <row r="204" spans="4:8">
      <c r="D204" t="s">
        <v>14</v>
      </c>
      <c r="E204">
        <v>1784</v>
      </c>
      <c r="G204" t="s">
        <v>20</v>
      </c>
      <c r="H204">
        <v>2013</v>
      </c>
    </row>
    <row r="205" spans="4:8">
      <c r="D205" t="s">
        <v>14</v>
      </c>
      <c r="E205">
        <v>243</v>
      </c>
      <c r="G205" t="s">
        <v>20</v>
      </c>
      <c r="H205">
        <v>1703</v>
      </c>
    </row>
    <row r="206" spans="4:8">
      <c r="D206" t="s">
        <v>14</v>
      </c>
      <c r="E206">
        <v>1296</v>
      </c>
      <c r="G206" t="s">
        <v>20</v>
      </c>
      <c r="H206">
        <v>80</v>
      </c>
    </row>
    <row r="207" spans="4:8">
      <c r="D207" t="s">
        <v>14</v>
      </c>
      <c r="E207">
        <v>77</v>
      </c>
      <c r="G207" t="s">
        <v>20</v>
      </c>
      <c r="H207">
        <v>41</v>
      </c>
    </row>
    <row r="208" spans="4:8">
      <c r="D208" t="s">
        <v>14</v>
      </c>
      <c r="E208">
        <v>395</v>
      </c>
      <c r="G208" t="s">
        <v>20</v>
      </c>
      <c r="H208">
        <v>187</v>
      </c>
    </row>
    <row r="209" spans="4:8">
      <c r="D209" t="s">
        <v>14</v>
      </c>
      <c r="E209">
        <v>49</v>
      </c>
      <c r="G209" t="s">
        <v>20</v>
      </c>
      <c r="H209">
        <v>2875</v>
      </c>
    </row>
    <row r="210" spans="4:8">
      <c r="D210" t="s">
        <v>14</v>
      </c>
      <c r="E210">
        <v>180</v>
      </c>
      <c r="G210" t="s">
        <v>20</v>
      </c>
      <c r="H210">
        <v>88</v>
      </c>
    </row>
    <row r="211" spans="4:8">
      <c r="D211" t="s">
        <v>14</v>
      </c>
      <c r="E211">
        <v>2690</v>
      </c>
      <c r="G211" t="s">
        <v>20</v>
      </c>
      <c r="H211">
        <v>191</v>
      </c>
    </row>
    <row r="212" spans="4:8">
      <c r="D212" t="s">
        <v>14</v>
      </c>
      <c r="E212">
        <v>2779</v>
      </c>
      <c r="G212" t="s">
        <v>20</v>
      </c>
      <c r="H212">
        <v>139</v>
      </c>
    </row>
    <row r="213" spans="4:8">
      <c r="D213" t="s">
        <v>14</v>
      </c>
      <c r="E213">
        <v>92</v>
      </c>
      <c r="G213" t="s">
        <v>20</v>
      </c>
      <c r="H213">
        <v>186</v>
      </c>
    </row>
    <row r="214" spans="4:8">
      <c r="D214" t="s">
        <v>14</v>
      </c>
      <c r="E214">
        <v>1028</v>
      </c>
      <c r="G214" t="s">
        <v>20</v>
      </c>
      <c r="H214">
        <v>112</v>
      </c>
    </row>
    <row r="215" spans="4:8">
      <c r="D215" t="s">
        <v>14</v>
      </c>
      <c r="E215">
        <v>26</v>
      </c>
      <c r="G215" t="s">
        <v>20</v>
      </c>
      <c r="H215">
        <v>101</v>
      </c>
    </row>
    <row r="216" spans="4:8">
      <c r="D216" t="s">
        <v>14</v>
      </c>
      <c r="E216">
        <v>1790</v>
      </c>
      <c r="G216" t="s">
        <v>20</v>
      </c>
      <c r="H216">
        <v>206</v>
      </c>
    </row>
    <row r="217" spans="4:8">
      <c r="D217" t="s">
        <v>14</v>
      </c>
      <c r="E217">
        <v>37</v>
      </c>
      <c r="G217" t="s">
        <v>20</v>
      </c>
      <c r="H217">
        <v>154</v>
      </c>
    </row>
    <row r="218" spans="4:8">
      <c r="D218" t="s">
        <v>14</v>
      </c>
      <c r="E218">
        <v>35</v>
      </c>
      <c r="G218" t="s">
        <v>20</v>
      </c>
      <c r="H218">
        <v>5966</v>
      </c>
    </row>
    <row r="219" spans="4:8">
      <c r="D219" t="s">
        <v>14</v>
      </c>
      <c r="E219">
        <v>558</v>
      </c>
      <c r="G219" t="s">
        <v>20</v>
      </c>
      <c r="H219">
        <v>169</v>
      </c>
    </row>
    <row r="220" spans="4:8">
      <c r="D220" t="s">
        <v>14</v>
      </c>
      <c r="E220">
        <v>64</v>
      </c>
      <c r="G220" t="s">
        <v>20</v>
      </c>
      <c r="H220">
        <v>2106</v>
      </c>
    </row>
    <row r="221" spans="4:8">
      <c r="D221" t="s">
        <v>14</v>
      </c>
      <c r="E221">
        <v>245</v>
      </c>
      <c r="G221" t="s">
        <v>20</v>
      </c>
      <c r="H221">
        <v>131</v>
      </c>
    </row>
    <row r="222" spans="4:8">
      <c r="D222" t="s">
        <v>14</v>
      </c>
      <c r="E222">
        <v>71</v>
      </c>
      <c r="G222" t="s">
        <v>20</v>
      </c>
      <c r="H222">
        <v>84</v>
      </c>
    </row>
    <row r="223" spans="4:8">
      <c r="D223" t="s">
        <v>14</v>
      </c>
      <c r="E223">
        <v>42</v>
      </c>
      <c r="G223" t="s">
        <v>20</v>
      </c>
      <c r="H223">
        <v>155</v>
      </c>
    </row>
    <row r="224" spans="4:8">
      <c r="D224" t="s">
        <v>14</v>
      </c>
      <c r="E224">
        <v>156</v>
      </c>
      <c r="G224" t="s">
        <v>20</v>
      </c>
      <c r="H224">
        <v>189</v>
      </c>
    </row>
    <row r="225" spans="4:8">
      <c r="D225" t="s">
        <v>14</v>
      </c>
      <c r="E225">
        <v>1368</v>
      </c>
      <c r="G225" t="s">
        <v>20</v>
      </c>
      <c r="H225">
        <v>4799</v>
      </c>
    </row>
    <row r="226" spans="4:8">
      <c r="D226" t="s">
        <v>14</v>
      </c>
      <c r="E226">
        <v>102</v>
      </c>
      <c r="G226" t="s">
        <v>20</v>
      </c>
      <c r="H226">
        <v>1137</v>
      </c>
    </row>
    <row r="227" spans="4:8">
      <c r="D227" t="s">
        <v>14</v>
      </c>
      <c r="E227">
        <v>86</v>
      </c>
      <c r="G227" t="s">
        <v>20</v>
      </c>
      <c r="H227">
        <v>1152</v>
      </c>
    </row>
    <row r="228" spans="4:8">
      <c r="D228" t="s">
        <v>14</v>
      </c>
      <c r="E228">
        <v>253</v>
      </c>
      <c r="G228" t="s">
        <v>20</v>
      </c>
      <c r="H228">
        <v>50</v>
      </c>
    </row>
    <row r="229" spans="4:8">
      <c r="D229" t="s">
        <v>14</v>
      </c>
      <c r="E229">
        <v>157</v>
      </c>
      <c r="G229" t="s">
        <v>20</v>
      </c>
      <c r="H229">
        <v>3059</v>
      </c>
    </row>
    <row r="230" spans="4:8">
      <c r="D230" t="s">
        <v>14</v>
      </c>
      <c r="E230">
        <v>183</v>
      </c>
      <c r="G230" t="s">
        <v>20</v>
      </c>
      <c r="H230">
        <v>34</v>
      </c>
    </row>
    <row r="231" spans="4:8">
      <c r="D231" t="s">
        <v>14</v>
      </c>
      <c r="E231">
        <v>82</v>
      </c>
      <c r="G231" t="s">
        <v>20</v>
      </c>
      <c r="H231">
        <v>220</v>
      </c>
    </row>
    <row r="232" spans="4:8">
      <c r="D232" t="s">
        <v>14</v>
      </c>
      <c r="E232">
        <v>1</v>
      </c>
      <c r="G232" t="s">
        <v>20</v>
      </c>
      <c r="H232">
        <v>1604</v>
      </c>
    </row>
    <row r="233" spans="4:8">
      <c r="D233" t="s">
        <v>14</v>
      </c>
      <c r="E233">
        <v>1198</v>
      </c>
      <c r="G233" t="s">
        <v>20</v>
      </c>
      <c r="H233">
        <v>454</v>
      </c>
    </row>
    <row r="234" spans="4:8">
      <c r="D234" t="s">
        <v>14</v>
      </c>
      <c r="E234">
        <v>648</v>
      </c>
      <c r="G234" t="s">
        <v>20</v>
      </c>
      <c r="H234">
        <v>123</v>
      </c>
    </row>
    <row r="235" spans="4:8">
      <c r="D235" t="s">
        <v>14</v>
      </c>
      <c r="E235">
        <v>64</v>
      </c>
      <c r="G235" t="s">
        <v>20</v>
      </c>
      <c r="H235">
        <v>299</v>
      </c>
    </row>
    <row r="236" spans="4:8">
      <c r="D236" t="s">
        <v>14</v>
      </c>
      <c r="E236">
        <v>62</v>
      </c>
      <c r="G236" t="s">
        <v>20</v>
      </c>
      <c r="H236">
        <v>2237</v>
      </c>
    </row>
    <row r="237" spans="4:8">
      <c r="D237" t="s">
        <v>14</v>
      </c>
      <c r="E237">
        <v>750</v>
      </c>
      <c r="G237" t="s">
        <v>20</v>
      </c>
      <c r="H237">
        <v>645</v>
      </c>
    </row>
    <row r="238" spans="4:8">
      <c r="D238" t="s">
        <v>14</v>
      </c>
      <c r="E238">
        <v>105</v>
      </c>
      <c r="G238" t="s">
        <v>20</v>
      </c>
      <c r="H238">
        <v>484</v>
      </c>
    </row>
    <row r="239" spans="4:8">
      <c r="D239" t="s">
        <v>14</v>
      </c>
      <c r="E239">
        <v>2604</v>
      </c>
      <c r="G239" t="s">
        <v>20</v>
      </c>
      <c r="H239">
        <v>154</v>
      </c>
    </row>
    <row r="240" spans="4:8">
      <c r="D240" t="s">
        <v>14</v>
      </c>
      <c r="E240">
        <v>65</v>
      </c>
      <c r="G240" t="s">
        <v>20</v>
      </c>
      <c r="H240">
        <v>82</v>
      </c>
    </row>
    <row r="241" spans="4:8">
      <c r="D241" t="s">
        <v>14</v>
      </c>
      <c r="E241">
        <v>94</v>
      </c>
      <c r="G241" t="s">
        <v>20</v>
      </c>
      <c r="H241">
        <v>134</v>
      </c>
    </row>
    <row r="242" spans="4:8">
      <c r="D242" t="s">
        <v>14</v>
      </c>
      <c r="E242">
        <v>257</v>
      </c>
      <c r="G242" t="s">
        <v>20</v>
      </c>
      <c r="H242">
        <v>5203</v>
      </c>
    </row>
    <row r="243" spans="4:8">
      <c r="D243" t="s">
        <v>14</v>
      </c>
      <c r="E243">
        <v>2928</v>
      </c>
      <c r="G243" t="s">
        <v>20</v>
      </c>
      <c r="H243">
        <v>94</v>
      </c>
    </row>
    <row r="244" spans="4:8">
      <c r="D244" t="s">
        <v>14</v>
      </c>
      <c r="E244">
        <v>4697</v>
      </c>
      <c r="G244" t="s">
        <v>20</v>
      </c>
      <c r="H244">
        <v>205</v>
      </c>
    </row>
    <row r="245" spans="4:8">
      <c r="D245" t="s">
        <v>14</v>
      </c>
      <c r="E245">
        <v>2915</v>
      </c>
      <c r="G245" t="s">
        <v>20</v>
      </c>
      <c r="H245">
        <v>92</v>
      </c>
    </row>
    <row r="246" spans="4:8">
      <c r="D246" t="s">
        <v>14</v>
      </c>
      <c r="E246">
        <v>18</v>
      </c>
      <c r="G246" t="s">
        <v>20</v>
      </c>
      <c r="H246">
        <v>219</v>
      </c>
    </row>
    <row r="247" spans="4:8">
      <c r="D247" t="s">
        <v>14</v>
      </c>
      <c r="E247">
        <v>602</v>
      </c>
      <c r="G247" t="s">
        <v>20</v>
      </c>
      <c r="H247">
        <v>2526</v>
      </c>
    </row>
    <row r="248" spans="4:8">
      <c r="D248" t="s">
        <v>14</v>
      </c>
      <c r="E248">
        <v>1</v>
      </c>
      <c r="G248" t="s">
        <v>20</v>
      </c>
      <c r="H248">
        <v>94</v>
      </c>
    </row>
    <row r="249" spans="4:8">
      <c r="D249" t="s">
        <v>14</v>
      </c>
      <c r="E249">
        <v>3868</v>
      </c>
      <c r="G249" t="s">
        <v>20</v>
      </c>
      <c r="H249">
        <v>1713</v>
      </c>
    </row>
    <row r="250" spans="4:8">
      <c r="D250" t="s">
        <v>14</v>
      </c>
      <c r="E250">
        <v>504</v>
      </c>
      <c r="G250" t="s">
        <v>20</v>
      </c>
      <c r="H250">
        <v>249</v>
      </c>
    </row>
    <row r="251" spans="4:8">
      <c r="D251" t="s">
        <v>14</v>
      </c>
      <c r="E251">
        <v>14</v>
      </c>
      <c r="G251" t="s">
        <v>20</v>
      </c>
      <c r="H251">
        <v>192</v>
      </c>
    </row>
    <row r="252" spans="4:8">
      <c r="D252" t="s">
        <v>14</v>
      </c>
      <c r="E252">
        <v>750</v>
      </c>
      <c r="G252" t="s">
        <v>20</v>
      </c>
      <c r="H252">
        <v>247</v>
      </c>
    </row>
    <row r="253" spans="4:8">
      <c r="D253" t="s">
        <v>14</v>
      </c>
      <c r="E253">
        <v>77</v>
      </c>
      <c r="G253" t="s">
        <v>20</v>
      </c>
      <c r="H253">
        <v>2293</v>
      </c>
    </row>
    <row r="254" spans="4:8">
      <c r="D254" t="s">
        <v>14</v>
      </c>
      <c r="E254">
        <v>752</v>
      </c>
      <c r="G254" t="s">
        <v>20</v>
      </c>
      <c r="H254">
        <v>3131</v>
      </c>
    </row>
    <row r="255" spans="4:8">
      <c r="D255" t="s">
        <v>14</v>
      </c>
      <c r="E255">
        <v>131</v>
      </c>
      <c r="G255" t="s">
        <v>20</v>
      </c>
      <c r="H255">
        <v>143</v>
      </c>
    </row>
    <row r="256" spans="4:8">
      <c r="D256" t="s">
        <v>14</v>
      </c>
      <c r="E256">
        <v>87</v>
      </c>
      <c r="G256" t="s">
        <v>20</v>
      </c>
      <c r="H256">
        <v>296</v>
      </c>
    </row>
    <row r="257" spans="4:8">
      <c r="D257" t="s">
        <v>14</v>
      </c>
      <c r="E257">
        <v>1063</v>
      </c>
      <c r="G257" t="s">
        <v>20</v>
      </c>
      <c r="H257">
        <v>170</v>
      </c>
    </row>
    <row r="258" spans="4:8">
      <c r="D258" t="s">
        <v>14</v>
      </c>
      <c r="E258">
        <v>76</v>
      </c>
      <c r="G258" t="s">
        <v>20</v>
      </c>
      <c r="H258">
        <v>86</v>
      </c>
    </row>
    <row r="259" spans="4:8">
      <c r="D259" t="s">
        <v>14</v>
      </c>
      <c r="E259">
        <v>4428</v>
      </c>
      <c r="G259" t="s">
        <v>20</v>
      </c>
      <c r="H259">
        <v>6286</v>
      </c>
    </row>
    <row r="260" spans="4:8">
      <c r="D260" t="s">
        <v>14</v>
      </c>
      <c r="E260">
        <v>58</v>
      </c>
      <c r="G260" t="s">
        <v>20</v>
      </c>
      <c r="H260">
        <v>3727</v>
      </c>
    </row>
    <row r="261" spans="4:8">
      <c r="D261" t="s">
        <v>14</v>
      </c>
      <c r="E261">
        <v>111</v>
      </c>
      <c r="G261" t="s">
        <v>20</v>
      </c>
      <c r="H261">
        <v>1605</v>
      </c>
    </row>
    <row r="262" spans="4:8">
      <c r="D262" t="s">
        <v>14</v>
      </c>
      <c r="E262">
        <v>2955</v>
      </c>
      <c r="G262" t="s">
        <v>20</v>
      </c>
      <c r="H262">
        <v>2120</v>
      </c>
    </row>
    <row r="263" spans="4:8">
      <c r="D263" t="s">
        <v>14</v>
      </c>
      <c r="E263">
        <v>1657</v>
      </c>
      <c r="G263" t="s">
        <v>20</v>
      </c>
      <c r="H263">
        <v>50</v>
      </c>
    </row>
    <row r="264" spans="4:8">
      <c r="D264" t="s">
        <v>14</v>
      </c>
      <c r="E264">
        <v>926</v>
      </c>
      <c r="G264" t="s">
        <v>20</v>
      </c>
      <c r="H264">
        <v>2080</v>
      </c>
    </row>
    <row r="265" spans="4:8">
      <c r="D265" t="s">
        <v>14</v>
      </c>
      <c r="E265">
        <v>77</v>
      </c>
      <c r="G265" t="s">
        <v>20</v>
      </c>
      <c r="H265">
        <v>2105</v>
      </c>
    </row>
    <row r="266" spans="4:8">
      <c r="D266" t="s">
        <v>14</v>
      </c>
      <c r="E266">
        <v>1748</v>
      </c>
      <c r="G266" t="s">
        <v>20</v>
      </c>
      <c r="H266">
        <v>2436</v>
      </c>
    </row>
    <row r="267" spans="4:8">
      <c r="D267" t="s">
        <v>14</v>
      </c>
      <c r="E267">
        <v>79</v>
      </c>
      <c r="G267" t="s">
        <v>20</v>
      </c>
      <c r="H267">
        <v>80</v>
      </c>
    </row>
    <row r="268" spans="4:8">
      <c r="D268" t="s">
        <v>14</v>
      </c>
      <c r="E268">
        <v>889</v>
      </c>
      <c r="G268" t="s">
        <v>20</v>
      </c>
      <c r="H268">
        <v>42</v>
      </c>
    </row>
    <row r="269" spans="4:8">
      <c r="D269" t="s">
        <v>14</v>
      </c>
      <c r="E269">
        <v>56</v>
      </c>
      <c r="G269" t="s">
        <v>20</v>
      </c>
      <c r="H269">
        <v>139</v>
      </c>
    </row>
    <row r="270" spans="4:8">
      <c r="D270" t="s">
        <v>14</v>
      </c>
      <c r="E270">
        <v>1</v>
      </c>
      <c r="G270" t="s">
        <v>20</v>
      </c>
      <c r="H270">
        <v>159</v>
      </c>
    </row>
    <row r="271" spans="4:8">
      <c r="D271" t="s">
        <v>14</v>
      </c>
      <c r="E271">
        <v>83</v>
      </c>
      <c r="G271" t="s">
        <v>20</v>
      </c>
      <c r="H271">
        <v>381</v>
      </c>
    </row>
    <row r="272" spans="4:8">
      <c r="D272" t="s">
        <v>14</v>
      </c>
      <c r="E272">
        <v>2025</v>
      </c>
      <c r="G272" t="s">
        <v>20</v>
      </c>
      <c r="H272">
        <v>194</v>
      </c>
    </row>
    <row r="273" spans="4:8">
      <c r="D273" t="s">
        <v>14</v>
      </c>
      <c r="E273">
        <v>14</v>
      </c>
      <c r="G273" t="s">
        <v>20</v>
      </c>
      <c r="H273">
        <v>106</v>
      </c>
    </row>
    <row r="274" spans="4:8">
      <c r="D274" t="s">
        <v>14</v>
      </c>
      <c r="E274">
        <v>656</v>
      </c>
      <c r="G274" t="s">
        <v>20</v>
      </c>
      <c r="H274">
        <v>142</v>
      </c>
    </row>
    <row r="275" spans="4:8">
      <c r="D275" t="s">
        <v>14</v>
      </c>
      <c r="E275">
        <v>1596</v>
      </c>
      <c r="G275" t="s">
        <v>20</v>
      </c>
      <c r="H275">
        <v>211</v>
      </c>
    </row>
    <row r="276" spans="4:8">
      <c r="D276" t="s">
        <v>14</v>
      </c>
      <c r="E276">
        <v>10</v>
      </c>
      <c r="G276" t="s">
        <v>20</v>
      </c>
      <c r="H276">
        <v>2756</v>
      </c>
    </row>
    <row r="277" spans="4:8">
      <c r="D277" t="s">
        <v>14</v>
      </c>
      <c r="E277">
        <v>1121</v>
      </c>
      <c r="G277" t="s">
        <v>20</v>
      </c>
      <c r="H277">
        <v>173</v>
      </c>
    </row>
    <row r="278" spans="4:8">
      <c r="D278" t="s">
        <v>14</v>
      </c>
      <c r="E278">
        <v>15</v>
      </c>
      <c r="G278" t="s">
        <v>20</v>
      </c>
      <c r="H278">
        <v>87</v>
      </c>
    </row>
    <row r="279" spans="4:8">
      <c r="D279" t="s">
        <v>14</v>
      </c>
      <c r="E279">
        <v>191</v>
      </c>
      <c r="G279" t="s">
        <v>20</v>
      </c>
      <c r="H279">
        <v>1572</v>
      </c>
    </row>
    <row r="280" spans="4:8">
      <c r="D280" t="s">
        <v>14</v>
      </c>
      <c r="E280">
        <v>16</v>
      </c>
      <c r="G280" t="s">
        <v>20</v>
      </c>
      <c r="H280">
        <v>2346</v>
      </c>
    </row>
    <row r="281" spans="4:8">
      <c r="D281" t="s">
        <v>14</v>
      </c>
      <c r="E281">
        <v>17</v>
      </c>
      <c r="G281" t="s">
        <v>20</v>
      </c>
      <c r="H281">
        <v>115</v>
      </c>
    </row>
    <row r="282" spans="4:8">
      <c r="D282" t="s">
        <v>14</v>
      </c>
      <c r="E282">
        <v>34</v>
      </c>
      <c r="G282" t="s">
        <v>20</v>
      </c>
      <c r="H282">
        <v>85</v>
      </c>
    </row>
    <row r="283" spans="4:8">
      <c r="D283" t="s">
        <v>14</v>
      </c>
      <c r="E283">
        <v>1</v>
      </c>
      <c r="G283" t="s">
        <v>20</v>
      </c>
      <c r="H283">
        <v>144</v>
      </c>
    </row>
    <row r="284" spans="4:8">
      <c r="D284" t="s">
        <v>14</v>
      </c>
      <c r="E284">
        <v>1274</v>
      </c>
      <c r="G284" t="s">
        <v>20</v>
      </c>
      <c r="H284">
        <v>2443</v>
      </c>
    </row>
    <row r="285" spans="4:8">
      <c r="D285" t="s">
        <v>14</v>
      </c>
      <c r="E285">
        <v>210</v>
      </c>
      <c r="G285" t="s">
        <v>20</v>
      </c>
      <c r="H285">
        <v>64</v>
      </c>
    </row>
    <row r="286" spans="4:8">
      <c r="D286" t="s">
        <v>14</v>
      </c>
      <c r="E286">
        <v>248</v>
      </c>
      <c r="G286" t="s">
        <v>20</v>
      </c>
      <c r="H286">
        <v>268</v>
      </c>
    </row>
    <row r="287" spans="4:8">
      <c r="D287" t="s">
        <v>14</v>
      </c>
      <c r="E287">
        <v>513</v>
      </c>
      <c r="G287" t="s">
        <v>20</v>
      </c>
      <c r="H287">
        <v>195</v>
      </c>
    </row>
    <row r="288" spans="4:8">
      <c r="D288" t="s">
        <v>14</v>
      </c>
      <c r="E288">
        <v>3410</v>
      </c>
      <c r="G288" t="s">
        <v>20</v>
      </c>
      <c r="H288">
        <v>186</v>
      </c>
    </row>
    <row r="289" spans="4:8">
      <c r="D289" t="s">
        <v>14</v>
      </c>
      <c r="E289">
        <v>10</v>
      </c>
      <c r="G289" t="s">
        <v>20</v>
      </c>
      <c r="H289">
        <v>460</v>
      </c>
    </row>
    <row r="290" spans="4:8">
      <c r="D290" t="s">
        <v>14</v>
      </c>
      <c r="E290">
        <v>2201</v>
      </c>
      <c r="G290" t="s">
        <v>20</v>
      </c>
      <c r="H290">
        <v>2528</v>
      </c>
    </row>
    <row r="291" spans="4:8">
      <c r="D291" t="s">
        <v>14</v>
      </c>
      <c r="E291">
        <v>676</v>
      </c>
      <c r="G291" t="s">
        <v>20</v>
      </c>
      <c r="H291">
        <v>3657</v>
      </c>
    </row>
    <row r="292" spans="4:8">
      <c r="D292" t="s">
        <v>14</v>
      </c>
      <c r="E292">
        <v>831</v>
      </c>
      <c r="G292" t="s">
        <v>20</v>
      </c>
      <c r="H292">
        <v>131</v>
      </c>
    </row>
    <row r="293" spans="4:8">
      <c r="D293" t="s">
        <v>14</v>
      </c>
      <c r="E293">
        <v>859</v>
      </c>
      <c r="G293" t="s">
        <v>20</v>
      </c>
      <c r="H293">
        <v>239</v>
      </c>
    </row>
    <row r="294" spans="4:8">
      <c r="D294" t="s">
        <v>14</v>
      </c>
      <c r="E294">
        <v>45</v>
      </c>
      <c r="G294" t="s">
        <v>20</v>
      </c>
      <c r="H294">
        <v>78</v>
      </c>
    </row>
    <row r="295" spans="4:8">
      <c r="D295" t="s">
        <v>14</v>
      </c>
      <c r="E295">
        <v>6</v>
      </c>
      <c r="G295" t="s">
        <v>20</v>
      </c>
      <c r="H295">
        <v>1773</v>
      </c>
    </row>
    <row r="296" spans="4:8">
      <c r="D296" t="s">
        <v>14</v>
      </c>
      <c r="E296">
        <v>7</v>
      </c>
      <c r="G296" t="s">
        <v>20</v>
      </c>
      <c r="H296">
        <v>32</v>
      </c>
    </row>
    <row r="297" spans="4:8">
      <c r="D297" t="s">
        <v>14</v>
      </c>
      <c r="E297">
        <v>31</v>
      </c>
      <c r="G297" t="s">
        <v>20</v>
      </c>
      <c r="H297">
        <v>369</v>
      </c>
    </row>
    <row r="298" spans="4:8">
      <c r="D298" t="s">
        <v>14</v>
      </c>
      <c r="E298">
        <v>78</v>
      </c>
      <c r="G298" t="s">
        <v>20</v>
      </c>
      <c r="H298">
        <v>89</v>
      </c>
    </row>
    <row r="299" spans="4:8">
      <c r="D299" t="s">
        <v>14</v>
      </c>
      <c r="E299">
        <v>1225</v>
      </c>
      <c r="G299" t="s">
        <v>20</v>
      </c>
      <c r="H299">
        <v>147</v>
      </c>
    </row>
    <row r="300" spans="4:8">
      <c r="D300" t="s">
        <v>14</v>
      </c>
      <c r="E300">
        <v>1</v>
      </c>
      <c r="G300" t="s">
        <v>20</v>
      </c>
      <c r="H300">
        <v>126</v>
      </c>
    </row>
    <row r="301" spans="4:8">
      <c r="D301" t="s">
        <v>14</v>
      </c>
      <c r="E301">
        <v>67</v>
      </c>
      <c r="G301" t="s">
        <v>20</v>
      </c>
      <c r="H301">
        <v>2218</v>
      </c>
    </row>
    <row r="302" spans="4:8">
      <c r="D302" t="s">
        <v>14</v>
      </c>
      <c r="E302">
        <v>19</v>
      </c>
      <c r="G302" t="s">
        <v>20</v>
      </c>
      <c r="H302">
        <v>202</v>
      </c>
    </row>
    <row r="303" spans="4:8">
      <c r="D303" t="s">
        <v>14</v>
      </c>
      <c r="E303">
        <v>2108</v>
      </c>
      <c r="G303" t="s">
        <v>20</v>
      </c>
      <c r="H303">
        <v>140</v>
      </c>
    </row>
    <row r="304" spans="4:8">
      <c r="D304" t="s">
        <v>14</v>
      </c>
      <c r="E304">
        <v>679</v>
      </c>
      <c r="G304" t="s">
        <v>20</v>
      </c>
      <c r="H304">
        <v>1052</v>
      </c>
    </row>
    <row r="305" spans="4:8">
      <c r="D305" t="s">
        <v>14</v>
      </c>
      <c r="E305">
        <v>36</v>
      </c>
      <c r="G305" t="s">
        <v>20</v>
      </c>
      <c r="H305">
        <v>247</v>
      </c>
    </row>
    <row r="306" spans="4:8">
      <c r="D306" t="s">
        <v>14</v>
      </c>
      <c r="E306">
        <v>47</v>
      </c>
      <c r="G306" t="s">
        <v>20</v>
      </c>
      <c r="H306">
        <v>84</v>
      </c>
    </row>
    <row r="307" spans="4:8">
      <c r="D307" t="s">
        <v>14</v>
      </c>
      <c r="E307">
        <v>70</v>
      </c>
      <c r="G307" t="s">
        <v>20</v>
      </c>
      <c r="H307">
        <v>88</v>
      </c>
    </row>
    <row r="308" spans="4:8">
      <c r="D308" t="s">
        <v>14</v>
      </c>
      <c r="E308">
        <v>154</v>
      </c>
      <c r="G308" t="s">
        <v>20</v>
      </c>
      <c r="H308">
        <v>156</v>
      </c>
    </row>
    <row r="309" spans="4:8">
      <c r="D309" t="s">
        <v>14</v>
      </c>
      <c r="E309">
        <v>22</v>
      </c>
      <c r="G309" t="s">
        <v>20</v>
      </c>
      <c r="H309">
        <v>2985</v>
      </c>
    </row>
    <row r="310" spans="4:8">
      <c r="D310" t="s">
        <v>14</v>
      </c>
      <c r="E310">
        <v>1758</v>
      </c>
      <c r="G310" t="s">
        <v>20</v>
      </c>
      <c r="H310">
        <v>762</v>
      </c>
    </row>
    <row r="311" spans="4:8">
      <c r="D311" t="s">
        <v>14</v>
      </c>
      <c r="E311">
        <v>94</v>
      </c>
      <c r="G311" t="s">
        <v>20</v>
      </c>
      <c r="H311">
        <v>554</v>
      </c>
    </row>
    <row r="312" spans="4:8">
      <c r="D312" t="s">
        <v>14</v>
      </c>
      <c r="E312">
        <v>33</v>
      </c>
      <c r="G312" t="s">
        <v>20</v>
      </c>
      <c r="H312">
        <v>135</v>
      </c>
    </row>
    <row r="313" spans="4:8">
      <c r="D313" t="s">
        <v>14</v>
      </c>
      <c r="E313">
        <v>1</v>
      </c>
      <c r="G313" t="s">
        <v>20</v>
      </c>
      <c r="H313">
        <v>122</v>
      </c>
    </row>
    <row r="314" spans="4:8">
      <c r="D314" t="s">
        <v>14</v>
      </c>
      <c r="E314">
        <v>31</v>
      </c>
      <c r="G314" t="s">
        <v>20</v>
      </c>
      <c r="H314">
        <v>221</v>
      </c>
    </row>
    <row r="315" spans="4:8">
      <c r="D315" t="s">
        <v>14</v>
      </c>
      <c r="E315">
        <v>35</v>
      </c>
      <c r="G315" t="s">
        <v>20</v>
      </c>
      <c r="H315">
        <v>126</v>
      </c>
    </row>
    <row r="316" spans="4:8">
      <c r="D316" t="s">
        <v>14</v>
      </c>
      <c r="E316">
        <v>63</v>
      </c>
      <c r="G316" t="s">
        <v>20</v>
      </c>
      <c r="H316">
        <v>1022</v>
      </c>
    </row>
    <row r="317" spans="4:8">
      <c r="D317" t="s">
        <v>14</v>
      </c>
      <c r="E317">
        <v>526</v>
      </c>
      <c r="G317" t="s">
        <v>20</v>
      </c>
      <c r="H317">
        <v>3177</v>
      </c>
    </row>
    <row r="318" spans="4:8">
      <c r="D318" t="s">
        <v>14</v>
      </c>
      <c r="E318">
        <v>121</v>
      </c>
      <c r="G318" t="s">
        <v>20</v>
      </c>
      <c r="H318">
        <v>198</v>
      </c>
    </row>
    <row r="319" spans="4:8">
      <c r="D319" t="s">
        <v>14</v>
      </c>
      <c r="E319">
        <v>67</v>
      </c>
      <c r="G319" t="s">
        <v>20</v>
      </c>
      <c r="H319">
        <v>85</v>
      </c>
    </row>
    <row r="320" spans="4:8">
      <c r="D320" t="s">
        <v>14</v>
      </c>
      <c r="E320">
        <v>57</v>
      </c>
      <c r="G320" t="s">
        <v>20</v>
      </c>
      <c r="H320">
        <v>3596</v>
      </c>
    </row>
    <row r="321" spans="4:8">
      <c r="D321" t="s">
        <v>14</v>
      </c>
      <c r="E321">
        <v>1229</v>
      </c>
      <c r="G321" t="s">
        <v>20</v>
      </c>
      <c r="H321">
        <v>244</v>
      </c>
    </row>
    <row r="322" spans="4:8">
      <c r="D322" t="s">
        <v>14</v>
      </c>
      <c r="E322">
        <v>12</v>
      </c>
      <c r="G322" t="s">
        <v>20</v>
      </c>
      <c r="H322">
        <v>5180</v>
      </c>
    </row>
    <row r="323" spans="4:8">
      <c r="D323" t="s">
        <v>14</v>
      </c>
      <c r="E323">
        <v>452</v>
      </c>
      <c r="G323" t="s">
        <v>20</v>
      </c>
      <c r="H323">
        <v>589</v>
      </c>
    </row>
    <row r="324" spans="4:8">
      <c r="D324" t="s">
        <v>14</v>
      </c>
      <c r="E324">
        <v>1886</v>
      </c>
      <c r="G324" t="s">
        <v>20</v>
      </c>
      <c r="H324">
        <v>2725</v>
      </c>
    </row>
    <row r="325" spans="4:8">
      <c r="D325" t="s">
        <v>14</v>
      </c>
      <c r="E325">
        <v>1825</v>
      </c>
      <c r="G325" t="s">
        <v>20</v>
      </c>
      <c r="H325">
        <v>300</v>
      </c>
    </row>
    <row r="326" spans="4:8">
      <c r="D326" t="s">
        <v>14</v>
      </c>
      <c r="E326">
        <v>31</v>
      </c>
      <c r="G326" t="s">
        <v>20</v>
      </c>
      <c r="H326">
        <v>144</v>
      </c>
    </row>
    <row r="327" spans="4:8">
      <c r="D327" t="s">
        <v>14</v>
      </c>
      <c r="E327">
        <v>107</v>
      </c>
      <c r="G327" t="s">
        <v>20</v>
      </c>
      <c r="H327">
        <v>87</v>
      </c>
    </row>
    <row r="328" spans="4:8">
      <c r="D328" t="s">
        <v>14</v>
      </c>
      <c r="E328">
        <v>27</v>
      </c>
      <c r="G328" t="s">
        <v>20</v>
      </c>
      <c r="H328">
        <v>3116</v>
      </c>
    </row>
    <row r="329" spans="4:8">
      <c r="D329" t="s">
        <v>14</v>
      </c>
      <c r="E329">
        <v>1221</v>
      </c>
      <c r="G329" t="s">
        <v>20</v>
      </c>
      <c r="H329">
        <v>909</v>
      </c>
    </row>
    <row r="330" spans="4:8">
      <c r="D330" t="s">
        <v>14</v>
      </c>
      <c r="E330">
        <v>1</v>
      </c>
      <c r="G330" t="s">
        <v>20</v>
      </c>
      <c r="H330">
        <v>1613</v>
      </c>
    </row>
    <row r="331" spans="4:8">
      <c r="D331" t="s">
        <v>14</v>
      </c>
      <c r="E331">
        <v>16</v>
      </c>
      <c r="G331" t="s">
        <v>20</v>
      </c>
      <c r="H331">
        <v>136</v>
      </c>
    </row>
    <row r="332" spans="4:8">
      <c r="D332" t="s">
        <v>14</v>
      </c>
      <c r="E332">
        <v>41</v>
      </c>
      <c r="G332" t="s">
        <v>20</v>
      </c>
      <c r="H332">
        <v>130</v>
      </c>
    </row>
    <row r="333" spans="4:8">
      <c r="D333" t="s">
        <v>14</v>
      </c>
      <c r="E333">
        <v>523</v>
      </c>
      <c r="G333" t="s">
        <v>20</v>
      </c>
      <c r="H333">
        <v>102</v>
      </c>
    </row>
    <row r="334" spans="4:8">
      <c r="D334" t="s">
        <v>14</v>
      </c>
      <c r="E334">
        <v>141</v>
      </c>
      <c r="G334" t="s">
        <v>20</v>
      </c>
      <c r="H334">
        <v>4006</v>
      </c>
    </row>
    <row r="335" spans="4:8">
      <c r="D335" t="s">
        <v>14</v>
      </c>
      <c r="E335">
        <v>52</v>
      </c>
      <c r="G335" t="s">
        <v>20</v>
      </c>
      <c r="H335">
        <v>1629</v>
      </c>
    </row>
    <row r="336" spans="4:8">
      <c r="D336" t="s">
        <v>14</v>
      </c>
      <c r="E336">
        <v>225</v>
      </c>
      <c r="G336" t="s">
        <v>20</v>
      </c>
      <c r="H336">
        <v>2188</v>
      </c>
    </row>
    <row r="337" spans="4:8">
      <c r="D337" t="s">
        <v>14</v>
      </c>
      <c r="E337">
        <v>38</v>
      </c>
      <c r="G337" t="s">
        <v>20</v>
      </c>
      <c r="H337">
        <v>2409</v>
      </c>
    </row>
    <row r="338" spans="4:8">
      <c r="D338" t="s">
        <v>14</v>
      </c>
      <c r="E338">
        <v>15</v>
      </c>
      <c r="G338" t="s">
        <v>20</v>
      </c>
      <c r="H338">
        <v>194</v>
      </c>
    </row>
    <row r="339" spans="4:8">
      <c r="D339" t="s">
        <v>14</v>
      </c>
      <c r="E339">
        <v>37</v>
      </c>
      <c r="G339" t="s">
        <v>20</v>
      </c>
      <c r="H339">
        <v>1140</v>
      </c>
    </row>
    <row r="340" spans="4:8">
      <c r="D340" t="s">
        <v>14</v>
      </c>
      <c r="E340">
        <v>112</v>
      </c>
      <c r="G340" t="s">
        <v>20</v>
      </c>
      <c r="H340">
        <v>102</v>
      </c>
    </row>
    <row r="341" spans="4:8">
      <c r="D341" t="s">
        <v>14</v>
      </c>
      <c r="E341">
        <v>21</v>
      </c>
      <c r="G341" t="s">
        <v>20</v>
      </c>
      <c r="H341">
        <v>2857</v>
      </c>
    </row>
    <row r="342" spans="4:8">
      <c r="D342" t="s">
        <v>14</v>
      </c>
      <c r="E342">
        <v>67</v>
      </c>
      <c r="G342" t="s">
        <v>20</v>
      </c>
      <c r="H342">
        <v>107</v>
      </c>
    </row>
    <row r="343" spans="4:8">
      <c r="D343" t="s">
        <v>14</v>
      </c>
      <c r="E343">
        <v>78</v>
      </c>
      <c r="G343" t="s">
        <v>20</v>
      </c>
      <c r="H343">
        <v>160</v>
      </c>
    </row>
    <row r="344" spans="4:8">
      <c r="D344" t="s">
        <v>14</v>
      </c>
      <c r="E344">
        <v>67</v>
      </c>
      <c r="G344" t="s">
        <v>20</v>
      </c>
      <c r="H344">
        <v>2230</v>
      </c>
    </row>
    <row r="345" spans="4:8">
      <c r="D345" t="s">
        <v>14</v>
      </c>
      <c r="E345">
        <v>263</v>
      </c>
      <c r="G345" t="s">
        <v>20</v>
      </c>
      <c r="H345">
        <v>316</v>
      </c>
    </row>
    <row r="346" spans="4:8">
      <c r="D346" t="s">
        <v>14</v>
      </c>
      <c r="E346">
        <v>1691</v>
      </c>
      <c r="G346" t="s">
        <v>20</v>
      </c>
      <c r="H346">
        <v>117</v>
      </c>
    </row>
    <row r="347" spans="4:8">
      <c r="D347" t="s">
        <v>14</v>
      </c>
      <c r="E347">
        <v>181</v>
      </c>
      <c r="G347" t="s">
        <v>20</v>
      </c>
      <c r="H347">
        <v>6406</v>
      </c>
    </row>
    <row r="348" spans="4:8">
      <c r="D348" t="s">
        <v>14</v>
      </c>
      <c r="E348">
        <v>13</v>
      </c>
      <c r="G348" t="s">
        <v>20</v>
      </c>
      <c r="H348">
        <v>192</v>
      </c>
    </row>
    <row r="349" spans="4:8">
      <c r="D349" t="s">
        <v>14</v>
      </c>
      <c r="E349">
        <v>1</v>
      </c>
      <c r="G349" t="s">
        <v>20</v>
      </c>
      <c r="H349">
        <v>26</v>
      </c>
    </row>
    <row r="350" spans="4:8">
      <c r="D350" t="s">
        <v>14</v>
      </c>
      <c r="E350">
        <v>21</v>
      </c>
      <c r="G350" t="s">
        <v>20</v>
      </c>
      <c r="H350">
        <v>723</v>
      </c>
    </row>
    <row r="351" spans="4:8">
      <c r="D351" t="s">
        <v>14</v>
      </c>
      <c r="E351">
        <v>830</v>
      </c>
      <c r="G351" t="s">
        <v>20</v>
      </c>
      <c r="H351">
        <v>170</v>
      </c>
    </row>
    <row r="352" spans="4:8">
      <c r="D352" t="s">
        <v>14</v>
      </c>
      <c r="E352">
        <v>130</v>
      </c>
      <c r="G352" t="s">
        <v>20</v>
      </c>
      <c r="H352">
        <v>238</v>
      </c>
    </row>
    <row r="353" spans="4:8">
      <c r="D353" t="s">
        <v>14</v>
      </c>
      <c r="E353">
        <v>55</v>
      </c>
      <c r="G353" t="s">
        <v>20</v>
      </c>
      <c r="H353">
        <v>55</v>
      </c>
    </row>
    <row r="354" spans="4:8">
      <c r="D354" t="s">
        <v>14</v>
      </c>
      <c r="E354">
        <v>114</v>
      </c>
      <c r="G354" t="s">
        <v>20</v>
      </c>
      <c r="H354">
        <v>128</v>
      </c>
    </row>
    <row r="355" spans="4:8">
      <c r="D355" t="s">
        <v>14</v>
      </c>
      <c r="E355">
        <v>594</v>
      </c>
      <c r="G355" t="s">
        <v>20</v>
      </c>
      <c r="H355">
        <v>2144</v>
      </c>
    </row>
    <row r="356" spans="4:8">
      <c r="D356" t="s">
        <v>14</v>
      </c>
      <c r="E356">
        <v>24</v>
      </c>
      <c r="G356" t="s">
        <v>20</v>
      </c>
      <c r="H356">
        <v>2693</v>
      </c>
    </row>
    <row r="357" spans="4:8">
      <c r="D357" t="s">
        <v>14</v>
      </c>
      <c r="E357">
        <v>252</v>
      </c>
      <c r="G357" t="s">
        <v>20</v>
      </c>
      <c r="H357">
        <v>432</v>
      </c>
    </row>
    <row r="358" spans="4:8">
      <c r="D358" t="s">
        <v>14</v>
      </c>
      <c r="E358">
        <v>67</v>
      </c>
      <c r="G358" t="s">
        <v>20</v>
      </c>
      <c r="H358">
        <v>189</v>
      </c>
    </row>
    <row r="359" spans="4:8">
      <c r="D359" t="s">
        <v>14</v>
      </c>
      <c r="E359">
        <v>742</v>
      </c>
      <c r="G359" t="s">
        <v>20</v>
      </c>
      <c r="H359">
        <v>154</v>
      </c>
    </row>
    <row r="360" spans="4:8">
      <c r="D360" t="s">
        <v>14</v>
      </c>
      <c r="E360">
        <v>75</v>
      </c>
      <c r="G360" t="s">
        <v>20</v>
      </c>
      <c r="H360">
        <v>96</v>
      </c>
    </row>
    <row r="361" spans="4:8">
      <c r="D361" t="s">
        <v>14</v>
      </c>
      <c r="E361">
        <v>4405</v>
      </c>
      <c r="G361" t="s">
        <v>20</v>
      </c>
      <c r="H361">
        <v>3063</v>
      </c>
    </row>
    <row r="362" spans="4:8">
      <c r="D362" t="s">
        <v>14</v>
      </c>
      <c r="E362">
        <v>92</v>
      </c>
      <c r="G362" t="s">
        <v>20</v>
      </c>
      <c r="H362">
        <v>2266</v>
      </c>
    </row>
    <row r="363" spans="4:8">
      <c r="D363" t="s">
        <v>14</v>
      </c>
      <c r="E363">
        <v>64</v>
      </c>
      <c r="G363" t="s">
        <v>20</v>
      </c>
      <c r="H363">
        <v>194</v>
      </c>
    </row>
    <row r="364" spans="4:8">
      <c r="D364" t="s">
        <v>14</v>
      </c>
      <c r="E364">
        <v>64</v>
      </c>
      <c r="G364" t="s">
        <v>20</v>
      </c>
      <c r="H364">
        <v>129</v>
      </c>
    </row>
    <row r="365" spans="4:8">
      <c r="D365" t="s">
        <v>14</v>
      </c>
      <c r="E365">
        <v>842</v>
      </c>
      <c r="G365" t="s">
        <v>20</v>
      </c>
      <c r="H365">
        <v>375</v>
      </c>
    </row>
    <row r="366" spans="4:8">
      <c r="D366" t="s">
        <v>14</v>
      </c>
      <c r="E366">
        <v>112</v>
      </c>
      <c r="G366" t="s">
        <v>20</v>
      </c>
      <c r="H366">
        <v>409</v>
      </c>
    </row>
    <row r="367" spans="4:8">
      <c r="D367" t="s">
        <v>14</v>
      </c>
      <c r="E367">
        <v>374</v>
      </c>
      <c r="G367" t="s">
        <v>20</v>
      </c>
      <c r="H367">
        <v>234</v>
      </c>
    </row>
    <row r="368" spans="4:8">
      <c r="G368" t="s">
        <v>20</v>
      </c>
      <c r="H368">
        <v>3016</v>
      </c>
    </row>
    <row r="369" spans="7:8">
      <c r="G369" t="s">
        <v>20</v>
      </c>
      <c r="H369">
        <v>264</v>
      </c>
    </row>
    <row r="370" spans="7:8">
      <c r="G370" t="s">
        <v>20</v>
      </c>
      <c r="H370">
        <v>272</v>
      </c>
    </row>
    <row r="371" spans="7:8">
      <c r="G371" t="s">
        <v>20</v>
      </c>
      <c r="H371">
        <v>419</v>
      </c>
    </row>
    <row r="372" spans="7:8">
      <c r="G372" t="s">
        <v>20</v>
      </c>
      <c r="H372">
        <v>1621</v>
      </c>
    </row>
    <row r="373" spans="7:8">
      <c r="G373" t="s">
        <v>20</v>
      </c>
      <c r="H373">
        <v>1101</v>
      </c>
    </row>
    <row r="374" spans="7:8">
      <c r="G374" t="s">
        <v>20</v>
      </c>
      <c r="H374">
        <v>1073</v>
      </c>
    </row>
    <row r="375" spans="7:8">
      <c r="G375" t="s">
        <v>20</v>
      </c>
      <c r="H375">
        <v>331</v>
      </c>
    </row>
    <row r="376" spans="7:8">
      <c r="G376" t="s">
        <v>20</v>
      </c>
      <c r="H376">
        <v>1170</v>
      </c>
    </row>
    <row r="377" spans="7:8">
      <c r="G377" t="s">
        <v>20</v>
      </c>
      <c r="H377">
        <v>363</v>
      </c>
    </row>
    <row r="378" spans="7:8">
      <c r="G378" t="s">
        <v>20</v>
      </c>
      <c r="H378">
        <v>103</v>
      </c>
    </row>
    <row r="379" spans="7:8">
      <c r="G379" t="s">
        <v>20</v>
      </c>
      <c r="H379">
        <v>147</v>
      </c>
    </row>
    <row r="380" spans="7:8">
      <c r="G380" t="s">
        <v>20</v>
      </c>
      <c r="H380">
        <v>110</v>
      </c>
    </row>
    <row r="381" spans="7:8">
      <c r="G381" t="s">
        <v>20</v>
      </c>
      <c r="H381">
        <v>134</v>
      </c>
    </row>
    <row r="382" spans="7:8">
      <c r="G382" t="s">
        <v>20</v>
      </c>
      <c r="H382">
        <v>269</v>
      </c>
    </row>
    <row r="383" spans="7:8">
      <c r="G383" t="s">
        <v>20</v>
      </c>
      <c r="H383">
        <v>175</v>
      </c>
    </row>
    <row r="384" spans="7:8">
      <c r="G384" t="s">
        <v>20</v>
      </c>
      <c r="H384">
        <v>69</v>
      </c>
    </row>
    <row r="385" spans="7:8">
      <c r="G385" t="s">
        <v>20</v>
      </c>
      <c r="H385">
        <v>190</v>
      </c>
    </row>
    <row r="386" spans="7:8">
      <c r="G386" t="s">
        <v>20</v>
      </c>
      <c r="H386">
        <v>237</v>
      </c>
    </row>
    <row r="387" spans="7:8">
      <c r="G387" t="s">
        <v>20</v>
      </c>
      <c r="H387">
        <v>196</v>
      </c>
    </row>
    <row r="388" spans="7:8">
      <c r="G388" t="s">
        <v>20</v>
      </c>
      <c r="H388">
        <v>7295</v>
      </c>
    </row>
    <row r="389" spans="7:8">
      <c r="G389" t="s">
        <v>20</v>
      </c>
      <c r="H389">
        <v>2893</v>
      </c>
    </row>
    <row r="390" spans="7:8">
      <c r="G390" t="s">
        <v>20</v>
      </c>
      <c r="H390">
        <v>820</v>
      </c>
    </row>
    <row r="391" spans="7:8">
      <c r="G391" t="s">
        <v>20</v>
      </c>
      <c r="H391">
        <v>2038</v>
      </c>
    </row>
    <row r="392" spans="7:8">
      <c r="G392" t="s">
        <v>20</v>
      </c>
      <c r="H392">
        <v>116</v>
      </c>
    </row>
    <row r="393" spans="7:8">
      <c r="G393" t="s">
        <v>20</v>
      </c>
      <c r="H393">
        <v>1345</v>
      </c>
    </row>
    <row r="394" spans="7:8">
      <c r="G394" t="s">
        <v>20</v>
      </c>
      <c r="H394">
        <v>168</v>
      </c>
    </row>
    <row r="395" spans="7:8">
      <c r="G395" t="s">
        <v>20</v>
      </c>
      <c r="H395">
        <v>137</v>
      </c>
    </row>
    <row r="396" spans="7:8">
      <c r="G396" t="s">
        <v>20</v>
      </c>
      <c r="H396">
        <v>186</v>
      </c>
    </row>
    <row r="397" spans="7:8">
      <c r="G397" t="s">
        <v>20</v>
      </c>
      <c r="H397">
        <v>125</v>
      </c>
    </row>
    <row r="398" spans="7:8">
      <c r="G398" t="s">
        <v>20</v>
      </c>
      <c r="H398">
        <v>202</v>
      </c>
    </row>
    <row r="399" spans="7:8">
      <c r="G399" t="s">
        <v>20</v>
      </c>
      <c r="H399">
        <v>103</v>
      </c>
    </row>
    <row r="400" spans="7:8">
      <c r="G400" t="s">
        <v>20</v>
      </c>
      <c r="H400">
        <v>1785</v>
      </c>
    </row>
    <row r="401" spans="7:8">
      <c r="G401" t="s">
        <v>20</v>
      </c>
      <c r="H401">
        <v>157</v>
      </c>
    </row>
    <row r="402" spans="7:8">
      <c r="G402" t="s">
        <v>20</v>
      </c>
      <c r="H402">
        <v>555</v>
      </c>
    </row>
    <row r="403" spans="7:8">
      <c r="G403" t="s">
        <v>20</v>
      </c>
      <c r="H403">
        <v>297</v>
      </c>
    </row>
    <row r="404" spans="7:8">
      <c r="G404" t="s">
        <v>20</v>
      </c>
      <c r="H404">
        <v>123</v>
      </c>
    </row>
    <row r="405" spans="7:8">
      <c r="G405" t="s">
        <v>20</v>
      </c>
      <c r="H405">
        <v>3036</v>
      </c>
    </row>
    <row r="406" spans="7:8">
      <c r="G406" t="s">
        <v>20</v>
      </c>
      <c r="H406">
        <v>144</v>
      </c>
    </row>
    <row r="407" spans="7:8">
      <c r="G407" t="s">
        <v>20</v>
      </c>
      <c r="H407">
        <v>121</v>
      </c>
    </row>
    <row r="408" spans="7:8">
      <c r="G408" t="s">
        <v>20</v>
      </c>
      <c r="H408">
        <v>181</v>
      </c>
    </row>
    <row r="409" spans="7:8">
      <c r="G409" t="s">
        <v>20</v>
      </c>
      <c r="H409">
        <v>122</v>
      </c>
    </row>
    <row r="410" spans="7:8">
      <c r="G410" t="s">
        <v>20</v>
      </c>
      <c r="H410">
        <v>1071</v>
      </c>
    </row>
    <row r="411" spans="7:8">
      <c r="G411" t="s">
        <v>20</v>
      </c>
      <c r="H411">
        <v>980</v>
      </c>
    </row>
    <row r="412" spans="7:8">
      <c r="G412" t="s">
        <v>20</v>
      </c>
      <c r="H412">
        <v>536</v>
      </c>
    </row>
    <row r="413" spans="7:8">
      <c r="G413" t="s">
        <v>20</v>
      </c>
      <c r="H413">
        <v>1991</v>
      </c>
    </row>
    <row r="414" spans="7:8">
      <c r="G414" t="s">
        <v>20</v>
      </c>
      <c r="H414">
        <v>180</v>
      </c>
    </row>
    <row r="415" spans="7:8">
      <c r="G415" t="s">
        <v>20</v>
      </c>
      <c r="H415">
        <v>130</v>
      </c>
    </row>
    <row r="416" spans="7:8">
      <c r="G416" t="s">
        <v>20</v>
      </c>
      <c r="H416">
        <v>122</v>
      </c>
    </row>
    <row r="417" spans="7:8">
      <c r="G417" t="s">
        <v>20</v>
      </c>
      <c r="H417">
        <v>140</v>
      </c>
    </row>
    <row r="418" spans="7:8">
      <c r="G418" t="s">
        <v>20</v>
      </c>
      <c r="H418">
        <v>3388</v>
      </c>
    </row>
    <row r="419" spans="7:8">
      <c r="G419" t="s">
        <v>20</v>
      </c>
      <c r="H419">
        <v>280</v>
      </c>
    </row>
    <row r="420" spans="7:8">
      <c r="G420" t="s">
        <v>20</v>
      </c>
      <c r="H420">
        <v>366</v>
      </c>
    </row>
    <row r="421" spans="7:8">
      <c r="G421" t="s">
        <v>20</v>
      </c>
      <c r="H421">
        <v>270</v>
      </c>
    </row>
    <row r="422" spans="7:8">
      <c r="G422" t="s">
        <v>20</v>
      </c>
      <c r="H422">
        <v>137</v>
      </c>
    </row>
    <row r="423" spans="7:8">
      <c r="G423" t="s">
        <v>20</v>
      </c>
      <c r="H423">
        <v>3205</v>
      </c>
    </row>
    <row r="424" spans="7:8">
      <c r="G424" t="s">
        <v>20</v>
      </c>
      <c r="H424">
        <v>288</v>
      </c>
    </row>
    <row r="425" spans="7:8">
      <c r="G425" t="s">
        <v>20</v>
      </c>
      <c r="H425">
        <v>148</v>
      </c>
    </row>
    <row r="426" spans="7:8">
      <c r="G426" t="s">
        <v>20</v>
      </c>
      <c r="H426">
        <v>114</v>
      </c>
    </row>
    <row r="427" spans="7:8">
      <c r="G427" t="s">
        <v>20</v>
      </c>
      <c r="H427">
        <v>1518</v>
      </c>
    </row>
    <row r="428" spans="7:8">
      <c r="G428" t="s">
        <v>20</v>
      </c>
      <c r="H428">
        <v>166</v>
      </c>
    </row>
    <row r="429" spans="7:8">
      <c r="G429" t="s">
        <v>20</v>
      </c>
      <c r="H429">
        <v>100</v>
      </c>
    </row>
    <row r="430" spans="7:8">
      <c r="G430" t="s">
        <v>20</v>
      </c>
      <c r="H430">
        <v>235</v>
      </c>
    </row>
    <row r="431" spans="7:8">
      <c r="G431" t="s">
        <v>20</v>
      </c>
      <c r="H431">
        <v>148</v>
      </c>
    </row>
    <row r="432" spans="7:8">
      <c r="G432" t="s">
        <v>20</v>
      </c>
      <c r="H432">
        <v>198</v>
      </c>
    </row>
    <row r="433" spans="7:8">
      <c r="G433" t="s">
        <v>20</v>
      </c>
      <c r="H433">
        <v>150</v>
      </c>
    </row>
    <row r="434" spans="7:8">
      <c r="G434" t="s">
        <v>20</v>
      </c>
      <c r="H434">
        <v>216</v>
      </c>
    </row>
    <row r="435" spans="7:8">
      <c r="G435" t="s">
        <v>20</v>
      </c>
      <c r="H435">
        <v>5139</v>
      </c>
    </row>
    <row r="436" spans="7:8">
      <c r="G436" t="s">
        <v>20</v>
      </c>
      <c r="H436">
        <v>2353</v>
      </c>
    </row>
    <row r="437" spans="7:8">
      <c r="G437" t="s">
        <v>20</v>
      </c>
      <c r="H437">
        <v>78</v>
      </c>
    </row>
    <row r="438" spans="7:8">
      <c r="G438" t="s">
        <v>20</v>
      </c>
      <c r="H438">
        <v>174</v>
      </c>
    </row>
    <row r="439" spans="7:8">
      <c r="G439" t="s">
        <v>20</v>
      </c>
      <c r="H439">
        <v>164</v>
      </c>
    </row>
    <row r="440" spans="7:8">
      <c r="G440" t="s">
        <v>20</v>
      </c>
      <c r="H440">
        <v>161</v>
      </c>
    </row>
    <row r="441" spans="7:8">
      <c r="G441" t="s">
        <v>20</v>
      </c>
      <c r="H441">
        <v>138</v>
      </c>
    </row>
    <row r="442" spans="7:8">
      <c r="G442" t="s">
        <v>20</v>
      </c>
      <c r="H442">
        <v>3308</v>
      </c>
    </row>
    <row r="443" spans="7:8">
      <c r="G443" t="s">
        <v>20</v>
      </c>
      <c r="H443">
        <v>127</v>
      </c>
    </row>
    <row r="444" spans="7:8">
      <c r="G444" t="s">
        <v>20</v>
      </c>
      <c r="H444">
        <v>207</v>
      </c>
    </row>
    <row r="445" spans="7:8">
      <c r="G445" t="s">
        <v>20</v>
      </c>
      <c r="H445">
        <v>181</v>
      </c>
    </row>
    <row r="446" spans="7:8">
      <c r="G446" t="s">
        <v>20</v>
      </c>
      <c r="H446">
        <v>110</v>
      </c>
    </row>
    <row r="447" spans="7:8">
      <c r="G447" t="s">
        <v>20</v>
      </c>
      <c r="H447">
        <v>185</v>
      </c>
    </row>
    <row r="448" spans="7:8">
      <c r="G448" t="s">
        <v>20</v>
      </c>
      <c r="H448">
        <v>121</v>
      </c>
    </row>
    <row r="449" spans="7:8">
      <c r="G449" t="s">
        <v>20</v>
      </c>
      <c r="H449">
        <v>106</v>
      </c>
    </row>
    <row r="450" spans="7:8">
      <c r="G450" t="s">
        <v>20</v>
      </c>
      <c r="H450">
        <v>142</v>
      </c>
    </row>
    <row r="451" spans="7:8">
      <c r="G451" t="s">
        <v>20</v>
      </c>
      <c r="H451">
        <v>233</v>
      </c>
    </row>
    <row r="452" spans="7:8">
      <c r="G452" t="s">
        <v>20</v>
      </c>
      <c r="H452">
        <v>218</v>
      </c>
    </row>
    <row r="453" spans="7:8">
      <c r="G453" t="s">
        <v>20</v>
      </c>
      <c r="H453">
        <v>76</v>
      </c>
    </row>
    <row r="454" spans="7:8">
      <c r="G454" t="s">
        <v>20</v>
      </c>
      <c r="H454">
        <v>43</v>
      </c>
    </row>
    <row r="455" spans="7:8">
      <c r="G455" t="s">
        <v>20</v>
      </c>
      <c r="H455">
        <v>221</v>
      </c>
    </row>
    <row r="456" spans="7:8">
      <c r="G456" t="s">
        <v>20</v>
      </c>
      <c r="H456">
        <v>2805</v>
      </c>
    </row>
    <row r="457" spans="7:8">
      <c r="G457" t="s">
        <v>20</v>
      </c>
      <c r="H457">
        <v>68</v>
      </c>
    </row>
    <row r="458" spans="7:8">
      <c r="G458" t="s">
        <v>20</v>
      </c>
      <c r="H458">
        <v>183</v>
      </c>
    </row>
    <row r="459" spans="7:8">
      <c r="G459" t="s">
        <v>20</v>
      </c>
      <c r="H459">
        <v>133</v>
      </c>
    </row>
    <row r="460" spans="7:8">
      <c r="G460" t="s">
        <v>20</v>
      </c>
      <c r="H460">
        <v>2489</v>
      </c>
    </row>
    <row r="461" spans="7:8">
      <c r="G461" t="s">
        <v>20</v>
      </c>
      <c r="H461">
        <v>69</v>
      </c>
    </row>
    <row r="462" spans="7:8">
      <c r="G462" t="s">
        <v>20</v>
      </c>
      <c r="H462">
        <v>279</v>
      </c>
    </row>
    <row r="463" spans="7:8">
      <c r="G463" t="s">
        <v>20</v>
      </c>
      <c r="H463">
        <v>210</v>
      </c>
    </row>
    <row r="464" spans="7:8">
      <c r="G464" t="s">
        <v>20</v>
      </c>
      <c r="H464">
        <v>2100</v>
      </c>
    </row>
    <row r="465" spans="7:8">
      <c r="G465" t="s">
        <v>20</v>
      </c>
      <c r="H465">
        <v>252</v>
      </c>
    </row>
    <row r="466" spans="7:8">
      <c r="G466" t="s">
        <v>20</v>
      </c>
      <c r="H466">
        <v>1280</v>
      </c>
    </row>
    <row r="467" spans="7:8">
      <c r="G467" t="s">
        <v>20</v>
      </c>
      <c r="H467">
        <v>157</v>
      </c>
    </row>
    <row r="468" spans="7:8">
      <c r="G468" t="s">
        <v>20</v>
      </c>
      <c r="H468">
        <v>194</v>
      </c>
    </row>
    <row r="469" spans="7:8">
      <c r="G469" t="s">
        <v>20</v>
      </c>
      <c r="H469">
        <v>82</v>
      </c>
    </row>
    <row r="470" spans="7:8">
      <c r="G470" t="s">
        <v>20</v>
      </c>
      <c r="H470">
        <v>4233</v>
      </c>
    </row>
    <row r="471" spans="7:8">
      <c r="G471" t="s">
        <v>20</v>
      </c>
      <c r="H471">
        <v>1297</v>
      </c>
    </row>
    <row r="472" spans="7:8">
      <c r="G472" t="s">
        <v>20</v>
      </c>
      <c r="H472">
        <v>165</v>
      </c>
    </row>
    <row r="473" spans="7:8">
      <c r="G473" t="s">
        <v>20</v>
      </c>
      <c r="H473">
        <v>119</v>
      </c>
    </row>
    <row r="474" spans="7:8">
      <c r="G474" t="s">
        <v>20</v>
      </c>
      <c r="H474">
        <v>1797</v>
      </c>
    </row>
    <row r="475" spans="7:8">
      <c r="G475" t="s">
        <v>20</v>
      </c>
      <c r="H475">
        <v>261</v>
      </c>
    </row>
    <row r="476" spans="7:8">
      <c r="G476" t="s">
        <v>20</v>
      </c>
      <c r="H476">
        <v>157</v>
      </c>
    </row>
    <row r="477" spans="7:8">
      <c r="G477" t="s">
        <v>20</v>
      </c>
      <c r="H477">
        <v>3533</v>
      </c>
    </row>
    <row r="478" spans="7:8">
      <c r="G478" t="s">
        <v>20</v>
      </c>
      <c r="H478">
        <v>155</v>
      </c>
    </row>
    <row r="479" spans="7:8">
      <c r="G479" t="s">
        <v>20</v>
      </c>
      <c r="H479">
        <v>132</v>
      </c>
    </row>
    <row r="480" spans="7:8">
      <c r="G480" t="s">
        <v>20</v>
      </c>
      <c r="H480">
        <v>1354</v>
      </c>
    </row>
    <row r="481" spans="7:8">
      <c r="G481" t="s">
        <v>20</v>
      </c>
      <c r="H481">
        <v>48</v>
      </c>
    </row>
    <row r="482" spans="7:8">
      <c r="G482" t="s">
        <v>20</v>
      </c>
      <c r="H482">
        <v>110</v>
      </c>
    </row>
    <row r="483" spans="7:8">
      <c r="G483" t="s">
        <v>20</v>
      </c>
      <c r="H483">
        <v>172</v>
      </c>
    </row>
    <row r="484" spans="7:8">
      <c r="G484" t="s">
        <v>20</v>
      </c>
      <c r="H484">
        <v>307</v>
      </c>
    </row>
    <row r="485" spans="7:8">
      <c r="G485" t="s">
        <v>20</v>
      </c>
      <c r="H485">
        <v>160</v>
      </c>
    </row>
    <row r="486" spans="7:8">
      <c r="G486" t="s">
        <v>20</v>
      </c>
      <c r="H486">
        <v>1467</v>
      </c>
    </row>
    <row r="487" spans="7:8">
      <c r="G487" t="s">
        <v>20</v>
      </c>
      <c r="H487">
        <v>2662</v>
      </c>
    </row>
    <row r="488" spans="7:8">
      <c r="G488" t="s">
        <v>20</v>
      </c>
      <c r="H488">
        <v>452</v>
      </c>
    </row>
    <row r="489" spans="7:8">
      <c r="G489" t="s">
        <v>20</v>
      </c>
      <c r="H489">
        <v>158</v>
      </c>
    </row>
    <row r="490" spans="7:8">
      <c r="G490" t="s">
        <v>20</v>
      </c>
      <c r="H490">
        <v>225</v>
      </c>
    </row>
    <row r="491" spans="7:8">
      <c r="G491" t="s">
        <v>20</v>
      </c>
      <c r="H491">
        <v>65</v>
      </c>
    </row>
    <row r="492" spans="7:8">
      <c r="G492" t="s">
        <v>20</v>
      </c>
      <c r="H492">
        <v>163</v>
      </c>
    </row>
    <row r="493" spans="7:8">
      <c r="G493" t="s">
        <v>20</v>
      </c>
      <c r="H493">
        <v>85</v>
      </c>
    </row>
    <row r="494" spans="7:8">
      <c r="G494" t="s">
        <v>20</v>
      </c>
      <c r="H494">
        <v>217</v>
      </c>
    </row>
    <row r="495" spans="7:8">
      <c r="G495" t="s">
        <v>20</v>
      </c>
      <c r="H495">
        <v>150</v>
      </c>
    </row>
    <row r="496" spans="7:8">
      <c r="G496" t="s">
        <v>20</v>
      </c>
      <c r="H496">
        <v>3272</v>
      </c>
    </row>
    <row r="497" spans="7:8">
      <c r="G497" t="s">
        <v>20</v>
      </c>
      <c r="H497">
        <v>300</v>
      </c>
    </row>
    <row r="498" spans="7:8">
      <c r="G498" t="s">
        <v>20</v>
      </c>
      <c r="H498">
        <v>126</v>
      </c>
    </row>
    <row r="499" spans="7:8">
      <c r="G499" t="s">
        <v>20</v>
      </c>
      <c r="H499">
        <v>2320</v>
      </c>
    </row>
    <row r="500" spans="7:8">
      <c r="G500" t="s">
        <v>20</v>
      </c>
      <c r="H500">
        <v>81</v>
      </c>
    </row>
    <row r="501" spans="7:8">
      <c r="G501" t="s">
        <v>20</v>
      </c>
      <c r="H501">
        <v>1887</v>
      </c>
    </row>
    <row r="502" spans="7:8">
      <c r="G502" t="s">
        <v>20</v>
      </c>
      <c r="H502">
        <v>4358</v>
      </c>
    </row>
    <row r="503" spans="7:8">
      <c r="G503" t="s">
        <v>20</v>
      </c>
      <c r="H503">
        <v>53</v>
      </c>
    </row>
    <row r="504" spans="7:8">
      <c r="G504" t="s">
        <v>20</v>
      </c>
      <c r="H504">
        <v>2414</v>
      </c>
    </row>
    <row r="505" spans="7:8">
      <c r="G505" t="s">
        <v>20</v>
      </c>
      <c r="H505">
        <v>80</v>
      </c>
    </row>
    <row r="506" spans="7:8">
      <c r="G506" t="s">
        <v>20</v>
      </c>
      <c r="H506">
        <v>193</v>
      </c>
    </row>
    <row r="507" spans="7:8">
      <c r="G507" t="s">
        <v>20</v>
      </c>
      <c r="H507">
        <v>52</v>
      </c>
    </row>
    <row r="508" spans="7:8">
      <c r="G508" t="s">
        <v>20</v>
      </c>
      <c r="H508">
        <v>290</v>
      </c>
    </row>
    <row r="509" spans="7:8">
      <c r="G509" t="s">
        <v>20</v>
      </c>
      <c r="H509">
        <v>122</v>
      </c>
    </row>
    <row r="510" spans="7:8">
      <c r="G510" t="s">
        <v>20</v>
      </c>
      <c r="H510">
        <v>1470</v>
      </c>
    </row>
    <row r="511" spans="7:8">
      <c r="G511" t="s">
        <v>20</v>
      </c>
      <c r="H511">
        <v>165</v>
      </c>
    </row>
    <row r="512" spans="7:8">
      <c r="G512" t="s">
        <v>20</v>
      </c>
      <c r="H512">
        <v>182</v>
      </c>
    </row>
    <row r="513" spans="7:8">
      <c r="G513" t="s">
        <v>20</v>
      </c>
      <c r="H513">
        <v>199</v>
      </c>
    </row>
    <row r="514" spans="7:8">
      <c r="G514" t="s">
        <v>20</v>
      </c>
      <c r="H514">
        <v>56</v>
      </c>
    </row>
    <row r="515" spans="7:8">
      <c r="G515" t="s">
        <v>20</v>
      </c>
      <c r="H515">
        <v>1460</v>
      </c>
    </row>
    <row r="516" spans="7:8">
      <c r="G516" t="s">
        <v>20</v>
      </c>
      <c r="H516">
        <v>123</v>
      </c>
    </row>
    <row r="517" spans="7:8">
      <c r="G517" t="s">
        <v>20</v>
      </c>
      <c r="H517">
        <v>159</v>
      </c>
    </row>
    <row r="518" spans="7:8">
      <c r="G518" t="s">
        <v>20</v>
      </c>
      <c r="H518">
        <v>110</v>
      </c>
    </row>
    <row r="519" spans="7:8">
      <c r="G519" t="s">
        <v>20</v>
      </c>
      <c r="H519">
        <v>236</v>
      </c>
    </row>
    <row r="520" spans="7:8">
      <c r="G520" t="s">
        <v>20</v>
      </c>
      <c r="H520">
        <v>191</v>
      </c>
    </row>
    <row r="521" spans="7:8">
      <c r="G521" t="s">
        <v>20</v>
      </c>
      <c r="H521">
        <v>3934</v>
      </c>
    </row>
    <row r="522" spans="7:8">
      <c r="G522" t="s">
        <v>20</v>
      </c>
      <c r="H522">
        <v>80</v>
      </c>
    </row>
    <row r="523" spans="7:8">
      <c r="G523" t="s">
        <v>20</v>
      </c>
      <c r="H523">
        <v>462</v>
      </c>
    </row>
    <row r="524" spans="7:8">
      <c r="G524" t="s">
        <v>20</v>
      </c>
      <c r="H524">
        <v>179</v>
      </c>
    </row>
    <row r="525" spans="7:8">
      <c r="G525" t="s">
        <v>20</v>
      </c>
      <c r="H525">
        <v>1866</v>
      </c>
    </row>
    <row r="526" spans="7:8">
      <c r="G526" t="s">
        <v>20</v>
      </c>
      <c r="H526">
        <v>156</v>
      </c>
    </row>
    <row r="527" spans="7:8">
      <c r="G527" t="s">
        <v>20</v>
      </c>
      <c r="H527">
        <v>255</v>
      </c>
    </row>
    <row r="528" spans="7:8">
      <c r="G528" t="s">
        <v>20</v>
      </c>
      <c r="H528">
        <v>2261</v>
      </c>
    </row>
    <row r="529" spans="7:8">
      <c r="G529" t="s">
        <v>20</v>
      </c>
      <c r="H529">
        <v>40</v>
      </c>
    </row>
    <row r="530" spans="7:8">
      <c r="G530" t="s">
        <v>20</v>
      </c>
      <c r="H530">
        <v>2289</v>
      </c>
    </row>
    <row r="531" spans="7:8">
      <c r="G531" t="s">
        <v>20</v>
      </c>
      <c r="H531">
        <v>65</v>
      </c>
    </row>
    <row r="532" spans="7:8">
      <c r="G532" t="s">
        <v>20</v>
      </c>
      <c r="H532">
        <v>3777</v>
      </c>
    </row>
    <row r="533" spans="7:8">
      <c r="G533" t="s">
        <v>20</v>
      </c>
      <c r="H533">
        <v>184</v>
      </c>
    </row>
    <row r="534" spans="7:8">
      <c r="G534" t="s">
        <v>20</v>
      </c>
      <c r="H534">
        <v>85</v>
      </c>
    </row>
    <row r="535" spans="7:8">
      <c r="G535" t="s">
        <v>20</v>
      </c>
      <c r="H535">
        <v>144</v>
      </c>
    </row>
    <row r="536" spans="7:8">
      <c r="G536" t="s">
        <v>20</v>
      </c>
      <c r="H536">
        <v>1902</v>
      </c>
    </row>
    <row r="537" spans="7:8">
      <c r="G537" t="s">
        <v>20</v>
      </c>
      <c r="H537">
        <v>105</v>
      </c>
    </row>
    <row r="538" spans="7:8">
      <c r="G538" t="s">
        <v>20</v>
      </c>
      <c r="H538">
        <v>132</v>
      </c>
    </row>
    <row r="539" spans="7:8">
      <c r="G539" t="s">
        <v>20</v>
      </c>
      <c r="H539">
        <v>96</v>
      </c>
    </row>
    <row r="540" spans="7:8">
      <c r="G540" t="s">
        <v>20</v>
      </c>
      <c r="H540">
        <v>114</v>
      </c>
    </row>
    <row r="541" spans="7:8">
      <c r="G541" t="s">
        <v>20</v>
      </c>
      <c r="H541">
        <v>203</v>
      </c>
    </row>
    <row r="542" spans="7:8">
      <c r="G542" t="s">
        <v>20</v>
      </c>
      <c r="H542">
        <v>1559</v>
      </c>
    </row>
    <row r="543" spans="7:8">
      <c r="G543" t="s">
        <v>20</v>
      </c>
      <c r="H543">
        <v>1548</v>
      </c>
    </row>
    <row r="544" spans="7:8">
      <c r="G544" t="s">
        <v>20</v>
      </c>
      <c r="H544">
        <v>80</v>
      </c>
    </row>
    <row r="545" spans="7:8">
      <c r="G545" t="s">
        <v>20</v>
      </c>
      <c r="H545">
        <v>131</v>
      </c>
    </row>
    <row r="546" spans="7:8">
      <c r="G546" t="s">
        <v>20</v>
      </c>
      <c r="H546">
        <v>112</v>
      </c>
    </row>
    <row r="547" spans="7:8">
      <c r="G547" t="s">
        <v>20</v>
      </c>
      <c r="H547">
        <v>155</v>
      </c>
    </row>
    <row r="548" spans="7:8">
      <c r="G548" t="s">
        <v>20</v>
      </c>
      <c r="H548">
        <v>266</v>
      </c>
    </row>
    <row r="549" spans="7:8">
      <c r="G549" t="s">
        <v>20</v>
      </c>
      <c r="H549">
        <v>155</v>
      </c>
    </row>
    <row r="550" spans="7:8">
      <c r="G550" t="s">
        <v>20</v>
      </c>
      <c r="H550">
        <v>207</v>
      </c>
    </row>
    <row r="551" spans="7:8">
      <c r="G551" t="s">
        <v>20</v>
      </c>
      <c r="H551">
        <v>245</v>
      </c>
    </row>
    <row r="552" spans="7:8">
      <c r="G552" t="s">
        <v>20</v>
      </c>
      <c r="H552">
        <v>1573</v>
      </c>
    </row>
    <row r="553" spans="7:8">
      <c r="G553" t="s">
        <v>20</v>
      </c>
      <c r="H553">
        <v>114</v>
      </c>
    </row>
    <row r="554" spans="7:8">
      <c r="G554" t="s">
        <v>20</v>
      </c>
      <c r="H554">
        <v>93</v>
      </c>
    </row>
    <row r="555" spans="7:8">
      <c r="G555" t="s">
        <v>20</v>
      </c>
      <c r="H555">
        <v>1681</v>
      </c>
    </row>
    <row r="556" spans="7:8">
      <c r="G556" t="s">
        <v>20</v>
      </c>
      <c r="H556">
        <v>32</v>
      </c>
    </row>
    <row r="557" spans="7:8">
      <c r="G557" t="s">
        <v>20</v>
      </c>
      <c r="H557">
        <v>135</v>
      </c>
    </row>
    <row r="558" spans="7:8">
      <c r="G558" t="s">
        <v>20</v>
      </c>
      <c r="H558">
        <v>140</v>
      </c>
    </row>
    <row r="559" spans="7:8">
      <c r="G559" t="s">
        <v>20</v>
      </c>
      <c r="H559">
        <v>92</v>
      </c>
    </row>
    <row r="560" spans="7:8">
      <c r="G560" t="s">
        <v>20</v>
      </c>
      <c r="H560">
        <v>1015</v>
      </c>
    </row>
    <row r="561" spans="7:8">
      <c r="G561" t="s">
        <v>20</v>
      </c>
      <c r="H561">
        <v>323</v>
      </c>
    </row>
    <row r="562" spans="7:8">
      <c r="G562" t="s">
        <v>20</v>
      </c>
      <c r="H562">
        <v>2326</v>
      </c>
    </row>
    <row r="563" spans="7:8">
      <c r="G563" t="s">
        <v>20</v>
      </c>
      <c r="H563">
        <v>381</v>
      </c>
    </row>
    <row r="564" spans="7:8">
      <c r="G564" t="s">
        <v>20</v>
      </c>
      <c r="H564">
        <v>480</v>
      </c>
    </row>
    <row r="565" spans="7:8">
      <c r="G565" t="s">
        <v>20</v>
      </c>
      <c r="H565">
        <v>226</v>
      </c>
    </row>
    <row r="566" spans="7:8">
      <c r="G566" t="s">
        <v>20</v>
      </c>
      <c r="H566">
        <v>241</v>
      </c>
    </row>
    <row r="567" spans="7:8">
      <c r="G567" t="s">
        <v>20</v>
      </c>
      <c r="H567">
        <v>132</v>
      </c>
    </row>
    <row r="568" spans="7:8">
      <c r="G568" t="s">
        <v>20</v>
      </c>
      <c r="H568">
        <v>2043</v>
      </c>
    </row>
  </sheetData>
  <conditionalFormatting sqref="D4:D367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G4:G568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H32" sqref="H32"/>
    </sheetView>
  </sheetViews>
  <sheetFormatPr defaultColWidth="11.5" defaultRowHeight="15.75"/>
  <cols>
    <col min="1" max="1" width="4.125" bestFit="1" customWidth="1"/>
    <col min="2" max="2" width="30.625" bestFit="1" customWidth="1"/>
    <col min="3" max="3" width="33.5" style="2" customWidth="1"/>
    <col min="6" max="6" width="14.375" bestFit="1" customWidth="1"/>
    <col min="8" max="8" width="13" bestFit="1" customWidth="1"/>
    <col min="9" max="9" width="17.75" bestFit="1" customWidth="1"/>
    <col min="12" max="13" width="11.125" bestFit="1" customWidth="1"/>
    <col min="14" max="14" width="25.375" bestFit="1" customWidth="1"/>
    <col min="15" max="15" width="23.875" bestFit="1" customWidth="1"/>
    <col min="18" max="18" width="28" bestFit="1" customWidth="1"/>
  </cols>
  <sheetData>
    <row r="1" spans="1:20" s="1" customFormat="1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9" t="s">
        <v>2029</v>
      </c>
      <c r="G1" s="7" t="s">
        <v>4</v>
      </c>
      <c r="H1" s="7" t="s">
        <v>5</v>
      </c>
      <c r="I1" s="7" t="s">
        <v>2030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2076</v>
      </c>
      <c r="O1" s="7" t="s">
        <v>2077</v>
      </c>
      <c r="P1" s="7" t="s">
        <v>10</v>
      </c>
      <c r="Q1" s="7" t="s">
        <v>11</v>
      </c>
      <c r="R1" s="7" t="s">
        <v>2028</v>
      </c>
      <c r="S1" s="7" t="s">
        <v>2032</v>
      </c>
      <c r="T1" s="7" t="s">
        <v>2033</v>
      </c>
    </row>
    <row r="2" spans="1:20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(E2/D2)*100</f>
        <v>0</v>
      </c>
      <c r="G2" s="3" t="s">
        <v>14</v>
      </c>
      <c r="H2" s="6">
        <v>0</v>
      </c>
      <c r="I2" s="3" t="e">
        <f>ROUND(E2/H2,2)</f>
        <v>#DIV/0!</v>
      </c>
      <c r="J2" s="3" t="s">
        <v>15</v>
      </c>
      <c r="K2" s="3" t="s">
        <v>16</v>
      </c>
      <c r="L2" s="3">
        <v>1448690400</v>
      </c>
      <c r="M2" s="3">
        <v>1450159200</v>
      </c>
      <c r="N2" s="12">
        <f>(((L2/60)/60)/24)+DATE(1970,1,1)</f>
        <v>42336.25</v>
      </c>
      <c r="O2" s="12">
        <f>(((M2/60)/60)/24)+DATE(1970,1,1)</f>
        <v>42353.25</v>
      </c>
      <c r="P2" s="3" t="b">
        <v>0</v>
      </c>
      <c r="Q2" s="3" t="b">
        <v>0</v>
      </c>
      <c r="R2" s="3" t="s">
        <v>17</v>
      </c>
      <c r="S2" s="3" t="s">
        <v>2034</v>
      </c>
      <c r="T2" s="3" t="s">
        <v>2035</v>
      </c>
    </row>
    <row r="3" spans="1:20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 t="shared" ref="F3:F66" si="0">(E3/D3)*100</f>
        <v>1040</v>
      </c>
      <c r="G3" s="3" t="s">
        <v>20</v>
      </c>
      <c r="H3" s="3">
        <v>158</v>
      </c>
      <c r="I3" s="3">
        <f t="shared" ref="I3:I66" si="1">ROUND(E3/H3,2)</f>
        <v>92.15</v>
      </c>
      <c r="J3" s="3" t="s">
        <v>21</v>
      </c>
      <c r="K3" s="3" t="s">
        <v>22</v>
      </c>
      <c r="L3" s="3">
        <v>1408424400</v>
      </c>
      <c r="M3" s="3">
        <v>1408597200</v>
      </c>
      <c r="N3" s="12">
        <f t="shared" ref="N3:O66" si="2">(((L3/60)/60)/24)+DATE(1970,1,1)</f>
        <v>41870.208333333336</v>
      </c>
      <c r="O3" s="12">
        <f t="shared" si="2"/>
        <v>41872.208333333336</v>
      </c>
      <c r="P3" s="3" t="b">
        <v>0</v>
      </c>
      <c r="Q3" s="3" t="b">
        <v>1</v>
      </c>
      <c r="R3" s="3" t="s">
        <v>23</v>
      </c>
      <c r="S3" s="3" t="s">
        <v>2036</v>
      </c>
      <c r="T3" s="3" t="s">
        <v>2037</v>
      </c>
    </row>
    <row r="4" spans="1:20" ht="31.5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si="0"/>
        <v>131.4787822878229</v>
      </c>
      <c r="G4" s="3" t="s">
        <v>20</v>
      </c>
      <c r="H4" s="3">
        <v>1425</v>
      </c>
      <c r="I4" s="3">
        <f t="shared" si="1"/>
        <v>100.02</v>
      </c>
      <c r="J4" s="3" t="s">
        <v>26</v>
      </c>
      <c r="K4" s="3" t="s">
        <v>27</v>
      </c>
      <c r="L4" s="3">
        <v>1384668000</v>
      </c>
      <c r="M4" s="3">
        <v>1384840800</v>
      </c>
      <c r="N4" s="12">
        <f t="shared" si="2"/>
        <v>41595.25</v>
      </c>
      <c r="O4" s="12">
        <f t="shared" si="2"/>
        <v>41597.25</v>
      </c>
      <c r="P4" s="3" t="b">
        <v>0</v>
      </c>
      <c r="Q4" s="3" t="b">
        <v>0</v>
      </c>
      <c r="R4" s="3" t="s">
        <v>28</v>
      </c>
      <c r="S4" s="3" t="s">
        <v>2038</v>
      </c>
      <c r="T4" s="3" t="s">
        <v>2039</v>
      </c>
    </row>
    <row r="5" spans="1:20" ht="31.5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0"/>
        <v>58.976190476190467</v>
      </c>
      <c r="G5" s="3" t="s">
        <v>14</v>
      </c>
      <c r="H5" s="3">
        <v>24</v>
      </c>
      <c r="I5" s="3">
        <f t="shared" si="1"/>
        <v>103.21</v>
      </c>
      <c r="J5" s="3" t="s">
        <v>21</v>
      </c>
      <c r="K5" s="3" t="s">
        <v>22</v>
      </c>
      <c r="L5" s="3">
        <v>1565499600</v>
      </c>
      <c r="M5" s="3">
        <v>1568955600</v>
      </c>
      <c r="N5" s="12">
        <f t="shared" si="2"/>
        <v>43688.208333333328</v>
      </c>
      <c r="O5" s="12">
        <f t="shared" si="2"/>
        <v>43728.208333333328</v>
      </c>
      <c r="P5" s="3" t="b">
        <v>0</v>
      </c>
      <c r="Q5" s="3" t="b">
        <v>0</v>
      </c>
      <c r="R5" s="3" t="s">
        <v>23</v>
      </c>
      <c r="S5" s="3" t="s">
        <v>2036</v>
      </c>
      <c r="T5" s="3" t="s">
        <v>2037</v>
      </c>
    </row>
    <row r="6" spans="1:20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0"/>
        <v>69.276315789473685</v>
      </c>
      <c r="G6" s="3" t="s">
        <v>14</v>
      </c>
      <c r="H6" s="3">
        <v>53</v>
      </c>
      <c r="I6" s="3">
        <f t="shared" si="1"/>
        <v>99.34</v>
      </c>
      <c r="J6" s="3" t="s">
        <v>21</v>
      </c>
      <c r="K6" s="3" t="s">
        <v>22</v>
      </c>
      <c r="L6" s="3">
        <v>1547964000</v>
      </c>
      <c r="M6" s="3">
        <v>1548309600</v>
      </c>
      <c r="N6" s="12">
        <f t="shared" si="2"/>
        <v>43485.25</v>
      </c>
      <c r="O6" s="12">
        <f t="shared" si="2"/>
        <v>43489.25</v>
      </c>
      <c r="P6" s="3" t="b">
        <v>0</v>
      </c>
      <c r="Q6" s="3" t="b">
        <v>0</v>
      </c>
      <c r="R6" s="3" t="s">
        <v>33</v>
      </c>
      <c r="S6" s="3" t="s">
        <v>2040</v>
      </c>
      <c r="T6" s="3" t="s">
        <v>2041</v>
      </c>
    </row>
    <row r="7" spans="1:20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0"/>
        <v>173.61842105263159</v>
      </c>
      <c r="G7" s="3" t="s">
        <v>20</v>
      </c>
      <c r="H7" s="3">
        <v>174</v>
      </c>
      <c r="I7" s="3">
        <f t="shared" si="1"/>
        <v>75.83</v>
      </c>
      <c r="J7" s="3" t="s">
        <v>36</v>
      </c>
      <c r="K7" s="3" t="s">
        <v>37</v>
      </c>
      <c r="L7" s="3">
        <v>1346130000</v>
      </c>
      <c r="M7" s="3">
        <v>1347080400</v>
      </c>
      <c r="N7" s="12">
        <f t="shared" si="2"/>
        <v>41149.208333333336</v>
      </c>
      <c r="O7" s="12">
        <f t="shared" si="2"/>
        <v>41160.208333333336</v>
      </c>
      <c r="P7" s="3" t="b">
        <v>0</v>
      </c>
      <c r="Q7" s="3" t="b">
        <v>0</v>
      </c>
      <c r="R7" s="3" t="s">
        <v>33</v>
      </c>
      <c r="S7" s="3" t="s">
        <v>2040</v>
      </c>
      <c r="T7" s="3" t="s">
        <v>2041</v>
      </c>
    </row>
    <row r="8" spans="1:20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0"/>
        <v>20.961538461538463</v>
      </c>
      <c r="G8" s="3" t="s">
        <v>14</v>
      </c>
      <c r="H8" s="3">
        <v>18</v>
      </c>
      <c r="I8" s="3">
        <f t="shared" si="1"/>
        <v>60.56</v>
      </c>
      <c r="J8" s="3" t="s">
        <v>40</v>
      </c>
      <c r="K8" s="3" t="s">
        <v>41</v>
      </c>
      <c r="L8" s="3">
        <v>1505278800</v>
      </c>
      <c r="M8" s="3">
        <v>1505365200</v>
      </c>
      <c r="N8" s="12">
        <f t="shared" si="2"/>
        <v>42991.208333333328</v>
      </c>
      <c r="O8" s="12">
        <f t="shared" si="2"/>
        <v>42992.208333333328</v>
      </c>
      <c r="P8" s="3" t="b">
        <v>0</v>
      </c>
      <c r="Q8" s="3" t="b">
        <v>0</v>
      </c>
      <c r="R8" s="3" t="s">
        <v>42</v>
      </c>
      <c r="S8" s="3" t="s">
        <v>2042</v>
      </c>
      <c r="T8" s="3" t="s">
        <v>2043</v>
      </c>
    </row>
    <row r="9" spans="1:20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0"/>
        <v>327.57777777777778</v>
      </c>
      <c r="G9" s="3" t="s">
        <v>20</v>
      </c>
      <c r="H9" s="3">
        <v>227</v>
      </c>
      <c r="I9" s="3">
        <f t="shared" si="1"/>
        <v>64.94</v>
      </c>
      <c r="J9" s="3" t="s">
        <v>36</v>
      </c>
      <c r="K9" s="3" t="s">
        <v>37</v>
      </c>
      <c r="L9" s="3">
        <v>1439442000</v>
      </c>
      <c r="M9" s="3">
        <v>1439614800</v>
      </c>
      <c r="N9" s="12">
        <f t="shared" si="2"/>
        <v>42229.208333333328</v>
      </c>
      <c r="O9" s="12">
        <f t="shared" si="2"/>
        <v>42231.208333333328</v>
      </c>
      <c r="P9" s="3" t="b">
        <v>0</v>
      </c>
      <c r="Q9" s="3" t="b">
        <v>0</v>
      </c>
      <c r="R9" s="3" t="s">
        <v>33</v>
      </c>
      <c r="S9" s="3" t="s">
        <v>2040</v>
      </c>
      <c r="T9" s="3" t="s">
        <v>2041</v>
      </c>
    </row>
    <row r="10" spans="1:20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0"/>
        <v>19.932788374205266</v>
      </c>
      <c r="G10" s="3" t="s">
        <v>47</v>
      </c>
      <c r="H10" s="3">
        <v>708</v>
      </c>
      <c r="I10" s="3">
        <f t="shared" si="1"/>
        <v>31</v>
      </c>
      <c r="J10" s="3" t="s">
        <v>36</v>
      </c>
      <c r="K10" s="3" t="s">
        <v>37</v>
      </c>
      <c r="L10" s="3">
        <v>1281330000</v>
      </c>
      <c r="M10" s="3">
        <v>1281502800</v>
      </c>
      <c r="N10" s="12">
        <f t="shared" si="2"/>
        <v>40399.208333333336</v>
      </c>
      <c r="O10" s="12">
        <f t="shared" si="2"/>
        <v>40401.208333333336</v>
      </c>
      <c r="P10" s="3" t="b">
        <v>0</v>
      </c>
      <c r="Q10" s="3" t="b">
        <v>0</v>
      </c>
      <c r="R10" s="3" t="s">
        <v>33</v>
      </c>
      <c r="S10" s="3" t="s">
        <v>2040</v>
      </c>
      <c r="T10" s="3" t="s">
        <v>2041</v>
      </c>
    </row>
    <row r="11" spans="1:20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0"/>
        <v>51.741935483870968</v>
      </c>
      <c r="G11" s="3" t="s">
        <v>14</v>
      </c>
      <c r="H11" s="3">
        <v>44</v>
      </c>
      <c r="I11" s="3">
        <f t="shared" si="1"/>
        <v>72.91</v>
      </c>
      <c r="J11" s="3" t="s">
        <v>21</v>
      </c>
      <c r="K11" s="3" t="s">
        <v>22</v>
      </c>
      <c r="L11" s="3">
        <v>1379566800</v>
      </c>
      <c r="M11" s="3">
        <v>1383804000</v>
      </c>
      <c r="N11" s="12">
        <f t="shared" si="2"/>
        <v>41536.208333333336</v>
      </c>
      <c r="O11" s="12">
        <f t="shared" si="2"/>
        <v>41585.25</v>
      </c>
      <c r="P11" s="3" t="b">
        <v>0</v>
      </c>
      <c r="Q11" s="3" t="b">
        <v>0</v>
      </c>
      <c r="R11" s="3" t="s">
        <v>50</v>
      </c>
      <c r="S11" s="3" t="s">
        <v>2036</v>
      </c>
      <c r="T11" s="3" t="s">
        <v>2044</v>
      </c>
    </row>
    <row r="12" spans="1:20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0"/>
        <v>266.11538461538464</v>
      </c>
      <c r="G12" s="3" t="s">
        <v>20</v>
      </c>
      <c r="H12" s="3">
        <v>220</v>
      </c>
      <c r="I12" s="3">
        <f t="shared" si="1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12">
        <f t="shared" si="2"/>
        <v>40404.208333333336</v>
      </c>
      <c r="O12" s="12">
        <f t="shared" si="2"/>
        <v>40452.208333333336</v>
      </c>
      <c r="P12" s="3" t="b">
        <v>0</v>
      </c>
      <c r="Q12" s="3" t="b">
        <v>0</v>
      </c>
      <c r="R12" s="3" t="s">
        <v>53</v>
      </c>
      <c r="S12" s="3" t="s">
        <v>2042</v>
      </c>
      <c r="T12" s="3" t="s">
        <v>2045</v>
      </c>
    </row>
    <row r="13" spans="1:20" ht="31.5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0"/>
        <v>48.095238095238095</v>
      </c>
      <c r="G13" s="3" t="s">
        <v>14</v>
      </c>
      <c r="H13" s="3">
        <v>27</v>
      </c>
      <c r="I13" s="3">
        <f t="shared" si="1"/>
        <v>112.22</v>
      </c>
      <c r="J13" s="3" t="s">
        <v>21</v>
      </c>
      <c r="K13" s="3" t="s">
        <v>22</v>
      </c>
      <c r="L13" s="3">
        <v>1285045200</v>
      </c>
      <c r="M13" s="3">
        <v>1285563600</v>
      </c>
      <c r="N13" s="12">
        <f t="shared" si="2"/>
        <v>40442.208333333336</v>
      </c>
      <c r="O13" s="12">
        <f t="shared" si="2"/>
        <v>40448.208333333336</v>
      </c>
      <c r="P13" s="3" t="b">
        <v>0</v>
      </c>
      <c r="Q13" s="3" t="b">
        <v>1</v>
      </c>
      <c r="R13" s="3" t="s">
        <v>33</v>
      </c>
      <c r="S13" s="3" t="s">
        <v>2040</v>
      </c>
      <c r="T13" s="3" t="s">
        <v>2041</v>
      </c>
    </row>
    <row r="14" spans="1:20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0"/>
        <v>89.349206349206341</v>
      </c>
      <c r="G14" s="3" t="s">
        <v>14</v>
      </c>
      <c r="H14" s="3">
        <v>55</v>
      </c>
      <c r="I14" s="3">
        <f t="shared" si="1"/>
        <v>102.35</v>
      </c>
      <c r="J14" s="3" t="s">
        <v>21</v>
      </c>
      <c r="K14" s="3" t="s">
        <v>22</v>
      </c>
      <c r="L14" s="3">
        <v>1571720400</v>
      </c>
      <c r="M14" s="3">
        <v>1572411600</v>
      </c>
      <c r="N14" s="12">
        <f t="shared" si="2"/>
        <v>43760.208333333328</v>
      </c>
      <c r="O14" s="12">
        <f t="shared" si="2"/>
        <v>43768.208333333328</v>
      </c>
      <c r="P14" s="3" t="b">
        <v>0</v>
      </c>
      <c r="Q14" s="3" t="b">
        <v>0</v>
      </c>
      <c r="R14" s="3" t="s">
        <v>53</v>
      </c>
      <c r="S14" s="3" t="s">
        <v>2042</v>
      </c>
      <c r="T14" s="3" t="s">
        <v>2045</v>
      </c>
    </row>
    <row r="15" spans="1:20" ht="31.5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0"/>
        <v>245.11904761904765</v>
      </c>
      <c r="G15" s="3" t="s">
        <v>20</v>
      </c>
      <c r="H15" s="3">
        <v>98</v>
      </c>
      <c r="I15" s="3">
        <f t="shared" si="1"/>
        <v>105.05</v>
      </c>
      <c r="J15" s="3" t="s">
        <v>21</v>
      </c>
      <c r="K15" s="3" t="s">
        <v>22</v>
      </c>
      <c r="L15" s="3">
        <v>1465621200</v>
      </c>
      <c r="M15" s="3">
        <v>1466658000</v>
      </c>
      <c r="N15" s="12">
        <f t="shared" si="2"/>
        <v>42532.208333333328</v>
      </c>
      <c r="O15" s="12">
        <f t="shared" si="2"/>
        <v>42544.208333333328</v>
      </c>
      <c r="P15" s="3" t="b">
        <v>0</v>
      </c>
      <c r="Q15" s="3" t="b">
        <v>0</v>
      </c>
      <c r="R15" s="3" t="s">
        <v>60</v>
      </c>
      <c r="S15" s="3" t="s">
        <v>2036</v>
      </c>
      <c r="T15" s="3" t="s">
        <v>2046</v>
      </c>
    </row>
    <row r="16" spans="1:20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0"/>
        <v>66.769503546099301</v>
      </c>
      <c r="G16" s="3" t="s">
        <v>14</v>
      </c>
      <c r="H16" s="3">
        <v>200</v>
      </c>
      <c r="I16" s="3">
        <f t="shared" si="1"/>
        <v>94.15</v>
      </c>
      <c r="J16" s="3" t="s">
        <v>21</v>
      </c>
      <c r="K16" s="3" t="s">
        <v>22</v>
      </c>
      <c r="L16" s="3">
        <v>1331013600</v>
      </c>
      <c r="M16" s="3">
        <v>1333342800</v>
      </c>
      <c r="N16" s="12">
        <f t="shared" si="2"/>
        <v>40974.25</v>
      </c>
      <c r="O16" s="12">
        <f t="shared" si="2"/>
        <v>41001.208333333336</v>
      </c>
      <c r="P16" s="3" t="b">
        <v>0</v>
      </c>
      <c r="Q16" s="3" t="b">
        <v>0</v>
      </c>
      <c r="R16" s="3" t="s">
        <v>60</v>
      </c>
      <c r="S16" s="3" t="s">
        <v>2036</v>
      </c>
      <c r="T16" s="3" t="s">
        <v>2046</v>
      </c>
    </row>
    <row r="17" spans="1:20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0"/>
        <v>47.307881773399011</v>
      </c>
      <c r="G17" s="3" t="s">
        <v>14</v>
      </c>
      <c r="H17" s="3">
        <v>452</v>
      </c>
      <c r="I17" s="3">
        <f t="shared" si="1"/>
        <v>84.99</v>
      </c>
      <c r="J17" s="3" t="s">
        <v>21</v>
      </c>
      <c r="K17" s="3" t="s">
        <v>22</v>
      </c>
      <c r="L17" s="3">
        <v>1575957600</v>
      </c>
      <c r="M17" s="3">
        <v>1576303200</v>
      </c>
      <c r="N17" s="12">
        <f t="shared" si="2"/>
        <v>43809.25</v>
      </c>
      <c r="O17" s="12">
        <f t="shared" si="2"/>
        <v>43813.25</v>
      </c>
      <c r="P17" s="3" t="b">
        <v>0</v>
      </c>
      <c r="Q17" s="3" t="b">
        <v>0</v>
      </c>
      <c r="R17" s="3" t="s">
        <v>65</v>
      </c>
      <c r="S17" s="3" t="s">
        <v>2038</v>
      </c>
      <c r="T17" s="3" t="s">
        <v>2047</v>
      </c>
    </row>
    <row r="18" spans="1:20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0"/>
        <v>649.47058823529414</v>
      </c>
      <c r="G18" s="3" t="s">
        <v>20</v>
      </c>
      <c r="H18" s="3">
        <v>100</v>
      </c>
      <c r="I18" s="3">
        <f t="shared" si="1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12">
        <f t="shared" si="2"/>
        <v>41661.25</v>
      </c>
      <c r="O18" s="12">
        <f t="shared" si="2"/>
        <v>41683.25</v>
      </c>
      <c r="P18" s="3" t="b">
        <v>0</v>
      </c>
      <c r="Q18" s="3" t="b">
        <v>0</v>
      </c>
      <c r="R18" s="3" t="s">
        <v>68</v>
      </c>
      <c r="S18" s="3" t="s">
        <v>2048</v>
      </c>
      <c r="T18" s="3" t="s">
        <v>2049</v>
      </c>
    </row>
    <row r="19" spans="1:20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0"/>
        <v>159.39125295508273</v>
      </c>
      <c r="G19" s="3" t="s">
        <v>20</v>
      </c>
      <c r="H19" s="3">
        <v>1249</v>
      </c>
      <c r="I19" s="3">
        <f t="shared" si="1"/>
        <v>107.96</v>
      </c>
      <c r="J19" s="3" t="s">
        <v>21</v>
      </c>
      <c r="K19" s="3" t="s">
        <v>22</v>
      </c>
      <c r="L19" s="3">
        <v>1294812000</v>
      </c>
      <c r="M19" s="3">
        <v>1294898400</v>
      </c>
      <c r="N19" s="12">
        <f t="shared" si="2"/>
        <v>40555.25</v>
      </c>
      <c r="O19" s="12">
        <f t="shared" si="2"/>
        <v>40556.25</v>
      </c>
      <c r="P19" s="3" t="b">
        <v>0</v>
      </c>
      <c r="Q19" s="3" t="b">
        <v>0</v>
      </c>
      <c r="R19" s="3" t="s">
        <v>71</v>
      </c>
      <c r="S19" s="3" t="s">
        <v>2042</v>
      </c>
      <c r="T19" s="3" t="s">
        <v>2050</v>
      </c>
    </row>
    <row r="20" spans="1:20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0"/>
        <v>66.912087912087912</v>
      </c>
      <c r="G20" s="3" t="s">
        <v>74</v>
      </c>
      <c r="H20" s="3">
        <v>135</v>
      </c>
      <c r="I20" s="3">
        <f t="shared" si="1"/>
        <v>45.1</v>
      </c>
      <c r="J20" s="3" t="s">
        <v>21</v>
      </c>
      <c r="K20" s="3" t="s">
        <v>22</v>
      </c>
      <c r="L20" s="3">
        <v>1536382800</v>
      </c>
      <c r="M20" s="3">
        <v>1537074000</v>
      </c>
      <c r="N20" s="12">
        <f t="shared" si="2"/>
        <v>43351.208333333328</v>
      </c>
      <c r="O20" s="12">
        <f t="shared" si="2"/>
        <v>43359.208333333328</v>
      </c>
      <c r="P20" s="3" t="b">
        <v>0</v>
      </c>
      <c r="Q20" s="3" t="b">
        <v>0</v>
      </c>
      <c r="R20" s="3" t="s">
        <v>33</v>
      </c>
      <c r="S20" s="3" t="s">
        <v>2040</v>
      </c>
      <c r="T20" s="3" t="s">
        <v>2041</v>
      </c>
    </row>
    <row r="21" spans="1:20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0"/>
        <v>48.529600000000002</v>
      </c>
      <c r="G21" s="3" t="s">
        <v>14</v>
      </c>
      <c r="H21" s="3">
        <v>674</v>
      </c>
      <c r="I21" s="3">
        <f t="shared" si="1"/>
        <v>45</v>
      </c>
      <c r="J21" s="3" t="s">
        <v>21</v>
      </c>
      <c r="K21" s="3" t="s">
        <v>22</v>
      </c>
      <c r="L21" s="3">
        <v>1551679200</v>
      </c>
      <c r="M21" s="3">
        <v>1553490000</v>
      </c>
      <c r="N21" s="12">
        <f t="shared" si="2"/>
        <v>43528.25</v>
      </c>
      <c r="O21" s="12">
        <f t="shared" si="2"/>
        <v>43549.208333333328</v>
      </c>
      <c r="P21" s="3" t="b">
        <v>0</v>
      </c>
      <c r="Q21" s="3" t="b">
        <v>1</v>
      </c>
      <c r="R21" s="3" t="s">
        <v>33</v>
      </c>
      <c r="S21" s="3" t="s">
        <v>2040</v>
      </c>
      <c r="T21" s="3" t="s">
        <v>2041</v>
      </c>
    </row>
    <row r="22" spans="1:20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0"/>
        <v>112.24279210925646</v>
      </c>
      <c r="G22" s="3" t="s">
        <v>20</v>
      </c>
      <c r="H22" s="3">
        <v>1396</v>
      </c>
      <c r="I22" s="3">
        <f t="shared" si="1"/>
        <v>105.97</v>
      </c>
      <c r="J22" s="3" t="s">
        <v>21</v>
      </c>
      <c r="K22" s="3" t="s">
        <v>22</v>
      </c>
      <c r="L22" s="3">
        <v>1406523600</v>
      </c>
      <c r="M22" s="3">
        <v>1406523600</v>
      </c>
      <c r="N22" s="12">
        <f t="shared" si="2"/>
        <v>41848.208333333336</v>
      </c>
      <c r="O22" s="12">
        <f t="shared" si="2"/>
        <v>41848.208333333336</v>
      </c>
      <c r="P22" s="3" t="b">
        <v>0</v>
      </c>
      <c r="Q22" s="3" t="b">
        <v>0</v>
      </c>
      <c r="R22" s="3" t="s">
        <v>53</v>
      </c>
      <c r="S22" s="3" t="s">
        <v>2042</v>
      </c>
      <c r="T22" s="3" t="s">
        <v>2045</v>
      </c>
    </row>
    <row r="23" spans="1:20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0"/>
        <v>40.992553191489364</v>
      </c>
      <c r="G23" s="3" t="s">
        <v>14</v>
      </c>
      <c r="H23" s="3">
        <v>558</v>
      </c>
      <c r="I23" s="3">
        <f t="shared" si="1"/>
        <v>69.06</v>
      </c>
      <c r="J23" s="3" t="s">
        <v>21</v>
      </c>
      <c r="K23" s="3" t="s">
        <v>22</v>
      </c>
      <c r="L23" s="3">
        <v>1313384400</v>
      </c>
      <c r="M23" s="3">
        <v>1316322000</v>
      </c>
      <c r="N23" s="12">
        <f t="shared" si="2"/>
        <v>40770.208333333336</v>
      </c>
      <c r="O23" s="12">
        <f t="shared" si="2"/>
        <v>40804.208333333336</v>
      </c>
      <c r="P23" s="3" t="b">
        <v>0</v>
      </c>
      <c r="Q23" s="3" t="b">
        <v>0</v>
      </c>
      <c r="R23" s="3" t="s">
        <v>33</v>
      </c>
      <c r="S23" s="3" t="s">
        <v>2040</v>
      </c>
      <c r="T23" s="3" t="s">
        <v>2041</v>
      </c>
    </row>
    <row r="24" spans="1:20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0"/>
        <v>128.07106598984771</v>
      </c>
      <c r="G24" s="3" t="s">
        <v>20</v>
      </c>
      <c r="H24" s="3">
        <v>890</v>
      </c>
      <c r="I24" s="3">
        <f t="shared" si="1"/>
        <v>85.04</v>
      </c>
      <c r="J24" s="3" t="s">
        <v>21</v>
      </c>
      <c r="K24" s="3" t="s">
        <v>22</v>
      </c>
      <c r="L24" s="3">
        <v>1522731600</v>
      </c>
      <c r="M24" s="3">
        <v>1524027600</v>
      </c>
      <c r="N24" s="12">
        <f t="shared" si="2"/>
        <v>43193.208333333328</v>
      </c>
      <c r="O24" s="12">
        <f t="shared" si="2"/>
        <v>43208.208333333328</v>
      </c>
      <c r="P24" s="3" t="b">
        <v>0</v>
      </c>
      <c r="Q24" s="3" t="b">
        <v>0</v>
      </c>
      <c r="R24" s="3" t="s">
        <v>33</v>
      </c>
      <c r="S24" s="3" t="s">
        <v>2040</v>
      </c>
      <c r="T24" s="3" t="s">
        <v>2041</v>
      </c>
    </row>
    <row r="25" spans="1:20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0"/>
        <v>332.04444444444448</v>
      </c>
      <c r="G25" s="3" t="s">
        <v>20</v>
      </c>
      <c r="H25" s="3">
        <v>142</v>
      </c>
      <c r="I25" s="3">
        <f t="shared" si="1"/>
        <v>105.23</v>
      </c>
      <c r="J25" s="3" t="s">
        <v>40</v>
      </c>
      <c r="K25" s="3" t="s">
        <v>41</v>
      </c>
      <c r="L25" s="3">
        <v>1550124000</v>
      </c>
      <c r="M25" s="3">
        <v>1554699600</v>
      </c>
      <c r="N25" s="12">
        <f t="shared" si="2"/>
        <v>43510.25</v>
      </c>
      <c r="O25" s="12">
        <f t="shared" si="2"/>
        <v>43563.208333333328</v>
      </c>
      <c r="P25" s="3" t="b">
        <v>0</v>
      </c>
      <c r="Q25" s="3" t="b">
        <v>0</v>
      </c>
      <c r="R25" s="3" t="s">
        <v>42</v>
      </c>
      <c r="S25" s="3" t="s">
        <v>2042</v>
      </c>
      <c r="T25" s="3" t="s">
        <v>2043</v>
      </c>
    </row>
    <row r="26" spans="1:20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0"/>
        <v>112.83225108225108</v>
      </c>
      <c r="G26" s="3" t="s">
        <v>20</v>
      </c>
      <c r="H26" s="3">
        <v>2673</v>
      </c>
      <c r="I26" s="3">
        <f t="shared" si="1"/>
        <v>39</v>
      </c>
      <c r="J26" s="3" t="s">
        <v>21</v>
      </c>
      <c r="K26" s="3" t="s">
        <v>22</v>
      </c>
      <c r="L26" s="3">
        <v>1403326800</v>
      </c>
      <c r="M26" s="3">
        <v>1403499600</v>
      </c>
      <c r="N26" s="12">
        <f t="shared" si="2"/>
        <v>41811.208333333336</v>
      </c>
      <c r="O26" s="12">
        <f t="shared" si="2"/>
        <v>41813.208333333336</v>
      </c>
      <c r="P26" s="3" t="b">
        <v>0</v>
      </c>
      <c r="Q26" s="3" t="b">
        <v>0</v>
      </c>
      <c r="R26" s="3" t="s">
        <v>65</v>
      </c>
      <c r="S26" s="3" t="s">
        <v>2038</v>
      </c>
      <c r="T26" s="3" t="s">
        <v>2047</v>
      </c>
    </row>
    <row r="27" spans="1:20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0"/>
        <v>216.43636363636364</v>
      </c>
      <c r="G27" s="3" t="s">
        <v>20</v>
      </c>
      <c r="H27" s="3">
        <v>163</v>
      </c>
      <c r="I27" s="3">
        <f t="shared" si="1"/>
        <v>73.03</v>
      </c>
      <c r="J27" s="3" t="s">
        <v>21</v>
      </c>
      <c r="K27" s="3" t="s">
        <v>22</v>
      </c>
      <c r="L27" s="3">
        <v>1305694800</v>
      </c>
      <c r="M27" s="3">
        <v>1307422800</v>
      </c>
      <c r="N27" s="12">
        <f t="shared" si="2"/>
        <v>40681.208333333336</v>
      </c>
      <c r="O27" s="12">
        <f t="shared" si="2"/>
        <v>40701.208333333336</v>
      </c>
      <c r="P27" s="3" t="b">
        <v>0</v>
      </c>
      <c r="Q27" s="3" t="b">
        <v>1</v>
      </c>
      <c r="R27" s="3" t="s">
        <v>89</v>
      </c>
      <c r="S27" s="3" t="s">
        <v>2051</v>
      </c>
      <c r="T27" s="3" t="s">
        <v>2052</v>
      </c>
    </row>
    <row r="28" spans="1:20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0"/>
        <v>48.199069767441863</v>
      </c>
      <c r="G28" s="3" t="s">
        <v>74</v>
      </c>
      <c r="H28" s="3">
        <v>1480</v>
      </c>
      <c r="I28" s="3">
        <f t="shared" si="1"/>
        <v>35.01</v>
      </c>
      <c r="J28" s="3" t="s">
        <v>21</v>
      </c>
      <c r="K28" s="3" t="s">
        <v>22</v>
      </c>
      <c r="L28" s="3">
        <v>1533013200</v>
      </c>
      <c r="M28" s="3">
        <v>1535346000</v>
      </c>
      <c r="N28" s="12">
        <f t="shared" si="2"/>
        <v>43312.208333333328</v>
      </c>
      <c r="O28" s="12">
        <f t="shared" si="2"/>
        <v>43339.208333333328</v>
      </c>
      <c r="P28" s="3" t="b">
        <v>0</v>
      </c>
      <c r="Q28" s="3" t="b">
        <v>0</v>
      </c>
      <c r="R28" s="3" t="s">
        <v>33</v>
      </c>
      <c r="S28" s="3" t="s">
        <v>2040</v>
      </c>
      <c r="T28" s="3" t="s">
        <v>2041</v>
      </c>
    </row>
    <row r="29" spans="1:20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0"/>
        <v>79.95</v>
      </c>
      <c r="G29" s="3" t="s">
        <v>14</v>
      </c>
      <c r="H29" s="3">
        <v>15</v>
      </c>
      <c r="I29" s="3">
        <f t="shared" si="1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12">
        <f t="shared" si="2"/>
        <v>42280.208333333328</v>
      </c>
      <c r="O29" s="12">
        <f t="shared" si="2"/>
        <v>42288.208333333328</v>
      </c>
      <c r="P29" s="3" t="b">
        <v>0</v>
      </c>
      <c r="Q29" s="3" t="b">
        <v>0</v>
      </c>
      <c r="R29" s="3" t="s">
        <v>23</v>
      </c>
      <c r="S29" s="3" t="s">
        <v>2036</v>
      </c>
      <c r="T29" s="3" t="s">
        <v>2037</v>
      </c>
    </row>
    <row r="30" spans="1:20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0"/>
        <v>105.22553516819573</v>
      </c>
      <c r="G30" s="3" t="s">
        <v>20</v>
      </c>
      <c r="H30" s="3">
        <v>2220</v>
      </c>
      <c r="I30" s="3">
        <f t="shared" si="1"/>
        <v>62</v>
      </c>
      <c r="J30" s="3" t="s">
        <v>21</v>
      </c>
      <c r="K30" s="3" t="s">
        <v>22</v>
      </c>
      <c r="L30" s="3">
        <v>1265695200</v>
      </c>
      <c r="M30" s="3">
        <v>1267682400</v>
      </c>
      <c r="N30" s="12">
        <f t="shared" si="2"/>
        <v>40218.25</v>
      </c>
      <c r="O30" s="12">
        <f t="shared" si="2"/>
        <v>40241.25</v>
      </c>
      <c r="P30" s="3" t="b">
        <v>0</v>
      </c>
      <c r="Q30" s="3" t="b">
        <v>1</v>
      </c>
      <c r="R30" s="3" t="s">
        <v>33</v>
      </c>
      <c r="S30" s="3" t="s">
        <v>2040</v>
      </c>
      <c r="T30" s="3" t="s">
        <v>2041</v>
      </c>
    </row>
    <row r="31" spans="1:20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0"/>
        <v>328.89978213507629</v>
      </c>
      <c r="G31" s="3" t="s">
        <v>20</v>
      </c>
      <c r="H31" s="3">
        <v>1606</v>
      </c>
      <c r="I31" s="3">
        <f t="shared" si="1"/>
        <v>94</v>
      </c>
      <c r="J31" s="3" t="s">
        <v>98</v>
      </c>
      <c r="K31" s="3" t="s">
        <v>99</v>
      </c>
      <c r="L31" s="3">
        <v>1532062800</v>
      </c>
      <c r="M31" s="3">
        <v>1535518800</v>
      </c>
      <c r="N31" s="12">
        <f t="shared" si="2"/>
        <v>43301.208333333328</v>
      </c>
      <c r="O31" s="12">
        <f t="shared" si="2"/>
        <v>43341.208333333328</v>
      </c>
      <c r="P31" s="3" t="b">
        <v>0</v>
      </c>
      <c r="Q31" s="3" t="b">
        <v>0</v>
      </c>
      <c r="R31" s="3" t="s">
        <v>100</v>
      </c>
      <c r="S31" s="3" t="s">
        <v>2042</v>
      </c>
      <c r="T31" s="3" t="s">
        <v>2053</v>
      </c>
    </row>
    <row r="32" spans="1:20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0"/>
        <v>160.61111111111111</v>
      </c>
      <c r="G32" s="3" t="s">
        <v>20</v>
      </c>
      <c r="H32" s="3">
        <v>129</v>
      </c>
      <c r="I32" s="3">
        <f t="shared" si="1"/>
        <v>112.05</v>
      </c>
      <c r="J32" s="3" t="s">
        <v>21</v>
      </c>
      <c r="K32" s="3" t="s">
        <v>22</v>
      </c>
      <c r="L32" s="3">
        <v>1558674000</v>
      </c>
      <c r="M32" s="3">
        <v>1559106000</v>
      </c>
      <c r="N32" s="12">
        <f t="shared" si="2"/>
        <v>43609.208333333328</v>
      </c>
      <c r="O32" s="12">
        <f t="shared" si="2"/>
        <v>43614.208333333328</v>
      </c>
      <c r="P32" s="3" t="b">
        <v>0</v>
      </c>
      <c r="Q32" s="3" t="b">
        <v>0</v>
      </c>
      <c r="R32" s="3" t="s">
        <v>71</v>
      </c>
      <c r="S32" s="3" t="s">
        <v>2042</v>
      </c>
      <c r="T32" s="3" t="s">
        <v>2050</v>
      </c>
    </row>
    <row r="33" spans="1:20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0"/>
        <v>310</v>
      </c>
      <c r="G33" s="3" t="s">
        <v>20</v>
      </c>
      <c r="H33" s="3">
        <v>226</v>
      </c>
      <c r="I33" s="3">
        <f t="shared" si="1"/>
        <v>48.01</v>
      </c>
      <c r="J33" s="3" t="s">
        <v>40</v>
      </c>
      <c r="K33" s="3" t="s">
        <v>41</v>
      </c>
      <c r="L33" s="3">
        <v>1451973600</v>
      </c>
      <c r="M33" s="3">
        <v>1454392800</v>
      </c>
      <c r="N33" s="12">
        <f t="shared" si="2"/>
        <v>42374.25</v>
      </c>
      <c r="O33" s="12">
        <f t="shared" si="2"/>
        <v>42402.25</v>
      </c>
      <c r="P33" s="3" t="b">
        <v>0</v>
      </c>
      <c r="Q33" s="3" t="b">
        <v>0</v>
      </c>
      <c r="R33" s="3" t="s">
        <v>89</v>
      </c>
      <c r="S33" s="3" t="s">
        <v>2051</v>
      </c>
      <c r="T33" s="3" t="s">
        <v>2052</v>
      </c>
    </row>
    <row r="34" spans="1:20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0"/>
        <v>86.807920792079202</v>
      </c>
      <c r="G34" s="3" t="s">
        <v>14</v>
      </c>
      <c r="H34" s="3">
        <v>2307</v>
      </c>
      <c r="I34" s="3">
        <f t="shared" si="1"/>
        <v>38</v>
      </c>
      <c r="J34" s="3" t="s">
        <v>107</v>
      </c>
      <c r="K34" s="3" t="s">
        <v>108</v>
      </c>
      <c r="L34" s="3">
        <v>1515564000</v>
      </c>
      <c r="M34" s="3">
        <v>1517896800</v>
      </c>
      <c r="N34" s="12">
        <f t="shared" si="2"/>
        <v>43110.25</v>
      </c>
      <c r="O34" s="12">
        <f t="shared" si="2"/>
        <v>43137.25</v>
      </c>
      <c r="P34" s="3" t="b">
        <v>0</v>
      </c>
      <c r="Q34" s="3" t="b">
        <v>0</v>
      </c>
      <c r="R34" s="3" t="s">
        <v>42</v>
      </c>
      <c r="S34" s="3" t="s">
        <v>2042</v>
      </c>
      <c r="T34" s="3" t="s">
        <v>2043</v>
      </c>
    </row>
    <row r="35" spans="1:20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0"/>
        <v>377.82071713147411</v>
      </c>
      <c r="G35" s="3" t="s">
        <v>20</v>
      </c>
      <c r="H35" s="3">
        <v>5419</v>
      </c>
      <c r="I35" s="3">
        <f t="shared" si="1"/>
        <v>35</v>
      </c>
      <c r="J35" s="3" t="s">
        <v>21</v>
      </c>
      <c r="K35" s="3" t="s">
        <v>22</v>
      </c>
      <c r="L35" s="3">
        <v>1412485200</v>
      </c>
      <c r="M35" s="3">
        <v>1415685600</v>
      </c>
      <c r="N35" s="12">
        <f t="shared" si="2"/>
        <v>41917.208333333336</v>
      </c>
      <c r="O35" s="12">
        <f t="shared" si="2"/>
        <v>41954.25</v>
      </c>
      <c r="P35" s="3" t="b">
        <v>0</v>
      </c>
      <c r="Q35" s="3" t="b">
        <v>0</v>
      </c>
      <c r="R35" s="3" t="s">
        <v>33</v>
      </c>
      <c r="S35" s="3" t="s">
        <v>2040</v>
      </c>
      <c r="T35" s="3" t="s">
        <v>2041</v>
      </c>
    </row>
    <row r="36" spans="1:20" ht="31.5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0"/>
        <v>150.80645161290323</v>
      </c>
      <c r="G36" s="3" t="s">
        <v>20</v>
      </c>
      <c r="H36" s="3">
        <v>165</v>
      </c>
      <c r="I36" s="3">
        <f t="shared" si="1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12">
        <f t="shared" si="2"/>
        <v>42817.208333333328</v>
      </c>
      <c r="O36" s="12">
        <f t="shared" si="2"/>
        <v>42822.208333333328</v>
      </c>
      <c r="P36" s="3" t="b">
        <v>0</v>
      </c>
      <c r="Q36" s="3" t="b">
        <v>0</v>
      </c>
      <c r="R36" s="3" t="s">
        <v>42</v>
      </c>
      <c r="S36" s="3" t="s">
        <v>2042</v>
      </c>
      <c r="T36" s="3" t="s">
        <v>2043</v>
      </c>
    </row>
    <row r="37" spans="1:20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0"/>
        <v>150.30119521912351</v>
      </c>
      <c r="G37" s="3" t="s">
        <v>20</v>
      </c>
      <c r="H37" s="3">
        <v>1965</v>
      </c>
      <c r="I37" s="3">
        <f t="shared" si="1"/>
        <v>95.99</v>
      </c>
      <c r="J37" s="3" t="s">
        <v>36</v>
      </c>
      <c r="K37" s="3" t="s">
        <v>37</v>
      </c>
      <c r="L37" s="3">
        <v>1547877600</v>
      </c>
      <c r="M37" s="3">
        <v>1551506400</v>
      </c>
      <c r="N37" s="12">
        <f t="shared" si="2"/>
        <v>43484.25</v>
      </c>
      <c r="O37" s="12">
        <f t="shared" si="2"/>
        <v>43526.25</v>
      </c>
      <c r="P37" s="3" t="b">
        <v>0</v>
      </c>
      <c r="Q37" s="3" t="b">
        <v>1</v>
      </c>
      <c r="R37" s="3" t="s">
        <v>53</v>
      </c>
      <c r="S37" s="3" t="s">
        <v>2042</v>
      </c>
      <c r="T37" s="3" t="s">
        <v>2045</v>
      </c>
    </row>
    <row r="38" spans="1:20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0"/>
        <v>157.28571428571431</v>
      </c>
      <c r="G38" s="3" t="s">
        <v>20</v>
      </c>
      <c r="H38" s="3">
        <v>16</v>
      </c>
      <c r="I38" s="3">
        <f t="shared" si="1"/>
        <v>68.81</v>
      </c>
      <c r="J38" s="3" t="s">
        <v>21</v>
      </c>
      <c r="K38" s="3" t="s">
        <v>22</v>
      </c>
      <c r="L38" s="3">
        <v>1298700000</v>
      </c>
      <c r="M38" s="3">
        <v>1300856400</v>
      </c>
      <c r="N38" s="12">
        <f t="shared" si="2"/>
        <v>40600.25</v>
      </c>
      <c r="O38" s="12">
        <f t="shared" si="2"/>
        <v>40625.208333333336</v>
      </c>
      <c r="P38" s="3" t="b">
        <v>0</v>
      </c>
      <c r="Q38" s="3" t="b">
        <v>0</v>
      </c>
      <c r="R38" s="3" t="s">
        <v>33</v>
      </c>
      <c r="S38" s="3" t="s">
        <v>2040</v>
      </c>
      <c r="T38" s="3" t="s">
        <v>2041</v>
      </c>
    </row>
    <row r="39" spans="1:20" ht="31.5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0"/>
        <v>139.98765432098764</v>
      </c>
      <c r="G39" s="3" t="s">
        <v>20</v>
      </c>
      <c r="H39" s="3">
        <v>107</v>
      </c>
      <c r="I39" s="3">
        <f t="shared" si="1"/>
        <v>105.97</v>
      </c>
      <c r="J39" s="3" t="s">
        <v>21</v>
      </c>
      <c r="K39" s="3" t="s">
        <v>22</v>
      </c>
      <c r="L39" s="3">
        <v>1570338000</v>
      </c>
      <c r="M39" s="3">
        <v>1573192800</v>
      </c>
      <c r="N39" s="12">
        <f t="shared" si="2"/>
        <v>43744.208333333328</v>
      </c>
      <c r="O39" s="12">
        <f t="shared" si="2"/>
        <v>43777.25</v>
      </c>
      <c r="P39" s="3" t="b">
        <v>0</v>
      </c>
      <c r="Q39" s="3" t="b">
        <v>1</v>
      </c>
      <c r="R39" s="3" t="s">
        <v>119</v>
      </c>
      <c r="S39" s="3" t="s">
        <v>2048</v>
      </c>
      <c r="T39" s="3" t="s">
        <v>2054</v>
      </c>
    </row>
    <row r="40" spans="1:20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0"/>
        <v>325.32258064516128</v>
      </c>
      <c r="G40" s="3" t="s">
        <v>20</v>
      </c>
      <c r="H40" s="3">
        <v>134</v>
      </c>
      <c r="I40" s="3">
        <f t="shared" si="1"/>
        <v>75.260000000000005</v>
      </c>
      <c r="J40" s="3" t="s">
        <v>21</v>
      </c>
      <c r="K40" s="3" t="s">
        <v>22</v>
      </c>
      <c r="L40" s="3">
        <v>1287378000</v>
      </c>
      <c r="M40" s="3">
        <v>1287810000</v>
      </c>
      <c r="N40" s="12">
        <f t="shared" si="2"/>
        <v>40469.208333333336</v>
      </c>
      <c r="O40" s="12">
        <f t="shared" si="2"/>
        <v>40474.208333333336</v>
      </c>
      <c r="P40" s="3" t="b">
        <v>0</v>
      </c>
      <c r="Q40" s="3" t="b">
        <v>0</v>
      </c>
      <c r="R40" s="3" t="s">
        <v>122</v>
      </c>
      <c r="S40" s="3" t="s">
        <v>2055</v>
      </c>
      <c r="T40" s="3" t="s">
        <v>2056</v>
      </c>
    </row>
    <row r="41" spans="1:20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0"/>
        <v>50.777777777777779</v>
      </c>
      <c r="G41" s="3" t="s">
        <v>14</v>
      </c>
      <c r="H41" s="3">
        <v>88</v>
      </c>
      <c r="I41" s="3">
        <f t="shared" si="1"/>
        <v>57.13</v>
      </c>
      <c r="J41" s="3" t="s">
        <v>36</v>
      </c>
      <c r="K41" s="3" t="s">
        <v>37</v>
      </c>
      <c r="L41" s="3">
        <v>1361772000</v>
      </c>
      <c r="M41" s="3">
        <v>1362978000</v>
      </c>
      <c r="N41" s="12">
        <f t="shared" si="2"/>
        <v>41330.25</v>
      </c>
      <c r="O41" s="12">
        <f t="shared" si="2"/>
        <v>41344.208333333336</v>
      </c>
      <c r="P41" s="3" t="b">
        <v>0</v>
      </c>
      <c r="Q41" s="3" t="b">
        <v>0</v>
      </c>
      <c r="R41" s="3" t="s">
        <v>33</v>
      </c>
      <c r="S41" s="3" t="s">
        <v>2040</v>
      </c>
      <c r="T41" s="3" t="s">
        <v>2041</v>
      </c>
    </row>
    <row r="42" spans="1:20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0"/>
        <v>169.06818181818181</v>
      </c>
      <c r="G42" s="3" t="s">
        <v>20</v>
      </c>
      <c r="H42" s="3">
        <v>198</v>
      </c>
      <c r="I42" s="3">
        <f t="shared" si="1"/>
        <v>75.14</v>
      </c>
      <c r="J42" s="3" t="s">
        <v>21</v>
      </c>
      <c r="K42" s="3" t="s">
        <v>22</v>
      </c>
      <c r="L42" s="3">
        <v>1275714000</v>
      </c>
      <c r="M42" s="3">
        <v>1277355600</v>
      </c>
      <c r="N42" s="12">
        <f t="shared" si="2"/>
        <v>40334.208333333336</v>
      </c>
      <c r="O42" s="12">
        <f t="shared" si="2"/>
        <v>40353.208333333336</v>
      </c>
      <c r="P42" s="3" t="b">
        <v>0</v>
      </c>
      <c r="Q42" s="3" t="b">
        <v>1</v>
      </c>
      <c r="R42" s="3" t="s">
        <v>65</v>
      </c>
      <c r="S42" s="3" t="s">
        <v>2038</v>
      </c>
      <c r="T42" s="3" t="s">
        <v>2047</v>
      </c>
    </row>
    <row r="43" spans="1:20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0"/>
        <v>212.92857142857144</v>
      </c>
      <c r="G43" s="3" t="s">
        <v>20</v>
      </c>
      <c r="H43" s="3">
        <v>111</v>
      </c>
      <c r="I43" s="3">
        <f t="shared" si="1"/>
        <v>107.42</v>
      </c>
      <c r="J43" s="3" t="s">
        <v>107</v>
      </c>
      <c r="K43" s="3" t="s">
        <v>108</v>
      </c>
      <c r="L43" s="3">
        <v>1346734800</v>
      </c>
      <c r="M43" s="3">
        <v>1348981200</v>
      </c>
      <c r="N43" s="12">
        <f t="shared" si="2"/>
        <v>41156.208333333336</v>
      </c>
      <c r="O43" s="12">
        <f t="shared" si="2"/>
        <v>41182.208333333336</v>
      </c>
      <c r="P43" s="3" t="b">
        <v>0</v>
      </c>
      <c r="Q43" s="3" t="b">
        <v>1</v>
      </c>
      <c r="R43" s="3" t="s">
        <v>23</v>
      </c>
      <c r="S43" s="3" t="s">
        <v>2036</v>
      </c>
      <c r="T43" s="3" t="s">
        <v>2037</v>
      </c>
    </row>
    <row r="44" spans="1:20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0"/>
        <v>443.94444444444446</v>
      </c>
      <c r="G44" s="3" t="s">
        <v>20</v>
      </c>
      <c r="H44" s="3">
        <v>222</v>
      </c>
      <c r="I44" s="3">
        <f t="shared" si="1"/>
        <v>36</v>
      </c>
      <c r="J44" s="3" t="s">
        <v>21</v>
      </c>
      <c r="K44" s="3" t="s">
        <v>22</v>
      </c>
      <c r="L44" s="3">
        <v>1309755600</v>
      </c>
      <c r="M44" s="3">
        <v>1310533200</v>
      </c>
      <c r="N44" s="12">
        <f t="shared" si="2"/>
        <v>40728.208333333336</v>
      </c>
      <c r="O44" s="12">
        <f t="shared" si="2"/>
        <v>40737.208333333336</v>
      </c>
      <c r="P44" s="3" t="b">
        <v>0</v>
      </c>
      <c r="Q44" s="3" t="b">
        <v>0</v>
      </c>
      <c r="R44" s="3" t="s">
        <v>17</v>
      </c>
      <c r="S44" s="3" t="s">
        <v>2034</v>
      </c>
      <c r="T44" s="3" t="s">
        <v>2035</v>
      </c>
    </row>
    <row r="45" spans="1:20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0"/>
        <v>185.9390243902439</v>
      </c>
      <c r="G45" s="3" t="s">
        <v>20</v>
      </c>
      <c r="H45" s="3">
        <v>6212</v>
      </c>
      <c r="I45" s="3">
        <f t="shared" si="1"/>
        <v>27</v>
      </c>
      <c r="J45" s="3" t="s">
        <v>21</v>
      </c>
      <c r="K45" s="3" t="s">
        <v>22</v>
      </c>
      <c r="L45" s="3">
        <v>1406178000</v>
      </c>
      <c r="M45" s="3">
        <v>1407560400</v>
      </c>
      <c r="N45" s="12">
        <f t="shared" si="2"/>
        <v>41844.208333333336</v>
      </c>
      <c r="O45" s="12">
        <f t="shared" si="2"/>
        <v>41860.208333333336</v>
      </c>
      <c r="P45" s="3" t="b">
        <v>0</v>
      </c>
      <c r="Q45" s="3" t="b">
        <v>0</v>
      </c>
      <c r="R45" s="3" t="s">
        <v>133</v>
      </c>
      <c r="S45" s="3" t="s">
        <v>2048</v>
      </c>
      <c r="T45" s="3" t="s">
        <v>2057</v>
      </c>
    </row>
    <row r="46" spans="1:20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0"/>
        <v>658.8125</v>
      </c>
      <c r="G46" s="3" t="s">
        <v>20</v>
      </c>
      <c r="H46" s="3">
        <v>98</v>
      </c>
      <c r="I46" s="3">
        <f t="shared" si="1"/>
        <v>107.56</v>
      </c>
      <c r="J46" s="3" t="s">
        <v>36</v>
      </c>
      <c r="K46" s="3" t="s">
        <v>37</v>
      </c>
      <c r="L46" s="3">
        <v>1552798800</v>
      </c>
      <c r="M46" s="3">
        <v>1552885200</v>
      </c>
      <c r="N46" s="12">
        <f t="shared" si="2"/>
        <v>43541.208333333328</v>
      </c>
      <c r="O46" s="12">
        <f t="shared" si="2"/>
        <v>43542.208333333328</v>
      </c>
      <c r="P46" s="3" t="b">
        <v>0</v>
      </c>
      <c r="Q46" s="3" t="b">
        <v>0</v>
      </c>
      <c r="R46" s="3" t="s">
        <v>119</v>
      </c>
      <c r="S46" s="3" t="s">
        <v>2048</v>
      </c>
      <c r="T46" s="3" t="s">
        <v>2054</v>
      </c>
    </row>
    <row r="47" spans="1:20" ht="31.5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0"/>
        <v>47.684210526315788</v>
      </c>
      <c r="G47" s="3" t="s">
        <v>14</v>
      </c>
      <c r="H47" s="3">
        <v>48</v>
      </c>
      <c r="I47" s="3">
        <f t="shared" si="1"/>
        <v>94.38</v>
      </c>
      <c r="J47" s="3" t="s">
        <v>21</v>
      </c>
      <c r="K47" s="3" t="s">
        <v>22</v>
      </c>
      <c r="L47" s="3">
        <v>1478062800</v>
      </c>
      <c r="M47" s="3">
        <v>1479362400</v>
      </c>
      <c r="N47" s="12">
        <f t="shared" si="2"/>
        <v>42676.208333333328</v>
      </c>
      <c r="O47" s="12">
        <f t="shared" si="2"/>
        <v>42691.25</v>
      </c>
      <c r="P47" s="3" t="b">
        <v>0</v>
      </c>
      <c r="Q47" s="3" t="b">
        <v>1</v>
      </c>
      <c r="R47" s="3" t="s">
        <v>33</v>
      </c>
      <c r="S47" s="3" t="s">
        <v>2040</v>
      </c>
      <c r="T47" s="3" t="s">
        <v>2041</v>
      </c>
    </row>
    <row r="48" spans="1:20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0"/>
        <v>114.78378378378378</v>
      </c>
      <c r="G48" s="3" t="s">
        <v>20</v>
      </c>
      <c r="H48" s="3">
        <v>92</v>
      </c>
      <c r="I48" s="3">
        <f t="shared" si="1"/>
        <v>46.16</v>
      </c>
      <c r="J48" s="3" t="s">
        <v>21</v>
      </c>
      <c r="K48" s="3" t="s">
        <v>22</v>
      </c>
      <c r="L48" s="3">
        <v>1278565200</v>
      </c>
      <c r="M48" s="3">
        <v>1280552400</v>
      </c>
      <c r="N48" s="12">
        <f t="shared" si="2"/>
        <v>40367.208333333336</v>
      </c>
      <c r="O48" s="12">
        <f t="shared" si="2"/>
        <v>40390.208333333336</v>
      </c>
      <c r="P48" s="3" t="b">
        <v>0</v>
      </c>
      <c r="Q48" s="3" t="b">
        <v>0</v>
      </c>
      <c r="R48" s="3" t="s">
        <v>23</v>
      </c>
      <c r="S48" s="3" t="s">
        <v>2036</v>
      </c>
      <c r="T48" s="3" t="s">
        <v>2037</v>
      </c>
    </row>
    <row r="49" spans="1:20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0"/>
        <v>475.26666666666665</v>
      </c>
      <c r="G49" s="3" t="s">
        <v>20</v>
      </c>
      <c r="H49" s="3">
        <v>149</v>
      </c>
      <c r="I49" s="3">
        <f t="shared" si="1"/>
        <v>47.85</v>
      </c>
      <c r="J49" s="3" t="s">
        <v>21</v>
      </c>
      <c r="K49" s="3" t="s">
        <v>22</v>
      </c>
      <c r="L49" s="3">
        <v>1396069200</v>
      </c>
      <c r="M49" s="3">
        <v>1398661200</v>
      </c>
      <c r="N49" s="12">
        <f t="shared" si="2"/>
        <v>41727.208333333336</v>
      </c>
      <c r="O49" s="12">
        <f t="shared" si="2"/>
        <v>41757.208333333336</v>
      </c>
      <c r="P49" s="3" t="b">
        <v>0</v>
      </c>
      <c r="Q49" s="3" t="b">
        <v>0</v>
      </c>
      <c r="R49" s="3" t="s">
        <v>33</v>
      </c>
      <c r="S49" s="3" t="s">
        <v>2040</v>
      </c>
      <c r="T49" s="3" t="s">
        <v>2041</v>
      </c>
    </row>
    <row r="50" spans="1:20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0"/>
        <v>386.97297297297297</v>
      </c>
      <c r="G50" s="3" t="s">
        <v>20</v>
      </c>
      <c r="H50" s="3">
        <v>2431</v>
      </c>
      <c r="I50" s="3">
        <f t="shared" si="1"/>
        <v>53.01</v>
      </c>
      <c r="J50" s="3" t="s">
        <v>21</v>
      </c>
      <c r="K50" s="3" t="s">
        <v>22</v>
      </c>
      <c r="L50" s="3">
        <v>1435208400</v>
      </c>
      <c r="M50" s="3">
        <v>1436245200</v>
      </c>
      <c r="N50" s="12">
        <f t="shared" si="2"/>
        <v>42180.208333333328</v>
      </c>
      <c r="O50" s="12">
        <f t="shared" si="2"/>
        <v>42192.208333333328</v>
      </c>
      <c r="P50" s="3" t="b">
        <v>0</v>
      </c>
      <c r="Q50" s="3" t="b">
        <v>0</v>
      </c>
      <c r="R50" s="3" t="s">
        <v>33</v>
      </c>
      <c r="S50" s="3" t="s">
        <v>2040</v>
      </c>
      <c r="T50" s="3" t="s">
        <v>2041</v>
      </c>
    </row>
    <row r="51" spans="1:20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0"/>
        <v>189.625</v>
      </c>
      <c r="G51" s="3" t="s">
        <v>20</v>
      </c>
      <c r="H51" s="3">
        <v>303</v>
      </c>
      <c r="I51" s="3">
        <f t="shared" si="1"/>
        <v>45.06</v>
      </c>
      <c r="J51" s="3" t="s">
        <v>21</v>
      </c>
      <c r="K51" s="3" t="s">
        <v>22</v>
      </c>
      <c r="L51" s="3">
        <v>1571547600</v>
      </c>
      <c r="M51" s="3">
        <v>1575439200</v>
      </c>
      <c r="N51" s="12">
        <f t="shared" si="2"/>
        <v>43758.208333333328</v>
      </c>
      <c r="O51" s="12">
        <f t="shared" si="2"/>
        <v>43803.25</v>
      </c>
      <c r="P51" s="3" t="b">
        <v>0</v>
      </c>
      <c r="Q51" s="3" t="b">
        <v>0</v>
      </c>
      <c r="R51" s="3" t="s">
        <v>23</v>
      </c>
      <c r="S51" s="3" t="s">
        <v>2036</v>
      </c>
      <c r="T51" s="3" t="s">
        <v>2037</v>
      </c>
    </row>
    <row r="52" spans="1:20" ht="31.5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0"/>
        <v>2</v>
      </c>
      <c r="G52" s="3" t="s">
        <v>14</v>
      </c>
      <c r="H52" s="3">
        <v>1</v>
      </c>
      <c r="I52" s="3">
        <f t="shared" si="1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12">
        <f t="shared" si="2"/>
        <v>41487.208333333336</v>
      </c>
      <c r="O52" s="12">
        <f t="shared" si="2"/>
        <v>41515.208333333336</v>
      </c>
      <c r="P52" s="3" t="b">
        <v>0</v>
      </c>
      <c r="Q52" s="3" t="b">
        <v>0</v>
      </c>
      <c r="R52" s="3" t="s">
        <v>148</v>
      </c>
      <c r="S52" s="3" t="s">
        <v>2036</v>
      </c>
      <c r="T52" s="3" t="s">
        <v>2058</v>
      </c>
    </row>
    <row r="53" spans="1:20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0"/>
        <v>91.867805186590772</v>
      </c>
      <c r="G53" s="3" t="s">
        <v>14</v>
      </c>
      <c r="H53" s="3">
        <v>1467</v>
      </c>
      <c r="I53" s="3">
        <f t="shared" si="1"/>
        <v>99.01</v>
      </c>
      <c r="J53" s="3" t="s">
        <v>40</v>
      </c>
      <c r="K53" s="3" t="s">
        <v>41</v>
      </c>
      <c r="L53" s="3">
        <v>1332824400</v>
      </c>
      <c r="M53" s="3">
        <v>1334206800</v>
      </c>
      <c r="N53" s="12">
        <f t="shared" si="2"/>
        <v>40995.208333333336</v>
      </c>
      <c r="O53" s="12">
        <f t="shared" si="2"/>
        <v>41011.208333333336</v>
      </c>
      <c r="P53" s="3" t="b">
        <v>0</v>
      </c>
      <c r="Q53" s="3" t="b">
        <v>1</v>
      </c>
      <c r="R53" s="3" t="s">
        <v>65</v>
      </c>
      <c r="S53" s="3" t="s">
        <v>2038</v>
      </c>
      <c r="T53" s="3" t="s">
        <v>2047</v>
      </c>
    </row>
    <row r="54" spans="1:20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0"/>
        <v>34.152777777777779</v>
      </c>
      <c r="G54" s="3" t="s">
        <v>14</v>
      </c>
      <c r="H54" s="3">
        <v>75</v>
      </c>
      <c r="I54" s="3">
        <f t="shared" si="1"/>
        <v>32.79</v>
      </c>
      <c r="J54" s="3" t="s">
        <v>21</v>
      </c>
      <c r="K54" s="3" t="s">
        <v>22</v>
      </c>
      <c r="L54" s="3">
        <v>1284526800</v>
      </c>
      <c r="M54" s="3">
        <v>1284872400</v>
      </c>
      <c r="N54" s="12">
        <f t="shared" si="2"/>
        <v>40436.208333333336</v>
      </c>
      <c r="O54" s="12">
        <f t="shared" si="2"/>
        <v>40440.208333333336</v>
      </c>
      <c r="P54" s="3" t="b">
        <v>0</v>
      </c>
      <c r="Q54" s="3" t="b">
        <v>0</v>
      </c>
      <c r="R54" s="3" t="s">
        <v>33</v>
      </c>
      <c r="S54" s="3" t="s">
        <v>2040</v>
      </c>
      <c r="T54" s="3" t="s">
        <v>2041</v>
      </c>
    </row>
    <row r="55" spans="1:20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0"/>
        <v>140.40909090909091</v>
      </c>
      <c r="G55" s="3" t="s">
        <v>20</v>
      </c>
      <c r="H55" s="3">
        <v>209</v>
      </c>
      <c r="I55" s="3">
        <f t="shared" si="1"/>
        <v>59.12</v>
      </c>
      <c r="J55" s="3" t="s">
        <v>21</v>
      </c>
      <c r="K55" s="3" t="s">
        <v>22</v>
      </c>
      <c r="L55" s="3">
        <v>1400562000</v>
      </c>
      <c r="M55" s="3">
        <v>1403931600</v>
      </c>
      <c r="N55" s="12">
        <f t="shared" si="2"/>
        <v>41779.208333333336</v>
      </c>
      <c r="O55" s="12">
        <f t="shared" si="2"/>
        <v>41818.208333333336</v>
      </c>
      <c r="P55" s="3" t="b">
        <v>0</v>
      </c>
      <c r="Q55" s="3" t="b">
        <v>0</v>
      </c>
      <c r="R55" s="3" t="s">
        <v>53</v>
      </c>
      <c r="S55" s="3" t="s">
        <v>2042</v>
      </c>
      <c r="T55" s="3" t="s">
        <v>2045</v>
      </c>
    </row>
    <row r="56" spans="1:20" ht="31.5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0"/>
        <v>89.86666666666666</v>
      </c>
      <c r="G56" s="3" t="s">
        <v>14</v>
      </c>
      <c r="H56" s="3">
        <v>120</v>
      </c>
      <c r="I56" s="3">
        <f t="shared" si="1"/>
        <v>44.93</v>
      </c>
      <c r="J56" s="3" t="s">
        <v>21</v>
      </c>
      <c r="K56" s="3" t="s">
        <v>22</v>
      </c>
      <c r="L56" s="3">
        <v>1520748000</v>
      </c>
      <c r="M56" s="3">
        <v>1521262800</v>
      </c>
      <c r="N56" s="12">
        <f t="shared" si="2"/>
        <v>43170.25</v>
      </c>
      <c r="O56" s="12">
        <f t="shared" si="2"/>
        <v>43176.208333333328</v>
      </c>
      <c r="P56" s="3" t="b">
        <v>0</v>
      </c>
      <c r="Q56" s="3" t="b">
        <v>0</v>
      </c>
      <c r="R56" s="3" t="s">
        <v>65</v>
      </c>
      <c r="S56" s="3" t="s">
        <v>2038</v>
      </c>
      <c r="T56" s="3" t="s">
        <v>2047</v>
      </c>
    </row>
    <row r="57" spans="1:20" ht="31.5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0"/>
        <v>177.96969696969697</v>
      </c>
      <c r="G57" s="3" t="s">
        <v>20</v>
      </c>
      <c r="H57" s="3">
        <v>131</v>
      </c>
      <c r="I57" s="3">
        <f t="shared" si="1"/>
        <v>89.66</v>
      </c>
      <c r="J57" s="3" t="s">
        <v>21</v>
      </c>
      <c r="K57" s="3" t="s">
        <v>22</v>
      </c>
      <c r="L57" s="3">
        <v>1532926800</v>
      </c>
      <c r="M57" s="3">
        <v>1533358800</v>
      </c>
      <c r="N57" s="12">
        <f t="shared" si="2"/>
        <v>43311.208333333328</v>
      </c>
      <c r="O57" s="12">
        <f t="shared" si="2"/>
        <v>43316.208333333328</v>
      </c>
      <c r="P57" s="3" t="b">
        <v>0</v>
      </c>
      <c r="Q57" s="3" t="b">
        <v>0</v>
      </c>
      <c r="R57" s="3" t="s">
        <v>159</v>
      </c>
      <c r="S57" s="3" t="s">
        <v>2036</v>
      </c>
      <c r="T57" s="3" t="s">
        <v>2059</v>
      </c>
    </row>
    <row r="58" spans="1:20" ht="31.5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0"/>
        <v>143.66249999999999</v>
      </c>
      <c r="G58" s="3" t="s">
        <v>20</v>
      </c>
      <c r="H58" s="3">
        <v>164</v>
      </c>
      <c r="I58" s="3">
        <f t="shared" si="1"/>
        <v>70.08</v>
      </c>
      <c r="J58" s="3" t="s">
        <v>21</v>
      </c>
      <c r="K58" s="3" t="s">
        <v>22</v>
      </c>
      <c r="L58" s="3">
        <v>1420869600</v>
      </c>
      <c r="M58" s="3">
        <v>1421474400</v>
      </c>
      <c r="N58" s="12">
        <f t="shared" si="2"/>
        <v>42014.25</v>
      </c>
      <c r="O58" s="12">
        <f t="shared" si="2"/>
        <v>42021.25</v>
      </c>
      <c r="P58" s="3" t="b">
        <v>0</v>
      </c>
      <c r="Q58" s="3" t="b">
        <v>0</v>
      </c>
      <c r="R58" s="3" t="s">
        <v>65</v>
      </c>
      <c r="S58" s="3" t="s">
        <v>2038</v>
      </c>
      <c r="T58" s="3" t="s">
        <v>2047</v>
      </c>
    </row>
    <row r="59" spans="1:20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0"/>
        <v>215.27586206896552</v>
      </c>
      <c r="G59" s="3" t="s">
        <v>20</v>
      </c>
      <c r="H59" s="3">
        <v>201</v>
      </c>
      <c r="I59" s="3">
        <f t="shared" si="1"/>
        <v>31.06</v>
      </c>
      <c r="J59" s="3" t="s">
        <v>21</v>
      </c>
      <c r="K59" s="3" t="s">
        <v>22</v>
      </c>
      <c r="L59" s="3">
        <v>1504242000</v>
      </c>
      <c r="M59" s="3">
        <v>1505278800</v>
      </c>
      <c r="N59" s="12">
        <f t="shared" si="2"/>
        <v>42979.208333333328</v>
      </c>
      <c r="O59" s="12">
        <f t="shared" si="2"/>
        <v>42991.208333333328</v>
      </c>
      <c r="P59" s="3" t="b">
        <v>0</v>
      </c>
      <c r="Q59" s="3" t="b">
        <v>0</v>
      </c>
      <c r="R59" s="3" t="s">
        <v>89</v>
      </c>
      <c r="S59" s="3" t="s">
        <v>2051</v>
      </c>
      <c r="T59" s="3" t="s">
        <v>2052</v>
      </c>
    </row>
    <row r="60" spans="1:20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0"/>
        <v>227.11111111111114</v>
      </c>
      <c r="G60" s="3" t="s">
        <v>20</v>
      </c>
      <c r="H60" s="3">
        <v>211</v>
      </c>
      <c r="I60" s="3">
        <f t="shared" si="1"/>
        <v>29.06</v>
      </c>
      <c r="J60" s="3" t="s">
        <v>21</v>
      </c>
      <c r="K60" s="3" t="s">
        <v>22</v>
      </c>
      <c r="L60" s="3">
        <v>1442811600</v>
      </c>
      <c r="M60" s="3">
        <v>1443934800</v>
      </c>
      <c r="N60" s="12">
        <f t="shared" si="2"/>
        <v>42268.208333333328</v>
      </c>
      <c r="O60" s="12">
        <f t="shared" si="2"/>
        <v>42281.208333333328</v>
      </c>
      <c r="P60" s="3" t="b">
        <v>0</v>
      </c>
      <c r="Q60" s="3" t="b">
        <v>0</v>
      </c>
      <c r="R60" s="3" t="s">
        <v>33</v>
      </c>
      <c r="S60" s="3" t="s">
        <v>2040</v>
      </c>
      <c r="T60" s="3" t="s">
        <v>2041</v>
      </c>
    </row>
    <row r="61" spans="1:20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0"/>
        <v>275.07142857142861</v>
      </c>
      <c r="G61" s="3" t="s">
        <v>20</v>
      </c>
      <c r="H61" s="3">
        <v>128</v>
      </c>
      <c r="I61" s="3">
        <f t="shared" si="1"/>
        <v>30.09</v>
      </c>
      <c r="J61" s="3" t="s">
        <v>21</v>
      </c>
      <c r="K61" s="3" t="s">
        <v>22</v>
      </c>
      <c r="L61" s="3">
        <v>1497243600</v>
      </c>
      <c r="M61" s="3">
        <v>1498539600</v>
      </c>
      <c r="N61" s="12">
        <f t="shared" si="2"/>
        <v>42898.208333333328</v>
      </c>
      <c r="O61" s="12">
        <f t="shared" si="2"/>
        <v>42913.208333333328</v>
      </c>
      <c r="P61" s="3" t="b">
        <v>0</v>
      </c>
      <c r="Q61" s="3" t="b">
        <v>1</v>
      </c>
      <c r="R61" s="3" t="s">
        <v>33</v>
      </c>
      <c r="S61" s="3" t="s">
        <v>2040</v>
      </c>
      <c r="T61" s="3" t="s">
        <v>2041</v>
      </c>
    </row>
    <row r="62" spans="1:20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0"/>
        <v>144.37048832271762</v>
      </c>
      <c r="G62" s="3" t="s">
        <v>20</v>
      </c>
      <c r="H62" s="3">
        <v>1600</v>
      </c>
      <c r="I62" s="3">
        <f t="shared" si="1"/>
        <v>85</v>
      </c>
      <c r="J62" s="3" t="s">
        <v>15</v>
      </c>
      <c r="K62" s="3" t="s">
        <v>16</v>
      </c>
      <c r="L62" s="3">
        <v>1342501200</v>
      </c>
      <c r="M62" s="3">
        <v>1342760400</v>
      </c>
      <c r="N62" s="12">
        <f t="shared" si="2"/>
        <v>41107.208333333336</v>
      </c>
      <c r="O62" s="12">
        <f t="shared" si="2"/>
        <v>41110.208333333336</v>
      </c>
      <c r="P62" s="3" t="b">
        <v>0</v>
      </c>
      <c r="Q62" s="3" t="b">
        <v>0</v>
      </c>
      <c r="R62" s="3" t="s">
        <v>33</v>
      </c>
      <c r="S62" s="3" t="s">
        <v>2040</v>
      </c>
      <c r="T62" s="3" t="s">
        <v>2041</v>
      </c>
    </row>
    <row r="63" spans="1:20" ht="31.5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0"/>
        <v>92.74598393574297</v>
      </c>
      <c r="G63" s="3" t="s">
        <v>14</v>
      </c>
      <c r="H63" s="3">
        <v>2253</v>
      </c>
      <c r="I63" s="3">
        <f t="shared" si="1"/>
        <v>82</v>
      </c>
      <c r="J63" s="3" t="s">
        <v>15</v>
      </c>
      <c r="K63" s="3" t="s">
        <v>16</v>
      </c>
      <c r="L63" s="3">
        <v>1298268000</v>
      </c>
      <c r="M63" s="3">
        <v>1301720400</v>
      </c>
      <c r="N63" s="12">
        <f t="shared" si="2"/>
        <v>40595.25</v>
      </c>
      <c r="O63" s="12">
        <f t="shared" si="2"/>
        <v>40635.208333333336</v>
      </c>
      <c r="P63" s="3" t="b">
        <v>0</v>
      </c>
      <c r="Q63" s="3" t="b">
        <v>0</v>
      </c>
      <c r="R63" s="3" t="s">
        <v>33</v>
      </c>
      <c r="S63" s="3" t="s">
        <v>2040</v>
      </c>
      <c r="T63" s="3" t="s">
        <v>2041</v>
      </c>
    </row>
    <row r="64" spans="1:20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0"/>
        <v>722.6</v>
      </c>
      <c r="G64" s="3" t="s">
        <v>20</v>
      </c>
      <c r="H64" s="3">
        <v>249</v>
      </c>
      <c r="I64" s="3">
        <f t="shared" si="1"/>
        <v>58.04</v>
      </c>
      <c r="J64" s="3" t="s">
        <v>21</v>
      </c>
      <c r="K64" s="3" t="s">
        <v>22</v>
      </c>
      <c r="L64" s="3">
        <v>1433480400</v>
      </c>
      <c r="M64" s="3">
        <v>1433566800</v>
      </c>
      <c r="N64" s="12">
        <f t="shared" si="2"/>
        <v>42160.208333333328</v>
      </c>
      <c r="O64" s="12">
        <f t="shared" si="2"/>
        <v>42161.208333333328</v>
      </c>
      <c r="P64" s="3" t="b">
        <v>0</v>
      </c>
      <c r="Q64" s="3" t="b">
        <v>0</v>
      </c>
      <c r="R64" s="3" t="s">
        <v>28</v>
      </c>
      <c r="S64" s="3" t="s">
        <v>2038</v>
      </c>
      <c r="T64" s="3" t="s">
        <v>2039</v>
      </c>
    </row>
    <row r="65" spans="1:20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0"/>
        <v>11.851063829787234</v>
      </c>
      <c r="G65" s="3" t="s">
        <v>14</v>
      </c>
      <c r="H65" s="3">
        <v>5</v>
      </c>
      <c r="I65" s="3">
        <f t="shared" si="1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12">
        <f t="shared" si="2"/>
        <v>42853.208333333328</v>
      </c>
      <c r="O65" s="12">
        <f t="shared" si="2"/>
        <v>42859.208333333328</v>
      </c>
      <c r="P65" s="3" t="b">
        <v>0</v>
      </c>
      <c r="Q65" s="3" t="b">
        <v>0</v>
      </c>
      <c r="R65" s="3" t="s">
        <v>33</v>
      </c>
      <c r="S65" s="3" t="s">
        <v>2040</v>
      </c>
      <c r="T65" s="3" t="s">
        <v>2041</v>
      </c>
    </row>
    <row r="66" spans="1:20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0"/>
        <v>97.642857142857139</v>
      </c>
      <c r="G66" s="3" t="s">
        <v>14</v>
      </c>
      <c r="H66" s="3">
        <v>38</v>
      </c>
      <c r="I66" s="3">
        <f t="shared" si="1"/>
        <v>71.95</v>
      </c>
      <c r="J66" s="3" t="s">
        <v>21</v>
      </c>
      <c r="K66" s="3" t="s">
        <v>22</v>
      </c>
      <c r="L66" s="3">
        <v>1530507600</v>
      </c>
      <c r="M66" s="3">
        <v>1531803600</v>
      </c>
      <c r="N66" s="12">
        <f t="shared" si="2"/>
        <v>43283.208333333328</v>
      </c>
      <c r="O66" s="12">
        <f t="shared" si="2"/>
        <v>43298.208333333328</v>
      </c>
      <c r="P66" s="3" t="b">
        <v>0</v>
      </c>
      <c r="Q66" s="3" t="b">
        <v>1</v>
      </c>
      <c r="R66" s="3" t="s">
        <v>28</v>
      </c>
      <c r="S66" s="3" t="s">
        <v>2038</v>
      </c>
      <c r="T66" s="3" t="s">
        <v>2039</v>
      </c>
    </row>
    <row r="67" spans="1:20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ref="F67:F130" si="3">(E67/D67)*100</f>
        <v>236.14754098360655</v>
      </c>
      <c r="G67" s="3" t="s">
        <v>20</v>
      </c>
      <c r="H67" s="3">
        <v>236</v>
      </c>
      <c r="I67" s="3">
        <f t="shared" ref="I67:I130" si="4">ROUND(E67/H67,2)</f>
        <v>61.04</v>
      </c>
      <c r="J67" s="3" t="s">
        <v>21</v>
      </c>
      <c r="K67" s="3" t="s">
        <v>22</v>
      </c>
      <c r="L67" s="3">
        <v>1296108000</v>
      </c>
      <c r="M67" s="3">
        <v>1296712800</v>
      </c>
      <c r="N67" s="12">
        <f t="shared" ref="N67:O130" si="5">(((L67/60)/60)/24)+DATE(1970,1,1)</f>
        <v>40570.25</v>
      </c>
      <c r="O67" s="12">
        <f t="shared" si="5"/>
        <v>40577.25</v>
      </c>
      <c r="P67" s="3" t="b">
        <v>0</v>
      </c>
      <c r="Q67" s="3" t="b">
        <v>0</v>
      </c>
      <c r="R67" s="3" t="s">
        <v>33</v>
      </c>
      <c r="S67" s="3" t="s">
        <v>2040</v>
      </c>
      <c r="T67" s="3" t="s">
        <v>2041</v>
      </c>
    </row>
    <row r="68" spans="1:20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si="3"/>
        <v>45.068965517241381</v>
      </c>
      <c r="G68" s="3" t="s">
        <v>14</v>
      </c>
      <c r="H68" s="3">
        <v>12</v>
      </c>
      <c r="I68" s="3">
        <f t="shared" si="4"/>
        <v>108.92</v>
      </c>
      <c r="J68" s="3" t="s">
        <v>21</v>
      </c>
      <c r="K68" s="3" t="s">
        <v>22</v>
      </c>
      <c r="L68" s="3">
        <v>1428469200</v>
      </c>
      <c r="M68" s="3">
        <v>1428901200</v>
      </c>
      <c r="N68" s="12">
        <f t="shared" si="5"/>
        <v>42102.208333333328</v>
      </c>
      <c r="O68" s="12">
        <f t="shared" si="5"/>
        <v>42107.208333333328</v>
      </c>
      <c r="P68" s="3" t="b">
        <v>0</v>
      </c>
      <c r="Q68" s="3" t="b">
        <v>1</v>
      </c>
      <c r="R68" s="3" t="s">
        <v>33</v>
      </c>
      <c r="S68" s="3" t="s">
        <v>2040</v>
      </c>
      <c r="T68" s="3" t="s">
        <v>2041</v>
      </c>
    </row>
    <row r="69" spans="1:20" ht="31.5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3"/>
        <v>162.38567493112947</v>
      </c>
      <c r="G69" s="3" t="s">
        <v>20</v>
      </c>
      <c r="H69" s="3">
        <v>4065</v>
      </c>
      <c r="I69" s="3">
        <f t="shared" si="4"/>
        <v>29</v>
      </c>
      <c r="J69" s="3" t="s">
        <v>40</v>
      </c>
      <c r="K69" s="3" t="s">
        <v>41</v>
      </c>
      <c r="L69" s="3">
        <v>1264399200</v>
      </c>
      <c r="M69" s="3">
        <v>1264831200</v>
      </c>
      <c r="N69" s="12">
        <f t="shared" si="5"/>
        <v>40203.25</v>
      </c>
      <c r="O69" s="12">
        <f t="shared" si="5"/>
        <v>40208.25</v>
      </c>
      <c r="P69" s="3" t="b">
        <v>0</v>
      </c>
      <c r="Q69" s="3" t="b">
        <v>1</v>
      </c>
      <c r="R69" s="3" t="s">
        <v>65</v>
      </c>
      <c r="S69" s="3" t="s">
        <v>2038</v>
      </c>
      <c r="T69" s="3" t="s">
        <v>2047</v>
      </c>
    </row>
    <row r="70" spans="1:20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3"/>
        <v>254.52631578947367</v>
      </c>
      <c r="G70" s="3" t="s">
        <v>20</v>
      </c>
      <c r="H70" s="3">
        <v>246</v>
      </c>
      <c r="I70" s="3">
        <f t="shared" si="4"/>
        <v>58.98</v>
      </c>
      <c r="J70" s="3" t="s">
        <v>107</v>
      </c>
      <c r="K70" s="3" t="s">
        <v>108</v>
      </c>
      <c r="L70" s="3">
        <v>1501131600</v>
      </c>
      <c r="M70" s="3">
        <v>1505192400</v>
      </c>
      <c r="N70" s="12">
        <f t="shared" si="5"/>
        <v>42943.208333333328</v>
      </c>
      <c r="O70" s="12">
        <f t="shared" si="5"/>
        <v>42990.208333333328</v>
      </c>
      <c r="P70" s="3" t="b">
        <v>0</v>
      </c>
      <c r="Q70" s="3" t="b">
        <v>1</v>
      </c>
      <c r="R70" s="3" t="s">
        <v>33</v>
      </c>
      <c r="S70" s="3" t="s">
        <v>2040</v>
      </c>
      <c r="T70" s="3" t="s">
        <v>2041</v>
      </c>
    </row>
    <row r="71" spans="1:20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3"/>
        <v>24.063291139240505</v>
      </c>
      <c r="G71" s="3" t="s">
        <v>74</v>
      </c>
      <c r="H71" s="3">
        <v>17</v>
      </c>
      <c r="I71" s="3">
        <f t="shared" si="4"/>
        <v>111.82</v>
      </c>
      <c r="J71" s="3" t="s">
        <v>21</v>
      </c>
      <c r="K71" s="3" t="s">
        <v>22</v>
      </c>
      <c r="L71" s="3">
        <v>1292738400</v>
      </c>
      <c r="M71" s="3">
        <v>1295676000</v>
      </c>
      <c r="N71" s="12">
        <f t="shared" si="5"/>
        <v>40531.25</v>
      </c>
      <c r="O71" s="12">
        <f t="shared" si="5"/>
        <v>40565.25</v>
      </c>
      <c r="P71" s="3" t="b">
        <v>0</v>
      </c>
      <c r="Q71" s="3" t="b">
        <v>0</v>
      </c>
      <c r="R71" s="3" t="s">
        <v>33</v>
      </c>
      <c r="S71" s="3" t="s">
        <v>2040</v>
      </c>
      <c r="T71" s="3" t="s">
        <v>2041</v>
      </c>
    </row>
    <row r="72" spans="1:20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3"/>
        <v>123.74140625000001</v>
      </c>
      <c r="G72" s="3" t="s">
        <v>20</v>
      </c>
      <c r="H72" s="3">
        <v>2475</v>
      </c>
      <c r="I72" s="3">
        <f t="shared" si="4"/>
        <v>64</v>
      </c>
      <c r="J72" s="3" t="s">
        <v>107</v>
      </c>
      <c r="K72" s="3" t="s">
        <v>108</v>
      </c>
      <c r="L72" s="3">
        <v>1288674000</v>
      </c>
      <c r="M72" s="3">
        <v>1292911200</v>
      </c>
      <c r="N72" s="12">
        <f t="shared" si="5"/>
        <v>40484.208333333336</v>
      </c>
      <c r="O72" s="12">
        <f t="shared" si="5"/>
        <v>40533.25</v>
      </c>
      <c r="P72" s="3" t="b">
        <v>0</v>
      </c>
      <c r="Q72" s="3" t="b">
        <v>1</v>
      </c>
      <c r="R72" s="3" t="s">
        <v>33</v>
      </c>
      <c r="S72" s="3" t="s">
        <v>2040</v>
      </c>
      <c r="T72" s="3" t="s">
        <v>2041</v>
      </c>
    </row>
    <row r="73" spans="1:20" ht="31.5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3"/>
        <v>108.06666666666666</v>
      </c>
      <c r="G73" s="3" t="s">
        <v>20</v>
      </c>
      <c r="H73" s="3">
        <v>76</v>
      </c>
      <c r="I73" s="3">
        <f t="shared" si="4"/>
        <v>85.32</v>
      </c>
      <c r="J73" s="3" t="s">
        <v>21</v>
      </c>
      <c r="K73" s="3" t="s">
        <v>22</v>
      </c>
      <c r="L73" s="3">
        <v>1575093600</v>
      </c>
      <c r="M73" s="3">
        <v>1575439200</v>
      </c>
      <c r="N73" s="12">
        <f t="shared" si="5"/>
        <v>43799.25</v>
      </c>
      <c r="O73" s="12">
        <f t="shared" si="5"/>
        <v>43803.25</v>
      </c>
      <c r="P73" s="3" t="b">
        <v>0</v>
      </c>
      <c r="Q73" s="3" t="b">
        <v>0</v>
      </c>
      <c r="R73" s="3" t="s">
        <v>33</v>
      </c>
      <c r="S73" s="3" t="s">
        <v>2040</v>
      </c>
      <c r="T73" s="3" t="s">
        <v>2041</v>
      </c>
    </row>
    <row r="74" spans="1:20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3"/>
        <v>670.33333333333326</v>
      </c>
      <c r="G74" s="3" t="s">
        <v>20</v>
      </c>
      <c r="H74" s="3">
        <v>54</v>
      </c>
      <c r="I74" s="3">
        <f t="shared" si="4"/>
        <v>74.48</v>
      </c>
      <c r="J74" s="3" t="s">
        <v>21</v>
      </c>
      <c r="K74" s="3" t="s">
        <v>22</v>
      </c>
      <c r="L74" s="3">
        <v>1435726800</v>
      </c>
      <c r="M74" s="3">
        <v>1438837200</v>
      </c>
      <c r="N74" s="12">
        <f t="shared" si="5"/>
        <v>42186.208333333328</v>
      </c>
      <c r="O74" s="12">
        <f t="shared" si="5"/>
        <v>42222.208333333328</v>
      </c>
      <c r="P74" s="3" t="b">
        <v>0</v>
      </c>
      <c r="Q74" s="3" t="b">
        <v>0</v>
      </c>
      <c r="R74" s="3" t="s">
        <v>71</v>
      </c>
      <c r="S74" s="3" t="s">
        <v>2042</v>
      </c>
      <c r="T74" s="3" t="s">
        <v>2050</v>
      </c>
    </row>
    <row r="75" spans="1:20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3"/>
        <v>660.92857142857144</v>
      </c>
      <c r="G75" s="3" t="s">
        <v>20</v>
      </c>
      <c r="H75" s="3">
        <v>88</v>
      </c>
      <c r="I75" s="3">
        <f t="shared" si="4"/>
        <v>105.15</v>
      </c>
      <c r="J75" s="3" t="s">
        <v>21</v>
      </c>
      <c r="K75" s="3" t="s">
        <v>22</v>
      </c>
      <c r="L75" s="3">
        <v>1480226400</v>
      </c>
      <c r="M75" s="3">
        <v>1480485600</v>
      </c>
      <c r="N75" s="12">
        <f t="shared" si="5"/>
        <v>42701.25</v>
      </c>
      <c r="O75" s="12">
        <f t="shared" si="5"/>
        <v>42704.25</v>
      </c>
      <c r="P75" s="3" t="b">
        <v>0</v>
      </c>
      <c r="Q75" s="3" t="b">
        <v>0</v>
      </c>
      <c r="R75" s="3" t="s">
        <v>159</v>
      </c>
      <c r="S75" s="3" t="s">
        <v>2036</v>
      </c>
      <c r="T75" s="3" t="s">
        <v>2059</v>
      </c>
    </row>
    <row r="76" spans="1:20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3"/>
        <v>122.46153846153847</v>
      </c>
      <c r="G76" s="3" t="s">
        <v>20</v>
      </c>
      <c r="H76" s="3">
        <v>85</v>
      </c>
      <c r="I76" s="3">
        <f t="shared" si="4"/>
        <v>56.19</v>
      </c>
      <c r="J76" s="3" t="s">
        <v>40</v>
      </c>
      <c r="K76" s="3" t="s">
        <v>41</v>
      </c>
      <c r="L76" s="3">
        <v>1459054800</v>
      </c>
      <c r="M76" s="3">
        <v>1459141200</v>
      </c>
      <c r="N76" s="12">
        <f t="shared" si="5"/>
        <v>42456.208333333328</v>
      </c>
      <c r="O76" s="12">
        <f t="shared" si="5"/>
        <v>42457.208333333328</v>
      </c>
      <c r="P76" s="3" t="b">
        <v>0</v>
      </c>
      <c r="Q76" s="3" t="b">
        <v>0</v>
      </c>
      <c r="R76" s="3" t="s">
        <v>148</v>
      </c>
      <c r="S76" s="3" t="s">
        <v>2036</v>
      </c>
      <c r="T76" s="3" t="s">
        <v>2058</v>
      </c>
    </row>
    <row r="77" spans="1:20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3"/>
        <v>150.57731958762886</v>
      </c>
      <c r="G77" s="3" t="s">
        <v>20</v>
      </c>
      <c r="H77" s="3">
        <v>170</v>
      </c>
      <c r="I77" s="3">
        <f t="shared" si="4"/>
        <v>85.92</v>
      </c>
      <c r="J77" s="3" t="s">
        <v>21</v>
      </c>
      <c r="K77" s="3" t="s">
        <v>22</v>
      </c>
      <c r="L77" s="3">
        <v>1531630800</v>
      </c>
      <c r="M77" s="3">
        <v>1532322000</v>
      </c>
      <c r="N77" s="12">
        <f t="shared" si="5"/>
        <v>43296.208333333328</v>
      </c>
      <c r="O77" s="12">
        <f t="shared" si="5"/>
        <v>43304.208333333328</v>
      </c>
      <c r="P77" s="3" t="b">
        <v>0</v>
      </c>
      <c r="Q77" s="3" t="b">
        <v>0</v>
      </c>
      <c r="R77" s="3" t="s">
        <v>122</v>
      </c>
      <c r="S77" s="3" t="s">
        <v>2055</v>
      </c>
      <c r="T77" s="3" t="s">
        <v>2056</v>
      </c>
    </row>
    <row r="78" spans="1:20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3"/>
        <v>78.106590724165997</v>
      </c>
      <c r="G78" s="3" t="s">
        <v>14</v>
      </c>
      <c r="H78" s="3">
        <v>1684</v>
      </c>
      <c r="I78" s="3">
        <f t="shared" si="4"/>
        <v>57</v>
      </c>
      <c r="J78" s="3" t="s">
        <v>21</v>
      </c>
      <c r="K78" s="3" t="s">
        <v>22</v>
      </c>
      <c r="L78" s="3">
        <v>1421992800</v>
      </c>
      <c r="M78" s="3">
        <v>1426222800</v>
      </c>
      <c r="N78" s="12">
        <f t="shared" si="5"/>
        <v>42027.25</v>
      </c>
      <c r="O78" s="12">
        <f t="shared" si="5"/>
        <v>42076.208333333328</v>
      </c>
      <c r="P78" s="3" t="b">
        <v>1</v>
      </c>
      <c r="Q78" s="3" t="b">
        <v>1</v>
      </c>
      <c r="R78" s="3" t="s">
        <v>33</v>
      </c>
      <c r="S78" s="3" t="s">
        <v>2040</v>
      </c>
      <c r="T78" s="3" t="s">
        <v>2041</v>
      </c>
    </row>
    <row r="79" spans="1:20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3"/>
        <v>46.94736842105263</v>
      </c>
      <c r="G79" s="3" t="s">
        <v>14</v>
      </c>
      <c r="H79" s="3">
        <v>56</v>
      </c>
      <c r="I79" s="3">
        <f t="shared" si="4"/>
        <v>79.64</v>
      </c>
      <c r="J79" s="3" t="s">
        <v>21</v>
      </c>
      <c r="K79" s="3" t="s">
        <v>22</v>
      </c>
      <c r="L79" s="3">
        <v>1285563600</v>
      </c>
      <c r="M79" s="3">
        <v>1286773200</v>
      </c>
      <c r="N79" s="12">
        <f t="shared" si="5"/>
        <v>40448.208333333336</v>
      </c>
      <c r="O79" s="12">
        <f t="shared" si="5"/>
        <v>40462.208333333336</v>
      </c>
      <c r="P79" s="3" t="b">
        <v>0</v>
      </c>
      <c r="Q79" s="3" t="b">
        <v>1</v>
      </c>
      <c r="R79" s="3" t="s">
        <v>71</v>
      </c>
      <c r="S79" s="3" t="s">
        <v>2042</v>
      </c>
      <c r="T79" s="3" t="s">
        <v>2050</v>
      </c>
    </row>
    <row r="80" spans="1:20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3"/>
        <v>300.8</v>
      </c>
      <c r="G80" s="3" t="s">
        <v>20</v>
      </c>
      <c r="H80" s="3">
        <v>330</v>
      </c>
      <c r="I80" s="3">
        <f t="shared" si="4"/>
        <v>41.02</v>
      </c>
      <c r="J80" s="3" t="s">
        <v>21</v>
      </c>
      <c r="K80" s="3" t="s">
        <v>22</v>
      </c>
      <c r="L80" s="3">
        <v>1523854800</v>
      </c>
      <c r="M80" s="3">
        <v>1523941200</v>
      </c>
      <c r="N80" s="12">
        <f t="shared" si="5"/>
        <v>43206.208333333328</v>
      </c>
      <c r="O80" s="12">
        <f t="shared" si="5"/>
        <v>43207.208333333328</v>
      </c>
      <c r="P80" s="3" t="b">
        <v>0</v>
      </c>
      <c r="Q80" s="3" t="b">
        <v>0</v>
      </c>
      <c r="R80" s="3" t="s">
        <v>206</v>
      </c>
      <c r="S80" s="3" t="s">
        <v>2048</v>
      </c>
      <c r="T80" s="3" t="s">
        <v>2060</v>
      </c>
    </row>
    <row r="81" spans="1:20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3"/>
        <v>69.598615916955026</v>
      </c>
      <c r="G81" s="3" t="s">
        <v>14</v>
      </c>
      <c r="H81" s="3">
        <v>838</v>
      </c>
      <c r="I81" s="3">
        <f t="shared" si="4"/>
        <v>48</v>
      </c>
      <c r="J81" s="3" t="s">
        <v>21</v>
      </c>
      <c r="K81" s="3" t="s">
        <v>22</v>
      </c>
      <c r="L81" s="3">
        <v>1529125200</v>
      </c>
      <c r="M81" s="3">
        <v>1529557200</v>
      </c>
      <c r="N81" s="12">
        <f t="shared" si="5"/>
        <v>43267.208333333328</v>
      </c>
      <c r="O81" s="12">
        <f t="shared" si="5"/>
        <v>43272.208333333328</v>
      </c>
      <c r="P81" s="3" t="b">
        <v>0</v>
      </c>
      <c r="Q81" s="3" t="b">
        <v>0</v>
      </c>
      <c r="R81" s="3" t="s">
        <v>33</v>
      </c>
      <c r="S81" s="3" t="s">
        <v>2040</v>
      </c>
      <c r="T81" s="3" t="s">
        <v>2041</v>
      </c>
    </row>
    <row r="82" spans="1:20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3"/>
        <v>637.4545454545455</v>
      </c>
      <c r="G82" s="3" t="s">
        <v>20</v>
      </c>
      <c r="H82" s="3">
        <v>127</v>
      </c>
      <c r="I82" s="3">
        <f t="shared" si="4"/>
        <v>55.21</v>
      </c>
      <c r="J82" s="3" t="s">
        <v>21</v>
      </c>
      <c r="K82" s="3" t="s">
        <v>22</v>
      </c>
      <c r="L82" s="3">
        <v>1503982800</v>
      </c>
      <c r="M82" s="3">
        <v>1506574800</v>
      </c>
      <c r="N82" s="12">
        <f t="shared" si="5"/>
        <v>42976.208333333328</v>
      </c>
      <c r="O82" s="12">
        <f t="shared" si="5"/>
        <v>43006.208333333328</v>
      </c>
      <c r="P82" s="3" t="b">
        <v>0</v>
      </c>
      <c r="Q82" s="3" t="b">
        <v>0</v>
      </c>
      <c r="R82" s="3" t="s">
        <v>89</v>
      </c>
      <c r="S82" s="3" t="s">
        <v>2051</v>
      </c>
      <c r="T82" s="3" t="s">
        <v>2052</v>
      </c>
    </row>
    <row r="83" spans="1:20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3"/>
        <v>225.33928571428569</v>
      </c>
      <c r="G83" s="3" t="s">
        <v>20</v>
      </c>
      <c r="H83" s="3">
        <v>411</v>
      </c>
      <c r="I83" s="3">
        <f t="shared" si="4"/>
        <v>92.11</v>
      </c>
      <c r="J83" s="3" t="s">
        <v>21</v>
      </c>
      <c r="K83" s="3" t="s">
        <v>22</v>
      </c>
      <c r="L83" s="3">
        <v>1511416800</v>
      </c>
      <c r="M83" s="3">
        <v>1513576800</v>
      </c>
      <c r="N83" s="12">
        <f t="shared" si="5"/>
        <v>43062.25</v>
      </c>
      <c r="O83" s="12">
        <f t="shared" si="5"/>
        <v>43087.25</v>
      </c>
      <c r="P83" s="3" t="b">
        <v>0</v>
      </c>
      <c r="Q83" s="3" t="b">
        <v>0</v>
      </c>
      <c r="R83" s="3" t="s">
        <v>23</v>
      </c>
      <c r="S83" s="3" t="s">
        <v>2036</v>
      </c>
      <c r="T83" s="3" t="s">
        <v>2037</v>
      </c>
    </row>
    <row r="84" spans="1:20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3"/>
        <v>1497.3000000000002</v>
      </c>
      <c r="G84" s="3" t="s">
        <v>20</v>
      </c>
      <c r="H84" s="3">
        <v>180</v>
      </c>
      <c r="I84" s="3">
        <f t="shared" si="4"/>
        <v>83.18</v>
      </c>
      <c r="J84" s="3" t="s">
        <v>40</v>
      </c>
      <c r="K84" s="3" t="s">
        <v>41</v>
      </c>
      <c r="L84" s="3">
        <v>1547704800</v>
      </c>
      <c r="M84" s="3">
        <v>1548309600</v>
      </c>
      <c r="N84" s="12">
        <f t="shared" si="5"/>
        <v>43482.25</v>
      </c>
      <c r="O84" s="12">
        <f t="shared" si="5"/>
        <v>43489.25</v>
      </c>
      <c r="P84" s="3" t="b">
        <v>0</v>
      </c>
      <c r="Q84" s="3" t="b">
        <v>1</v>
      </c>
      <c r="R84" s="3" t="s">
        <v>89</v>
      </c>
      <c r="S84" s="3" t="s">
        <v>2051</v>
      </c>
      <c r="T84" s="3" t="s">
        <v>2052</v>
      </c>
    </row>
    <row r="85" spans="1:20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3"/>
        <v>37.590225563909776</v>
      </c>
      <c r="G85" s="3" t="s">
        <v>14</v>
      </c>
      <c r="H85" s="3">
        <v>1000</v>
      </c>
      <c r="I85" s="3">
        <f t="shared" si="4"/>
        <v>40</v>
      </c>
      <c r="J85" s="3" t="s">
        <v>21</v>
      </c>
      <c r="K85" s="3" t="s">
        <v>22</v>
      </c>
      <c r="L85" s="3">
        <v>1469682000</v>
      </c>
      <c r="M85" s="3">
        <v>1471582800</v>
      </c>
      <c r="N85" s="12">
        <f t="shared" si="5"/>
        <v>42579.208333333328</v>
      </c>
      <c r="O85" s="12">
        <f t="shared" si="5"/>
        <v>42601.208333333328</v>
      </c>
      <c r="P85" s="3" t="b">
        <v>0</v>
      </c>
      <c r="Q85" s="3" t="b">
        <v>0</v>
      </c>
      <c r="R85" s="3" t="s">
        <v>50</v>
      </c>
      <c r="S85" s="3" t="s">
        <v>2036</v>
      </c>
      <c r="T85" s="3" t="s">
        <v>2044</v>
      </c>
    </row>
    <row r="86" spans="1:20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3"/>
        <v>132.36942675159236</v>
      </c>
      <c r="G86" s="3" t="s">
        <v>20</v>
      </c>
      <c r="H86" s="3">
        <v>374</v>
      </c>
      <c r="I86" s="3">
        <f t="shared" si="4"/>
        <v>111.13</v>
      </c>
      <c r="J86" s="3" t="s">
        <v>21</v>
      </c>
      <c r="K86" s="3" t="s">
        <v>22</v>
      </c>
      <c r="L86" s="3">
        <v>1343451600</v>
      </c>
      <c r="M86" s="3">
        <v>1344315600</v>
      </c>
      <c r="N86" s="12">
        <f t="shared" si="5"/>
        <v>41118.208333333336</v>
      </c>
      <c r="O86" s="12">
        <f t="shared" si="5"/>
        <v>41128.208333333336</v>
      </c>
      <c r="P86" s="3" t="b">
        <v>0</v>
      </c>
      <c r="Q86" s="3" t="b">
        <v>0</v>
      </c>
      <c r="R86" s="3" t="s">
        <v>65</v>
      </c>
      <c r="S86" s="3" t="s">
        <v>2038</v>
      </c>
      <c r="T86" s="3" t="s">
        <v>2047</v>
      </c>
    </row>
    <row r="87" spans="1:20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3"/>
        <v>131.22448979591837</v>
      </c>
      <c r="G87" s="3" t="s">
        <v>20</v>
      </c>
      <c r="H87" s="3">
        <v>71</v>
      </c>
      <c r="I87" s="3">
        <f t="shared" si="4"/>
        <v>90.56</v>
      </c>
      <c r="J87" s="3" t="s">
        <v>26</v>
      </c>
      <c r="K87" s="3" t="s">
        <v>27</v>
      </c>
      <c r="L87" s="3">
        <v>1315717200</v>
      </c>
      <c r="M87" s="3">
        <v>1316408400</v>
      </c>
      <c r="N87" s="12">
        <f t="shared" si="5"/>
        <v>40797.208333333336</v>
      </c>
      <c r="O87" s="12">
        <f t="shared" si="5"/>
        <v>40805.208333333336</v>
      </c>
      <c r="P87" s="3" t="b">
        <v>0</v>
      </c>
      <c r="Q87" s="3" t="b">
        <v>0</v>
      </c>
      <c r="R87" s="3" t="s">
        <v>60</v>
      </c>
      <c r="S87" s="3" t="s">
        <v>2036</v>
      </c>
      <c r="T87" s="3" t="s">
        <v>2046</v>
      </c>
    </row>
    <row r="88" spans="1:20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3"/>
        <v>167.63513513513513</v>
      </c>
      <c r="G88" s="3" t="s">
        <v>20</v>
      </c>
      <c r="H88" s="3">
        <v>203</v>
      </c>
      <c r="I88" s="3">
        <f t="shared" si="4"/>
        <v>61.11</v>
      </c>
      <c r="J88" s="3" t="s">
        <v>21</v>
      </c>
      <c r="K88" s="3" t="s">
        <v>22</v>
      </c>
      <c r="L88" s="3">
        <v>1430715600</v>
      </c>
      <c r="M88" s="3">
        <v>1431838800</v>
      </c>
      <c r="N88" s="12">
        <f t="shared" si="5"/>
        <v>42128.208333333328</v>
      </c>
      <c r="O88" s="12">
        <f t="shared" si="5"/>
        <v>42141.208333333328</v>
      </c>
      <c r="P88" s="3" t="b">
        <v>1</v>
      </c>
      <c r="Q88" s="3" t="b">
        <v>0</v>
      </c>
      <c r="R88" s="3" t="s">
        <v>33</v>
      </c>
      <c r="S88" s="3" t="s">
        <v>2040</v>
      </c>
      <c r="T88" s="3" t="s">
        <v>2041</v>
      </c>
    </row>
    <row r="89" spans="1:20" ht="31.5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3"/>
        <v>61.984886649874063</v>
      </c>
      <c r="G89" s="3" t="s">
        <v>14</v>
      </c>
      <c r="H89" s="3">
        <v>1482</v>
      </c>
      <c r="I89" s="3">
        <f t="shared" si="4"/>
        <v>83.02</v>
      </c>
      <c r="J89" s="3" t="s">
        <v>26</v>
      </c>
      <c r="K89" s="3" t="s">
        <v>27</v>
      </c>
      <c r="L89" s="3">
        <v>1299564000</v>
      </c>
      <c r="M89" s="3">
        <v>1300510800</v>
      </c>
      <c r="N89" s="12">
        <f t="shared" si="5"/>
        <v>40610.25</v>
      </c>
      <c r="O89" s="12">
        <f t="shared" si="5"/>
        <v>40621.208333333336</v>
      </c>
      <c r="P89" s="3" t="b">
        <v>0</v>
      </c>
      <c r="Q89" s="3" t="b">
        <v>1</v>
      </c>
      <c r="R89" s="3" t="s">
        <v>23</v>
      </c>
      <c r="S89" s="3" t="s">
        <v>2036</v>
      </c>
      <c r="T89" s="3" t="s">
        <v>2037</v>
      </c>
    </row>
    <row r="90" spans="1:20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3"/>
        <v>260.75</v>
      </c>
      <c r="G90" s="3" t="s">
        <v>20</v>
      </c>
      <c r="H90" s="3">
        <v>113</v>
      </c>
      <c r="I90" s="3">
        <f t="shared" si="4"/>
        <v>110.76</v>
      </c>
      <c r="J90" s="3" t="s">
        <v>21</v>
      </c>
      <c r="K90" s="3" t="s">
        <v>22</v>
      </c>
      <c r="L90" s="3">
        <v>1429160400</v>
      </c>
      <c r="M90" s="3">
        <v>1431061200</v>
      </c>
      <c r="N90" s="12">
        <f t="shared" si="5"/>
        <v>42110.208333333328</v>
      </c>
      <c r="O90" s="12">
        <f t="shared" si="5"/>
        <v>42132.208333333328</v>
      </c>
      <c r="P90" s="3" t="b">
        <v>0</v>
      </c>
      <c r="Q90" s="3" t="b">
        <v>0</v>
      </c>
      <c r="R90" s="3" t="s">
        <v>206</v>
      </c>
      <c r="S90" s="3" t="s">
        <v>2048</v>
      </c>
      <c r="T90" s="3" t="s">
        <v>2060</v>
      </c>
    </row>
    <row r="91" spans="1:20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3"/>
        <v>252.58823529411765</v>
      </c>
      <c r="G91" s="3" t="s">
        <v>20</v>
      </c>
      <c r="H91" s="3">
        <v>96</v>
      </c>
      <c r="I91" s="3">
        <f t="shared" si="4"/>
        <v>89.46</v>
      </c>
      <c r="J91" s="3" t="s">
        <v>21</v>
      </c>
      <c r="K91" s="3" t="s">
        <v>22</v>
      </c>
      <c r="L91" s="3">
        <v>1271307600</v>
      </c>
      <c r="M91" s="3">
        <v>1271480400</v>
      </c>
      <c r="N91" s="12">
        <f t="shared" si="5"/>
        <v>40283.208333333336</v>
      </c>
      <c r="O91" s="12">
        <f t="shared" si="5"/>
        <v>40285.208333333336</v>
      </c>
      <c r="P91" s="3" t="b">
        <v>0</v>
      </c>
      <c r="Q91" s="3" t="b">
        <v>0</v>
      </c>
      <c r="R91" s="3" t="s">
        <v>33</v>
      </c>
      <c r="S91" s="3" t="s">
        <v>2040</v>
      </c>
      <c r="T91" s="3" t="s">
        <v>2041</v>
      </c>
    </row>
    <row r="92" spans="1:20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3"/>
        <v>78.615384615384613</v>
      </c>
      <c r="G92" s="3" t="s">
        <v>14</v>
      </c>
      <c r="H92" s="3">
        <v>106</v>
      </c>
      <c r="I92" s="3">
        <f t="shared" si="4"/>
        <v>57.85</v>
      </c>
      <c r="J92" s="3" t="s">
        <v>21</v>
      </c>
      <c r="K92" s="3" t="s">
        <v>22</v>
      </c>
      <c r="L92" s="3">
        <v>1456380000</v>
      </c>
      <c r="M92" s="3">
        <v>1456380000</v>
      </c>
      <c r="N92" s="12">
        <f t="shared" si="5"/>
        <v>42425.25</v>
      </c>
      <c r="O92" s="12">
        <f t="shared" si="5"/>
        <v>42425.25</v>
      </c>
      <c r="P92" s="3" t="b">
        <v>0</v>
      </c>
      <c r="Q92" s="3" t="b">
        <v>1</v>
      </c>
      <c r="R92" s="3" t="s">
        <v>33</v>
      </c>
      <c r="S92" s="3" t="s">
        <v>2040</v>
      </c>
      <c r="T92" s="3" t="s">
        <v>2041</v>
      </c>
    </row>
    <row r="93" spans="1:20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3"/>
        <v>48.404406999351913</v>
      </c>
      <c r="G93" s="3" t="s">
        <v>14</v>
      </c>
      <c r="H93" s="3">
        <v>679</v>
      </c>
      <c r="I93" s="3">
        <f t="shared" si="4"/>
        <v>110</v>
      </c>
      <c r="J93" s="3" t="s">
        <v>107</v>
      </c>
      <c r="K93" s="3" t="s">
        <v>108</v>
      </c>
      <c r="L93" s="3">
        <v>1470459600</v>
      </c>
      <c r="M93" s="3">
        <v>1472878800</v>
      </c>
      <c r="N93" s="12">
        <f t="shared" si="5"/>
        <v>42588.208333333328</v>
      </c>
      <c r="O93" s="12">
        <f t="shared" si="5"/>
        <v>42616.208333333328</v>
      </c>
      <c r="P93" s="3" t="b">
        <v>0</v>
      </c>
      <c r="Q93" s="3" t="b">
        <v>0</v>
      </c>
      <c r="R93" s="3" t="s">
        <v>206</v>
      </c>
      <c r="S93" s="3" t="s">
        <v>2048</v>
      </c>
      <c r="T93" s="3" t="s">
        <v>2060</v>
      </c>
    </row>
    <row r="94" spans="1:20" ht="31.5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3"/>
        <v>258.875</v>
      </c>
      <c r="G94" s="3" t="s">
        <v>20</v>
      </c>
      <c r="H94" s="3">
        <v>498</v>
      </c>
      <c r="I94" s="3">
        <f t="shared" si="4"/>
        <v>103.97</v>
      </c>
      <c r="J94" s="3" t="s">
        <v>98</v>
      </c>
      <c r="K94" s="3" t="s">
        <v>99</v>
      </c>
      <c r="L94" s="3">
        <v>1277269200</v>
      </c>
      <c r="M94" s="3">
        <v>1277355600</v>
      </c>
      <c r="N94" s="12">
        <f t="shared" si="5"/>
        <v>40352.208333333336</v>
      </c>
      <c r="O94" s="12">
        <f t="shared" si="5"/>
        <v>40353.208333333336</v>
      </c>
      <c r="P94" s="3" t="b">
        <v>0</v>
      </c>
      <c r="Q94" s="3" t="b">
        <v>1</v>
      </c>
      <c r="R94" s="3" t="s">
        <v>89</v>
      </c>
      <c r="S94" s="3" t="s">
        <v>2051</v>
      </c>
      <c r="T94" s="3" t="s">
        <v>2052</v>
      </c>
    </row>
    <row r="95" spans="1:20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3"/>
        <v>60.548713235294116</v>
      </c>
      <c r="G95" s="3" t="s">
        <v>74</v>
      </c>
      <c r="H95" s="3">
        <v>610</v>
      </c>
      <c r="I95" s="3">
        <f t="shared" si="4"/>
        <v>108</v>
      </c>
      <c r="J95" s="3" t="s">
        <v>21</v>
      </c>
      <c r="K95" s="3" t="s">
        <v>22</v>
      </c>
      <c r="L95" s="3">
        <v>1350709200</v>
      </c>
      <c r="M95" s="3">
        <v>1351054800</v>
      </c>
      <c r="N95" s="12">
        <f t="shared" si="5"/>
        <v>41202.208333333336</v>
      </c>
      <c r="O95" s="12">
        <f t="shared" si="5"/>
        <v>41206.208333333336</v>
      </c>
      <c r="P95" s="3" t="b">
        <v>0</v>
      </c>
      <c r="Q95" s="3" t="b">
        <v>1</v>
      </c>
      <c r="R95" s="3" t="s">
        <v>33</v>
      </c>
      <c r="S95" s="3" t="s">
        <v>2040</v>
      </c>
      <c r="T95" s="3" t="s">
        <v>2041</v>
      </c>
    </row>
    <row r="96" spans="1:20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3"/>
        <v>303.68965517241378</v>
      </c>
      <c r="G96" s="3" t="s">
        <v>20</v>
      </c>
      <c r="H96" s="3">
        <v>180</v>
      </c>
      <c r="I96" s="3">
        <f t="shared" si="4"/>
        <v>48.93</v>
      </c>
      <c r="J96" s="3" t="s">
        <v>40</v>
      </c>
      <c r="K96" s="3" t="s">
        <v>41</v>
      </c>
      <c r="L96" s="3">
        <v>1554613200</v>
      </c>
      <c r="M96" s="3">
        <v>1555563600</v>
      </c>
      <c r="N96" s="12">
        <f t="shared" si="5"/>
        <v>43562.208333333328</v>
      </c>
      <c r="O96" s="12">
        <f t="shared" si="5"/>
        <v>43573.208333333328</v>
      </c>
      <c r="P96" s="3" t="b">
        <v>0</v>
      </c>
      <c r="Q96" s="3" t="b">
        <v>0</v>
      </c>
      <c r="R96" s="3" t="s">
        <v>28</v>
      </c>
      <c r="S96" s="3" t="s">
        <v>2038</v>
      </c>
      <c r="T96" s="3" t="s">
        <v>2039</v>
      </c>
    </row>
    <row r="97" spans="1:20" ht="31.5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3"/>
        <v>112.99999999999999</v>
      </c>
      <c r="G97" s="3" t="s">
        <v>20</v>
      </c>
      <c r="H97" s="3">
        <v>27</v>
      </c>
      <c r="I97" s="3">
        <f t="shared" si="4"/>
        <v>37.67</v>
      </c>
      <c r="J97" s="3" t="s">
        <v>21</v>
      </c>
      <c r="K97" s="3" t="s">
        <v>22</v>
      </c>
      <c r="L97" s="3">
        <v>1571029200</v>
      </c>
      <c r="M97" s="3">
        <v>1571634000</v>
      </c>
      <c r="N97" s="12">
        <f t="shared" si="5"/>
        <v>43752.208333333328</v>
      </c>
      <c r="O97" s="12">
        <f t="shared" si="5"/>
        <v>43759.208333333328</v>
      </c>
      <c r="P97" s="3" t="b">
        <v>0</v>
      </c>
      <c r="Q97" s="3" t="b">
        <v>0</v>
      </c>
      <c r="R97" s="3" t="s">
        <v>42</v>
      </c>
      <c r="S97" s="3" t="s">
        <v>2042</v>
      </c>
      <c r="T97" s="3" t="s">
        <v>2043</v>
      </c>
    </row>
    <row r="98" spans="1:20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3"/>
        <v>217.37876614060258</v>
      </c>
      <c r="G98" s="3" t="s">
        <v>20</v>
      </c>
      <c r="H98" s="3">
        <v>2331</v>
      </c>
      <c r="I98" s="3">
        <f t="shared" si="4"/>
        <v>65</v>
      </c>
      <c r="J98" s="3" t="s">
        <v>21</v>
      </c>
      <c r="K98" s="3" t="s">
        <v>22</v>
      </c>
      <c r="L98" s="3">
        <v>1299736800</v>
      </c>
      <c r="M98" s="3">
        <v>1300856400</v>
      </c>
      <c r="N98" s="12">
        <f t="shared" si="5"/>
        <v>40612.25</v>
      </c>
      <c r="O98" s="12">
        <f t="shared" si="5"/>
        <v>40625.208333333336</v>
      </c>
      <c r="P98" s="3" t="b">
        <v>0</v>
      </c>
      <c r="Q98" s="3" t="b">
        <v>0</v>
      </c>
      <c r="R98" s="3" t="s">
        <v>33</v>
      </c>
      <c r="S98" s="3" t="s">
        <v>2040</v>
      </c>
      <c r="T98" s="3" t="s">
        <v>2041</v>
      </c>
    </row>
    <row r="99" spans="1:20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3"/>
        <v>926.69230769230762</v>
      </c>
      <c r="G99" s="3" t="s">
        <v>20</v>
      </c>
      <c r="H99" s="3">
        <v>113</v>
      </c>
      <c r="I99" s="3">
        <f t="shared" si="4"/>
        <v>106.61</v>
      </c>
      <c r="J99" s="3" t="s">
        <v>21</v>
      </c>
      <c r="K99" s="3" t="s">
        <v>22</v>
      </c>
      <c r="L99" s="3">
        <v>1435208400</v>
      </c>
      <c r="M99" s="3">
        <v>1439874000</v>
      </c>
      <c r="N99" s="12">
        <f t="shared" si="5"/>
        <v>42180.208333333328</v>
      </c>
      <c r="O99" s="12">
        <f t="shared" si="5"/>
        <v>42234.208333333328</v>
      </c>
      <c r="P99" s="3" t="b">
        <v>0</v>
      </c>
      <c r="Q99" s="3" t="b">
        <v>0</v>
      </c>
      <c r="R99" s="3" t="s">
        <v>17</v>
      </c>
      <c r="S99" s="3" t="s">
        <v>2034</v>
      </c>
      <c r="T99" s="3" t="s">
        <v>2035</v>
      </c>
    </row>
    <row r="100" spans="1:20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3"/>
        <v>33.692229038854805</v>
      </c>
      <c r="G100" s="3" t="s">
        <v>14</v>
      </c>
      <c r="H100" s="3">
        <v>1220</v>
      </c>
      <c r="I100" s="3">
        <f t="shared" si="4"/>
        <v>27.01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12">
        <f t="shared" si="5"/>
        <v>42212.208333333328</v>
      </c>
      <c r="O100" s="12">
        <f t="shared" si="5"/>
        <v>42216.208333333328</v>
      </c>
      <c r="P100" s="3" t="b">
        <v>0</v>
      </c>
      <c r="Q100" s="3" t="b">
        <v>0</v>
      </c>
      <c r="R100" s="3" t="s">
        <v>89</v>
      </c>
      <c r="S100" s="3" t="s">
        <v>2051</v>
      </c>
      <c r="T100" s="3" t="s">
        <v>2052</v>
      </c>
    </row>
    <row r="101" spans="1:20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3"/>
        <v>196.7236842105263</v>
      </c>
      <c r="G101" s="3" t="s">
        <v>20</v>
      </c>
      <c r="H101" s="3">
        <v>164</v>
      </c>
      <c r="I101" s="3">
        <f t="shared" si="4"/>
        <v>91.16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12">
        <f t="shared" si="5"/>
        <v>41968.25</v>
      </c>
      <c r="O101" s="12">
        <f t="shared" si="5"/>
        <v>41997.25</v>
      </c>
      <c r="P101" s="3" t="b">
        <v>0</v>
      </c>
      <c r="Q101" s="3" t="b">
        <v>0</v>
      </c>
      <c r="R101" s="3" t="s">
        <v>33</v>
      </c>
      <c r="S101" s="3" t="s">
        <v>2040</v>
      </c>
      <c r="T101" s="3" t="s">
        <v>2041</v>
      </c>
    </row>
    <row r="102" spans="1:20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3"/>
        <v>1</v>
      </c>
      <c r="G102" s="3" t="s">
        <v>14</v>
      </c>
      <c r="H102" s="3">
        <v>1</v>
      </c>
      <c r="I102" s="3">
        <f t="shared" si="4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12">
        <f t="shared" si="5"/>
        <v>40835.208333333336</v>
      </c>
      <c r="O102" s="12">
        <f t="shared" si="5"/>
        <v>40853.208333333336</v>
      </c>
      <c r="P102" s="3" t="b">
        <v>0</v>
      </c>
      <c r="Q102" s="3" t="b">
        <v>0</v>
      </c>
      <c r="R102" s="3" t="s">
        <v>33</v>
      </c>
      <c r="S102" s="3" t="s">
        <v>2040</v>
      </c>
      <c r="T102" s="3" t="s">
        <v>2041</v>
      </c>
    </row>
    <row r="103" spans="1:20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3"/>
        <v>1021.4444444444445</v>
      </c>
      <c r="G103" s="3" t="s">
        <v>20</v>
      </c>
      <c r="H103" s="3">
        <v>164</v>
      </c>
      <c r="I103" s="3">
        <f t="shared" si="4"/>
        <v>56.05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12">
        <f t="shared" si="5"/>
        <v>42056.25</v>
      </c>
      <c r="O103" s="12">
        <f t="shared" si="5"/>
        <v>42063.25</v>
      </c>
      <c r="P103" s="3" t="b">
        <v>0</v>
      </c>
      <c r="Q103" s="3" t="b">
        <v>1</v>
      </c>
      <c r="R103" s="3" t="s">
        <v>50</v>
      </c>
      <c r="S103" s="3" t="s">
        <v>2036</v>
      </c>
      <c r="T103" s="3" t="s">
        <v>2044</v>
      </c>
    </row>
    <row r="104" spans="1:20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3"/>
        <v>281.67567567567568</v>
      </c>
      <c r="G104" s="3" t="s">
        <v>20</v>
      </c>
      <c r="H104" s="3">
        <v>336</v>
      </c>
      <c r="I104" s="3">
        <f t="shared" si="4"/>
        <v>31.02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12">
        <f t="shared" si="5"/>
        <v>43234.208333333328</v>
      </c>
      <c r="O104" s="12">
        <f t="shared" si="5"/>
        <v>43241.208333333328</v>
      </c>
      <c r="P104" s="3" t="b">
        <v>0</v>
      </c>
      <c r="Q104" s="3" t="b">
        <v>1</v>
      </c>
      <c r="R104" s="3" t="s">
        <v>65</v>
      </c>
      <c r="S104" s="3" t="s">
        <v>2038</v>
      </c>
      <c r="T104" s="3" t="s">
        <v>2047</v>
      </c>
    </row>
    <row r="105" spans="1:20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3"/>
        <v>24.610000000000003</v>
      </c>
      <c r="G105" s="3" t="s">
        <v>14</v>
      </c>
      <c r="H105" s="3">
        <v>37</v>
      </c>
      <c r="I105" s="3">
        <f t="shared" si="4"/>
        <v>66.510000000000005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12">
        <f t="shared" si="5"/>
        <v>40475.208333333336</v>
      </c>
      <c r="O105" s="12">
        <f t="shared" si="5"/>
        <v>40484.208333333336</v>
      </c>
      <c r="P105" s="3" t="b">
        <v>0</v>
      </c>
      <c r="Q105" s="3" t="b">
        <v>0</v>
      </c>
      <c r="R105" s="3" t="s">
        <v>50</v>
      </c>
      <c r="S105" s="3" t="s">
        <v>2036</v>
      </c>
      <c r="T105" s="3" t="s">
        <v>2044</v>
      </c>
    </row>
    <row r="106" spans="1:20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3"/>
        <v>143.14010067114094</v>
      </c>
      <c r="G106" s="3" t="s">
        <v>20</v>
      </c>
      <c r="H106" s="3">
        <v>1917</v>
      </c>
      <c r="I106" s="3">
        <f t="shared" si="4"/>
        <v>89.01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12">
        <f t="shared" si="5"/>
        <v>42878.208333333328</v>
      </c>
      <c r="O106" s="12">
        <f t="shared" si="5"/>
        <v>42879.208333333328</v>
      </c>
      <c r="P106" s="3" t="b">
        <v>0</v>
      </c>
      <c r="Q106" s="3" t="b">
        <v>0</v>
      </c>
      <c r="R106" s="3" t="s">
        <v>60</v>
      </c>
      <c r="S106" s="3" t="s">
        <v>2036</v>
      </c>
      <c r="T106" s="3" t="s">
        <v>2046</v>
      </c>
    </row>
    <row r="107" spans="1:20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3"/>
        <v>144.54411764705884</v>
      </c>
      <c r="G107" s="3" t="s">
        <v>20</v>
      </c>
      <c r="H107" s="3">
        <v>95</v>
      </c>
      <c r="I107" s="3">
        <f t="shared" si="4"/>
        <v>103.46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12">
        <f t="shared" si="5"/>
        <v>41366.208333333336</v>
      </c>
      <c r="O107" s="12">
        <f t="shared" si="5"/>
        <v>41384.208333333336</v>
      </c>
      <c r="P107" s="3" t="b">
        <v>0</v>
      </c>
      <c r="Q107" s="3" t="b">
        <v>0</v>
      </c>
      <c r="R107" s="3" t="s">
        <v>28</v>
      </c>
      <c r="S107" s="3" t="s">
        <v>2038</v>
      </c>
      <c r="T107" s="3" t="s">
        <v>2039</v>
      </c>
    </row>
    <row r="108" spans="1:20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3"/>
        <v>359.12820512820514</v>
      </c>
      <c r="G108" s="3" t="s">
        <v>20</v>
      </c>
      <c r="H108" s="3">
        <v>147</v>
      </c>
      <c r="I108" s="3">
        <f t="shared" si="4"/>
        <v>95.28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12">
        <f t="shared" si="5"/>
        <v>43716.208333333328</v>
      </c>
      <c r="O108" s="12">
        <f t="shared" si="5"/>
        <v>43721.208333333328</v>
      </c>
      <c r="P108" s="3" t="b">
        <v>0</v>
      </c>
      <c r="Q108" s="3" t="b">
        <v>0</v>
      </c>
      <c r="R108" s="3" t="s">
        <v>33</v>
      </c>
      <c r="S108" s="3" t="s">
        <v>2040</v>
      </c>
      <c r="T108" s="3" t="s">
        <v>2041</v>
      </c>
    </row>
    <row r="109" spans="1:20" ht="31.5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3"/>
        <v>186.48571428571427</v>
      </c>
      <c r="G109" s="3" t="s">
        <v>20</v>
      </c>
      <c r="H109" s="3">
        <v>86</v>
      </c>
      <c r="I109" s="3">
        <f t="shared" si="4"/>
        <v>75.900000000000006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12">
        <f t="shared" si="5"/>
        <v>43213.208333333328</v>
      </c>
      <c r="O109" s="12">
        <f t="shared" si="5"/>
        <v>43230.208333333328</v>
      </c>
      <c r="P109" s="3" t="b">
        <v>0</v>
      </c>
      <c r="Q109" s="3" t="b">
        <v>1</v>
      </c>
      <c r="R109" s="3" t="s">
        <v>33</v>
      </c>
      <c r="S109" s="3" t="s">
        <v>2040</v>
      </c>
      <c r="T109" s="3" t="s">
        <v>2041</v>
      </c>
    </row>
    <row r="110" spans="1:20" ht="31.5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3"/>
        <v>595.26666666666665</v>
      </c>
      <c r="G110" s="3" t="s">
        <v>20</v>
      </c>
      <c r="H110" s="3">
        <v>83</v>
      </c>
      <c r="I110" s="3">
        <f t="shared" si="4"/>
        <v>107.58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12">
        <f t="shared" si="5"/>
        <v>41005.208333333336</v>
      </c>
      <c r="O110" s="12">
        <f t="shared" si="5"/>
        <v>41042.208333333336</v>
      </c>
      <c r="P110" s="3" t="b">
        <v>0</v>
      </c>
      <c r="Q110" s="3" t="b">
        <v>0</v>
      </c>
      <c r="R110" s="3" t="s">
        <v>42</v>
      </c>
      <c r="S110" s="3" t="s">
        <v>2042</v>
      </c>
      <c r="T110" s="3" t="s">
        <v>2043</v>
      </c>
    </row>
    <row r="111" spans="1:20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3"/>
        <v>59.21153846153846</v>
      </c>
      <c r="G111" s="3" t="s">
        <v>14</v>
      </c>
      <c r="H111" s="3">
        <v>60</v>
      </c>
      <c r="I111" s="3">
        <f t="shared" si="4"/>
        <v>51.32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12">
        <f t="shared" si="5"/>
        <v>41651.25</v>
      </c>
      <c r="O111" s="12">
        <f t="shared" si="5"/>
        <v>41653.25</v>
      </c>
      <c r="P111" s="3" t="b">
        <v>0</v>
      </c>
      <c r="Q111" s="3" t="b">
        <v>0</v>
      </c>
      <c r="R111" s="3" t="s">
        <v>269</v>
      </c>
      <c r="S111" s="3" t="s">
        <v>2042</v>
      </c>
      <c r="T111" s="3" t="s">
        <v>2061</v>
      </c>
    </row>
    <row r="112" spans="1:20" ht="31.5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3"/>
        <v>14.962780898876405</v>
      </c>
      <c r="G112" s="3" t="s">
        <v>14</v>
      </c>
      <c r="H112" s="3">
        <v>296</v>
      </c>
      <c r="I112" s="3">
        <f t="shared" si="4"/>
        <v>71.98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12">
        <f t="shared" si="5"/>
        <v>43354.208333333328</v>
      </c>
      <c r="O112" s="12">
        <f t="shared" si="5"/>
        <v>43373.208333333328</v>
      </c>
      <c r="P112" s="3" t="b">
        <v>0</v>
      </c>
      <c r="Q112" s="3" t="b">
        <v>0</v>
      </c>
      <c r="R112" s="3" t="s">
        <v>17</v>
      </c>
      <c r="S112" s="3" t="s">
        <v>2034</v>
      </c>
      <c r="T112" s="3" t="s">
        <v>2035</v>
      </c>
    </row>
    <row r="113" spans="1:20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3"/>
        <v>119.95602605863192</v>
      </c>
      <c r="G113" s="3" t="s">
        <v>20</v>
      </c>
      <c r="H113" s="3">
        <v>676</v>
      </c>
      <c r="I113" s="3">
        <f t="shared" si="4"/>
        <v>108.95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12">
        <f t="shared" si="5"/>
        <v>41174.208333333336</v>
      </c>
      <c r="O113" s="12">
        <f t="shared" si="5"/>
        <v>41180.208333333336</v>
      </c>
      <c r="P113" s="3" t="b">
        <v>0</v>
      </c>
      <c r="Q113" s="3" t="b">
        <v>0</v>
      </c>
      <c r="R113" s="3" t="s">
        <v>133</v>
      </c>
      <c r="S113" s="3" t="s">
        <v>2048</v>
      </c>
      <c r="T113" s="3" t="s">
        <v>2057</v>
      </c>
    </row>
    <row r="114" spans="1:20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3"/>
        <v>268.82978723404256</v>
      </c>
      <c r="G114" s="3" t="s">
        <v>20</v>
      </c>
      <c r="H114" s="3">
        <v>361</v>
      </c>
      <c r="I114" s="3">
        <f t="shared" si="4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12">
        <f t="shared" si="5"/>
        <v>41875.208333333336</v>
      </c>
      <c r="O114" s="12">
        <f t="shared" si="5"/>
        <v>41890.208333333336</v>
      </c>
      <c r="P114" s="3" t="b">
        <v>0</v>
      </c>
      <c r="Q114" s="3" t="b">
        <v>0</v>
      </c>
      <c r="R114" s="3" t="s">
        <v>28</v>
      </c>
      <c r="S114" s="3" t="s">
        <v>2038</v>
      </c>
      <c r="T114" s="3" t="s">
        <v>2039</v>
      </c>
    </row>
    <row r="115" spans="1:20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3"/>
        <v>376.87878787878788</v>
      </c>
      <c r="G115" s="3" t="s">
        <v>20</v>
      </c>
      <c r="H115" s="3">
        <v>131</v>
      </c>
      <c r="I115" s="3">
        <f t="shared" si="4"/>
        <v>94.94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12">
        <f t="shared" si="5"/>
        <v>42990.208333333328</v>
      </c>
      <c r="O115" s="12">
        <f t="shared" si="5"/>
        <v>42997.208333333328</v>
      </c>
      <c r="P115" s="3" t="b">
        <v>0</v>
      </c>
      <c r="Q115" s="3" t="b">
        <v>0</v>
      </c>
      <c r="R115" s="3" t="s">
        <v>17</v>
      </c>
      <c r="S115" s="3" t="s">
        <v>2034</v>
      </c>
      <c r="T115" s="3" t="s">
        <v>2035</v>
      </c>
    </row>
    <row r="116" spans="1:20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3"/>
        <v>727.15789473684208</v>
      </c>
      <c r="G116" s="3" t="s">
        <v>20</v>
      </c>
      <c r="H116" s="3">
        <v>126</v>
      </c>
      <c r="I116" s="3">
        <f t="shared" si="4"/>
        <v>109.65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12">
        <f t="shared" si="5"/>
        <v>43564.208333333328</v>
      </c>
      <c r="O116" s="12">
        <f t="shared" si="5"/>
        <v>43565.208333333328</v>
      </c>
      <c r="P116" s="3" t="b">
        <v>0</v>
      </c>
      <c r="Q116" s="3" t="b">
        <v>1</v>
      </c>
      <c r="R116" s="3" t="s">
        <v>65</v>
      </c>
      <c r="S116" s="3" t="s">
        <v>2038</v>
      </c>
      <c r="T116" s="3" t="s">
        <v>2047</v>
      </c>
    </row>
    <row r="117" spans="1:20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3"/>
        <v>87.211757648470297</v>
      </c>
      <c r="G117" s="3" t="s">
        <v>14</v>
      </c>
      <c r="H117" s="3">
        <v>3304</v>
      </c>
      <c r="I117" s="3">
        <f t="shared" si="4"/>
        <v>44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12">
        <f t="shared" si="5"/>
        <v>43056.25</v>
      </c>
      <c r="O117" s="12">
        <f t="shared" si="5"/>
        <v>43091.25</v>
      </c>
      <c r="P117" s="3" t="b">
        <v>0</v>
      </c>
      <c r="Q117" s="3" t="b">
        <v>0</v>
      </c>
      <c r="R117" s="3" t="s">
        <v>119</v>
      </c>
      <c r="S117" s="3" t="s">
        <v>2048</v>
      </c>
      <c r="T117" s="3" t="s">
        <v>2054</v>
      </c>
    </row>
    <row r="118" spans="1:20" ht="31.5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3"/>
        <v>88</v>
      </c>
      <c r="G118" s="3" t="s">
        <v>14</v>
      </c>
      <c r="H118" s="3">
        <v>73</v>
      </c>
      <c r="I118" s="3">
        <f t="shared" si="4"/>
        <v>86.79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12">
        <f t="shared" si="5"/>
        <v>42265.208333333328</v>
      </c>
      <c r="O118" s="12">
        <f t="shared" si="5"/>
        <v>42266.208333333328</v>
      </c>
      <c r="P118" s="3" t="b">
        <v>0</v>
      </c>
      <c r="Q118" s="3" t="b">
        <v>0</v>
      </c>
      <c r="R118" s="3" t="s">
        <v>33</v>
      </c>
      <c r="S118" s="3" t="s">
        <v>2040</v>
      </c>
      <c r="T118" s="3" t="s">
        <v>2041</v>
      </c>
    </row>
    <row r="119" spans="1:20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3"/>
        <v>173.9387755102041</v>
      </c>
      <c r="G119" s="3" t="s">
        <v>20</v>
      </c>
      <c r="H119" s="3">
        <v>275</v>
      </c>
      <c r="I119" s="3">
        <f t="shared" si="4"/>
        <v>30.99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12">
        <f t="shared" si="5"/>
        <v>40808.208333333336</v>
      </c>
      <c r="O119" s="12">
        <f t="shared" si="5"/>
        <v>40814.208333333336</v>
      </c>
      <c r="P119" s="3" t="b">
        <v>0</v>
      </c>
      <c r="Q119" s="3" t="b">
        <v>0</v>
      </c>
      <c r="R119" s="3" t="s">
        <v>269</v>
      </c>
      <c r="S119" s="3" t="s">
        <v>2042</v>
      </c>
      <c r="T119" s="3" t="s">
        <v>2061</v>
      </c>
    </row>
    <row r="120" spans="1:20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3"/>
        <v>117.61111111111111</v>
      </c>
      <c r="G120" s="3" t="s">
        <v>20</v>
      </c>
      <c r="H120" s="3">
        <v>67</v>
      </c>
      <c r="I120" s="3">
        <f t="shared" si="4"/>
        <v>94.79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12">
        <f t="shared" si="5"/>
        <v>41665.25</v>
      </c>
      <c r="O120" s="12">
        <f t="shared" si="5"/>
        <v>41671.25</v>
      </c>
      <c r="P120" s="3" t="b">
        <v>0</v>
      </c>
      <c r="Q120" s="3" t="b">
        <v>0</v>
      </c>
      <c r="R120" s="3" t="s">
        <v>122</v>
      </c>
      <c r="S120" s="3" t="s">
        <v>2055</v>
      </c>
      <c r="T120" s="3" t="s">
        <v>2056</v>
      </c>
    </row>
    <row r="121" spans="1:20" ht="31.5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3"/>
        <v>214.96</v>
      </c>
      <c r="G121" s="3" t="s">
        <v>20</v>
      </c>
      <c r="H121" s="3">
        <v>154</v>
      </c>
      <c r="I121" s="3">
        <f t="shared" si="4"/>
        <v>69.790000000000006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12">
        <f t="shared" si="5"/>
        <v>41806.208333333336</v>
      </c>
      <c r="O121" s="12">
        <f t="shared" si="5"/>
        <v>41823.208333333336</v>
      </c>
      <c r="P121" s="3" t="b">
        <v>0</v>
      </c>
      <c r="Q121" s="3" t="b">
        <v>1</v>
      </c>
      <c r="R121" s="3" t="s">
        <v>42</v>
      </c>
      <c r="S121" s="3" t="s">
        <v>2042</v>
      </c>
      <c r="T121" s="3" t="s">
        <v>2043</v>
      </c>
    </row>
    <row r="122" spans="1:20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3"/>
        <v>149.49667110519306</v>
      </c>
      <c r="G122" s="3" t="s">
        <v>20</v>
      </c>
      <c r="H122" s="3">
        <v>1782</v>
      </c>
      <c r="I122" s="3">
        <f t="shared" si="4"/>
        <v>63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12">
        <f t="shared" si="5"/>
        <v>42111.208333333328</v>
      </c>
      <c r="O122" s="12">
        <f t="shared" si="5"/>
        <v>42115.208333333328</v>
      </c>
      <c r="P122" s="3" t="b">
        <v>0</v>
      </c>
      <c r="Q122" s="3" t="b">
        <v>1</v>
      </c>
      <c r="R122" s="3" t="s">
        <v>292</v>
      </c>
      <c r="S122" s="3" t="s">
        <v>2051</v>
      </c>
      <c r="T122" s="3" t="s">
        <v>2062</v>
      </c>
    </row>
    <row r="123" spans="1:20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3"/>
        <v>219.33995584988963</v>
      </c>
      <c r="G123" s="3" t="s">
        <v>20</v>
      </c>
      <c r="H123" s="3">
        <v>903</v>
      </c>
      <c r="I123" s="3">
        <f t="shared" si="4"/>
        <v>110.03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12">
        <f t="shared" si="5"/>
        <v>41917.208333333336</v>
      </c>
      <c r="O123" s="12">
        <f t="shared" si="5"/>
        <v>41930.208333333336</v>
      </c>
      <c r="P123" s="3" t="b">
        <v>0</v>
      </c>
      <c r="Q123" s="3" t="b">
        <v>0</v>
      </c>
      <c r="R123" s="3" t="s">
        <v>89</v>
      </c>
      <c r="S123" s="3" t="s">
        <v>2051</v>
      </c>
      <c r="T123" s="3" t="s">
        <v>2052</v>
      </c>
    </row>
    <row r="124" spans="1:20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3"/>
        <v>64.367690058479525</v>
      </c>
      <c r="G124" s="3" t="s">
        <v>14</v>
      </c>
      <c r="H124" s="3">
        <v>3387</v>
      </c>
      <c r="I124" s="3">
        <f t="shared" si="4"/>
        <v>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12">
        <f t="shared" si="5"/>
        <v>41970.25</v>
      </c>
      <c r="O124" s="12">
        <f t="shared" si="5"/>
        <v>41997.25</v>
      </c>
      <c r="P124" s="3" t="b">
        <v>0</v>
      </c>
      <c r="Q124" s="3" t="b">
        <v>0</v>
      </c>
      <c r="R124" s="3" t="s">
        <v>119</v>
      </c>
      <c r="S124" s="3" t="s">
        <v>2048</v>
      </c>
      <c r="T124" s="3" t="s">
        <v>2054</v>
      </c>
    </row>
    <row r="125" spans="1:20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3"/>
        <v>18.622397298818232</v>
      </c>
      <c r="G125" s="3" t="s">
        <v>14</v>
      </c>
      <c r="H125" s="3">
        <v>662</v>
      </c>
      <c r="I125" s="3">
        <f t="shared" si="4"/>
        <v>49.99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12">
        <f t="shared" si="5"/>
        <v>42332.25</v>
      </c>
      <c r="O125" s="12">
        <f t="shared" si="5"/>
        <v>42335.25</v>
      </c>
      <c r="P125" s="3" t="b">
        <v>1</v>
      </c>
      <c r="Q125" s="3" t="b">
        <v>0</v>
      </c>
      <c r="R125" s="3" t="s">
        <v>33</v>
      </c>
      <c r="S125" s="3" t="s">
        <v>2040</v>
      </c>
      <c r="T125" s="3" t="s">
        <v>2041</v>
      </c>
    </row>
    <row r="126" spans="1:20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3"/>
        <v>367.76923076923077</v>
      </c>
      <c r="G126" s="3" t="s">
        <v>20</v>
      </c>
      <c r="H126" s="3">
        <v>94</v>
      </c>
      <c r="I126" s="3">
        <f t="shared" si="4"/>
        <v>101.72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12">
        <f t="shared" si="5"/>
        <v>43598.208333333328</v>
      </c>
      <c r="O126" s="12">
        <f t="shared" si="5"/>
        <v>43651.208333333328</v>
      </c>
      <c r="P126" s="3" t="b">
        <v>0</v>
      </c>
      <c r="Q126" s="3" t="b">
        <v>0</v>
      </c>
      <c r="R126" s="3" t="s">
        <v>122</v>
      </c>
      <c r="S126" s="3" t="s">
        <v>2055</v>
      </c>
      <c r="T126" s="3" t="s">
        <v>2056</v>
      </c>
    </row>
    <row r="127" spans="1:20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3"/>
        <v>159.90566037735849</v>
      </c>
      <c r="G127" s="3" t="s">
        <v>20</v>
      </c>
      <c r="H127" s="3">
        <v>180</v>
      </c>
      <c r="I127" s="3">
        <f t="shared" si="4"/>
        <v>47.08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12">
        <f t="shared" si="5"/>
        <v>43362.208333333328</v>
      </c>
      <c r="O127" s="12">
        <f t="shared" si="5"/>
        <v>43366.208333333328</v>
      </c>
      <c r="P127" s="3" t="b">
        <v>0</v>
      </c>
      <c r="Q127" s="3" t="b">
        <v>0</v>
      </c>
      <c r="R127" s="3" t="s">
        <v>33</v>
      </c>
      <c r="S127" s="3" t="s">
        <v>2040</v>
      </c>
      <c r="T127" s="3" t="s">
        <v>2041</v>
      </c>
    </row>
    <row r="128" spans="1:20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3"/>
        <v>38.633185349611544</v>
      </c>
      <c r="G128" s="3" t="s">
        <v>14</v>
      </c>
      <c r="H128" s="3">
        <v>774</v>
      </c>
      <c r="I128" s="3">
        <f t="shared" si="4"/>
        <v>89.94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12">
        <f t="shared" si="5"/>
        <v>42596.208333333328</v>
      </c>
      <c r="O128" s="12">
        <f t="shared" si="5"/>
        <v>42624.208333333328</v>
      </c>
      <c r="P128" s="3" t="b">
        <v>0</v>
      </c>
      <c r="Q128" s="3" t="b">
        <v>1</v>
      </c>
      <c r="R128" s="3" t="s">
        <v>33</v>
      </c>
      <c r="S128" s="3" t="s">
        <v>2040</v>
      </c>
      <c r="T128" s="3" t="s">
        <v>2041</v>
      </c>
    </row>
    <row r="129" spans="1:20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3"/>
        <v>51.42151162790698</v>
      </c>
      <c r="G129" s="3" t="s">
        <v>14</v>
      </c>
      <c r="H129" s="3">
        <v>672</v>
      </c>
      <c r="I129" s="3">
        <f t="shared" si="4"/>
        <v>78.97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12">
        <f t="shared" si="5"/>
        <v>40310.208333333336</v>
      </c>
      <c r="O129" s="12">
        <f t="shared" si="5"/>
        <v>40313.208333333336</v>
      </c>
      <c r="P129" s="3" t="b">
        <v>0</v>
      </c>
      <c r="Q129" s="3" t="b">
        <v>0</v>
      </c>
      <c r="R129" s="3" t="s">
        <v>33</v>
      </c>
      <c r="S129" s="3" t="s">
        <v>2040</v>
      </c>
      <c r="T129" s="3" t="s">
        <v>2041</v>
      </c>
    </row>
    <row r="130" spans="1:20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3"/>
        <v>60.334277620396605</v>
      </c>
      <c r="G130" s="3" t="s">
        <v>74</v>
      </c>
      <c r="H130" s="3">
        <v>532</v>
      </c>
      <c r="I130" s="3">
        <f t="shared" si="4"/>
        <v>80.069999999999993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12">
        <f t="shared" si="5"/>
        <v>40417.208333333336</v>
      </c>
      <c r="O130" s="12">
        <f t="shared" si="5"/>
        <v>40430.208333333336</v>
      </c>
      <c r="P130" s="3" t="b">
        <v>0</v>
      </c>
      <c r="Q130" s="3" t="b">
        <v>0</v>
      </c>
      <c r="R130" s="3" t="s">
        <v>23</v>
      </c>
      <c r="S130" s="3" t="s">
        <v>2036</v>
      </c>
      <c r="T130" s="3" t="s">
        <v>2037</v>
      </c>
    </row>
    <row r="131" spans="1:20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ref="F131:F194" si="6">(E131/D131)*100</f>
        <v>3.202693602693603</v>
      </c>
      <c r="G131" s="3" t="s">
        <v>74</v>
      </c>
      <c r="H131" s="3">
        <v>55</v>
      </c>
      <c r="I131" s="3">
        <f t="shared" ref="I131:I194" si="7">ROUND(E131/H131,2)</f>
        <v>86.47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12">
        <f t="shared" ref="N131:O194" si="8">(((L131/60)/60)/24)+DATE(1970,1,1)</f>
        <v>42038.25</v>
      </c>
      <c r="O131" s="12">
        <f t="shared" si="8"/>
        <v>42063.25</v>
      </c>
      <c r="P131" s="3" t="b">
        <v>0</v>
      </c>
      <c r="Q131" s="3" t="b">
        <v>0</v>
      </c>
      <c r="R131" s="3" t="s">
        <v>17</v>
      </c>
      <c r="S131" s="3" t="s">
        <v>2034</v>
      </c>
      <c r="T131" s="3" t="s">
        <v>2035</v>
      </c>
    </row>
    <row r="132" spans="1:20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si="6"/>
        <v>155.46875</v>
      </c>
      <c r="G132" s="3" t="s">
        <v>20</v>
      </c>
      <c r="H132" s="3">
        <v>533</v>
      </c>
      <c r="I132" s="3">
        <f t="shared" si="7"/>
        <v>28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12">
        <f t="shared" si="8"/>
        <v>40842.208333333336</v>
      </c>
      <c r="O132" s="12">
        <f t="shared" si="8"/>
        <v>40858.25</v>
      </c>
      <c r="P132" s="3" t="b">
        <v>0</v>
      </c>
      <c r="Q132" s="3" t="b">
        <v>0</v>
      </c>
      <c r="R132" s="3" t="s">
        <v>53</v>
      </c>
      <c r="S132" s="3" t="s">
        <v>2042</v>
      </c>
      <c r="T132" s="3" t="s">
        <v>2045</v>
      </c>
    </row>
    <row r="133" spans="1:20" ht="31.5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6"/>
        <v>100.85974499089254</v>
      </c>
      <c r="G133" s="3" t="s">
        <v>20</v>
      </c>
      <c r="H133" s="3">
        <v>2443</v>
      </c>
      <c r="I133" s="3">
        <f t="shared" si="7"/>
        <v>68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12">
        <f t="shared" si="8"/>
        <v>41607.25</v>
      </c>
      <c r="O133" s="12">
        <f t="shared" si="8"/>
        <v>41620.25</v>
      </c>
      <c r="P133" s="3" t="b">
        <v>0</v>
      </c>
      <c r="Q133" s="3" t="b">
        <v>0</v>
      </c>
      <c r="R133" s="3" t="s">
        <v>28</v>
      </c>
      <c r="S133" s="3" t="s">
        <v>2038</v>
      </c>
      <c r="T133" s="3" t="s">
        <v>2039</v>
      </c>
    </row>
    <row r="134" spans="1:20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6"/>
        <v>116.18181818181819</v>
      </c>
      <c r="G134" s="3" t="s">
        <v>20</v>
      </c>
      <c r="H134" s="3">
        <v>89</v>
      </c>
      <c r="I134" s="3">
        <f t="shared" si="7"/>
        <v>43.08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12">
        <f t="shared" si="8"/>
        <v>43112.25</v>
      </c>
      <c r="O134" s="12">
        <f t="shared" si="8"/>
        <v>43128.25</v>
      </c>
      <c r="P134" s="3" t="b">
        <v>0</v>
      </c>
      <c r="Q134" s="3" t="b">
        <v>1</v>
      </c>
      <c r="R134" s="3" t="s">
        <v>33</v>
      </c>
      <c r="S134" s="3" t="s">
        <v>2040</v>
      </c>
      <c r="T134" s="3" t="s">
        <v>2041</v>
      </c>
    </row>
    <row r="135" spans="1:20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6"/>
        <v>310.77777777777777</v>
      </c>
      <c r="G135" s="3" t="s">
        <v>20</v>
      </c>
      <c r="H135" s="3">
        <v>159</v>
      </c>
      <c r="I135" s="3">
        <f t="shared" si="7"/>
        <v>87.96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12">
        <f t="shared" si="8"/>
        <v>40767.208333333336</v>
      </c>
      <c r="O135" s="12">
        <f t="shared" si="8"/>
        <v>40789.208333333336</v>
      </c>
      <c r="P135" s="3" t="b">
        <v>0</v>
      </c>
      <c r="Q135" s="3" t="b">
        <v>0</v>
      </c>
      <c r="R135" s="3" t="s">
        <v>319</v>
      </c>
      <c r="S135" s="3" t="s">
        <v>2036</v>
      </c>
      <c r="T135" s="3" t="s">
        <v>2063</v>
      </c>
    </row>
    <row r="136" spans="1:20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6"/>
        <v>89.73668341708543</v>
      </c>
      <c r="G136" s="3" t="s">
        <v>14</v>
      </c>
      <c r="H136" s="3">
        <v>940</v>
      </c>
      <c r="I136" s="3">
        <f t="shared" si="7"/>
        <v>94.99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12">
        <f t="shared" si="8"/>
        <v>40713.208333333336</v>
      </c>
      <c r="O136" s="12">
        <f t="shared" si="8"/>
        <v>40762.208333333336</v>
      </c>
      <c r="P136" s="3" t="b">
        <v>0</v>
      </c>
      <c r="Q136" s="3" t="b">
        <v>1</v>
      </c>
      <c r="R136" s="3" t="s">
        <v>42</v>
      </c>
      <c r="S136" s="3" t="s">
        <v>2042</v>
      </c>
      <c r="T136" s="3" t="s">
        <v>2043</v>
      </c>
    </row>
    <row r="137" spans="1:20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6"/>
        <v>71.27272727272728</v>
      </c>
      <c r="G137" s="3" t="s">
        <v>14</v>
      </c>
      <c r="H137" s="3">
        <v>117</v>
      </c>
      <c r="I137" s="3">
        <f t="shared" si="7"/>
        <v>46.91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12">
        <f t="shared" si="8"/>
        <v>41340.25</v>
      </c>
      <c r="O137" s="12">
        <f t="shared" si="8"/>
        <v>41345.208333333336</v>
      </c>
      <c r="P137" s="3" t="b">
        <v>0</v>
      </c>
      <c r="Q137" s="3" t="b">
        <v>1</v>
      </c>
      <c r="R137" s="3" t="s">
        <v>33</v>
      </c>
      <c r="S137" s="3" t="s">
        <v>2040</v>
      </c>
      <c r="T137" s="3" t="s">
        <v>2041</v>
      </c>
    </row>
    <row r="138" spans="1:20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6"/>
        <v>3.2862318840579712</v>
      </c>
      <c r="G138" s="3" t="s">
        <v>74</v>
      </c>
      <c r="H138" s="3">
        <v>58</v>
      </c>
      <c r="I138" s="3">
        <f t="shared" si="7"/>
        <v>46.91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12">
        <f t="shared" si="8"/>
        <v>41797.208333333336</v>
      </c>
      <c r="O138" s="12">
        <f t="shared" si="8"/>
        <v>41809.208333333336</v>
      </c>
      <c r="P138" s="3" t="b">
        <v>0</v>
      </c>
      <c r="Q138" s="3" t="b">
        <v>1</v>
      </c>
      <c r="R138" s="3" t="s">
        <v>53</v>
      </c>
      <c r="S138" s="3" t="s">
        <v>2042</v>
      </c>
      <c r="T138" s="3" t="s">
        <v>2045</v>
      </c>
    </row>
    <row r="139" spans="1:20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6"/>
        <v>261.77777777777777</v>
      </c>
      <c r="G139" s="3" t="s">
        <v>20</v>
      </c>
      <c r="H139" s="3">
        <v>50</v>
      </c>
      <c r="I139" s="3">
        <f t="shared" si="7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12">
        <f t="shared" si="8"/>
        <v>40457.208333333336</v>
      </c>
      <c r="O139" s="12">
        <f t="shared" si="8"/>
        <v>40463.208333333336</v>
      </c>
      <c r="P139" s="3" t="b">
        <v>0</v>
      </c>
      <c r="Q139" s="3" t="b">
        <v>0</v>
      </c>
      <c r="R139" s="3" t="s">
        <v>68</v>
      </c>
      <c r="S139" s="3" t="s">
        <v>2048</v>
      </c>
      <c r="T139" s="3" t="s">
        <v>2049</v>
      </c>
    </row>
    <row r="140" spans="1:20" ht="31.5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6"/>
        <v>96</v>
      </c>
      <c r="G140" s="3" t="s">
        <v>14</v>
      </c>
      <c r="H140" s="3">
        <v>115</v>
      </c>
      <c r="I140" s="3">
        <f t="shared" si="7"/>
        <v>80.14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12">
        <f t="shared" si="8"/>
        <v>41180.208333333336</v>
      </c>
      <c r="O140" s="12">
        <f t="shared" si="8"/>
        <v>41186.208333333336</v>
      </c>
      <c r="P140" s="3" t="b">
        <v>0</v>
      </c>
      <c r="Q140" s="3" t="b">
        <v>0</v>
      </c>
      <c r="R140" s="3" t="s">
        <v>292</v>
      </c>
      <c r="S140" s="3" t="s">
        <v>2051</v>
      </c>
      <c r="T140" s="3" t="s">
        <v>2062</v>
      </c>
    </row>
    <row r="141" spans="1:20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6"/>
        <v>20.896851248642779</v>
      </c>
      <c r="G141" s="3" t="s">
        <v>14</v>
      </c>
      <c r="H141" s="3">
        <v>326</v>
      </c>
      <c r="I141" s="3">
        <f t="shared" si="7"/>
        <v>59.04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12">
        <f t="shared" si="8"/>
        <v>42115.208333333328</v>
      </c>
      <c r="O141" s="12">
        <f t="shared" si="8"/>
        <v>42131.208333333328</v>
      </c>
      <c r="P141" s="3" t="b">
        <v>0</v>
      </c>
      <c r="Q141" s="3" t="b">
        <v>1</v>
      </c>
      <c r="R141" s="3" t="s">
        <v>65</v>
      </c>
      <c r="S141" s="3" t="s">
        <v>2038</v>
      </c>
      <c r="T141" s="3" t="s">
        <v>2047</v>
      </c>
    </row>
    <row r="142" spans="1:20" ht="31.5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6"/>
        <v>223.16363636363636</v>
      </c>
      <c r="G142" s="3" t="s">
        <v>20</v>
      </c>
      <c r="H142" s="3">
        <v>186</v>
      </c>
      <c r="I142" s="3">
        <f t="shared" si="7"/>
        <v>65.989999999999995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12">
        <f t="shared" si="8"/>
        <v>43156.25</v>
      </c>
      <c r="O142" s="12">
        <f t="shared" si="8"/>
        <v>43161.25</v>
      </c>
      <c r="P142" s="3" t="b">
        <v>0</v>
      </c>
      <c r="Q142" s="3" t="b">
        <v>0</v>
      </c>
      <c r="R142" s="3" t="s">
        <v>42</v>
      </c>
      <c r="S142" s="3" t="s">
        <v>2042</v>
      </c>
      <c r="T142" s="3" t="s">
        <v>2043</v>
      </c>
    </row>
    <row r="143" spans="1:20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6"/>
        <v>101.59097978227061</v>
      </c>
      <c r="G143" s="3" t="s">
        <v>20</v>
      </c>
      <c r="H143" s="3">
        <v>1071</v>
      </c>
      <c r="I143" s="3">
        <f t="shared" si="7"/>
        <v>60.99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12">
        <f t="shared" si="8"/>
        <v>42167.208333333328</v>
      </c>
      <c r="O143" s="12">
        <f t="shared" si="8"/>
        <v>42173.208333333328</v>
      </c>
      <c r="P143" s="3" t="b">
        <v>0</v>
      </c>
      <c r="Q143" s="3" t="b">
        <v>0</v>
      </c>
      <c r="R143" s="3" t="s">
        <v>28</v>
      </c>
      <c r="S143" s="3" t="s">
        <v>2038</v>
      </c>
      <c r="T143" s="3" t="s">
        <v>2039</v>
      </c>
    </row>
    <row r="144" spans="1:20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6"/>
        <v>230.03999999999996</v>
      </c>
      <c r="G144" s="3" t="s">
        <v>20</v>
      </c>
      <c r="H144" s="3">
        <v>117</v>
      </c>
      <c r="I144" s="3">
        <f t="shared" si="7"/>
        <v>98.31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12">
        <f t="shared" si="8"/>
        <v>41005.208333333336</v>
      </c>
      <c r="O144" s="12">
        <f t="shared" si="8"/>
        <v>41046.208333333336</v>
      </c>
      <c r="P144" s="3" t="b">
        <v>0</v>
      </c>
      <c r="Q144" s="3" t="b">
        <v>0</v>
      </c>
      <c r="R144" s="3" t="s">
        <v>28</v>
      </c>
      <c r="S144" s="3" t="s">
        <v>2038</v>
      </c>
      <c r="T144" s="3" t="s">
        <v>2039</v>
      </c>
    </row>
    <row r="145" spans="1:20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6"/>
        <v>135.59259259259261</v>
      </c>
      <c r="G145" s="3" t="s">
        <v>20</v>
      </c>
      <c r="H145" s="3">
        <v>70</v>
      </c>
      <c r="I145" s="3">
        <f t="shared" si="7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12">
        <f t="shared" si="8"/>
        <v>40357.208333333336</v>
      </c>
      <c r="O145" s="12">
        <f t="shared" si="8"/>
        <v>40377.208333333336</v>
      </c>
      <c r="P145" s="3" t="b">
        <v>0</v>
      </c>
      <c r="Q145" s="3" t="b">
        <v>0</v>
      </c>
      <c r="R145" s="3" t="s">
        <v>60</v>
      </c>
      <c r="S145" s="3" t="s">
        <v>2036</v>
      </c>
      <c r="T145" s="3" t="s">
        <v>2046</v>
      </c>
    </row>
    <row r="146" spans="1:20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6"/>
        <v>129.1</v>
      </c>
      <c r="G146" s="3" t="s">
        <v>20</v>
      </c>
      <c r="H146" s="3">
        <v>135</v>
      </c>
      <c r="I146" s="3">
        <f t="shared" si="7"/>
        <v>86.07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12">
        <f t="shared" si="8"/>
        <v>43633.208333333328</v>
      </c>
      <c r="O146" s="12">
        <f t="shared" si="8"/>
        <v>43641.208333333328</v>
      </c>
      <c r="P146" s="3" t="b">
        <v>0</v>
      </c>
      <c r="Q146" s="3" t="b">
        <v>0</v>
      </c>
      <c r="R146" s="3" t="s">
        <v>33</v>
      </c>
      <c r="S146" s="3" t="s">
        <v>2040</v>
      </c>
      <c r="T146" s="3" t="s">
        <v>2041</v>
      </c>
    </row>
    <row r="147" spans="1:20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6"/>
        <v>236.512</v>
      </c>
      <c r="G147" s="3" t="s">
        <v>20</v>
      </c>
      <c r="H147" s="3">
        <v>768</v>
      </c>
      <c r="I147" s="3">
        <f t="shared" si="7"/>
        <v>76.989999999999995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12">
        <f t="shared" si="8"/>
        <v>41889.208333333336</v>
      </c>
      <c r="O147" s="12">
        <f t="shared" si="8"/>
        <v>41894.208333333336</v>
      </c>
      <c r="P147" s="3" t="b">
        <v>0</v>
      </c>
      <c r="Q147" s="3" t="b">
        <v>0</v>
      </c>
      <c r="R147" s="3" t="s">
        <v>65</v>
      </c>
      <c r="S147" s="3" t="s">
        <v>2038</v>
      </c>
      <c r="T147" s="3" t="s">
        <v>2047</v>
      </c>
    </row>
    <row r="148" spans="1:20" ht="31.5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6"/>
        <v>17.25</v>
      </c>
      <c r="G148" s="3" t="s">
        <v>74</v>
      </c>
      <c r="H148" s="3">
        <v>51</v>
      </c>
      <c r="I148" s="3">
        <f t="shared" si="7"/>
        <v>29.76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12">
        <f t="shared" si="8"/>
        <v>40855.25</v>
      </c>
      <c r="O148" s="12">
        <f t="shared" si="8"/>
        <v>40875.25</v>
      </c>
      <c r="P148" s="3" t="b">
        <v>0</v>
      </c>
      <c r="Q148" s="3" t="b">
        <v>0</v>
      </c>
      <c r="R148" s="3" t="s">
        <v>33</v>
      </c>
      <c r="S148" s="3" t="s">
        <v>2040</v>
      </c>
      <c r="T148" s="3" t="s">
        <v>2041</v>
      </c>
    </row>
    <row r="149" spans="1:20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6"/>
        <v>112.49397590361446</v>
      </c>
      <c r="G149" s="3" t="s">
        <v>20</v>
      </c>
      <c r="H149" s="3">
        <v>199</v>
      </c>
      <c r="I149" s="3">
        <f t="shared" si="7"/>
        <v>46.92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12">
        <f t="shared" si="8"/>
        <v>42534.208333333328</v>
      </c>
      <c r="O149" s="12">
        <f t="shared" si="8"/>
        <v>42540.208333333328</v>
      </c>
      <c r="P149" s="3" t="b">
        <v>0</v>
      </c>
      <c r="Q149" s="3" t="b">
        <v>1</v>
      </c>
      <c r="R149" s="3" t="s">
        <v>33</v>
      </c>
      <c r="S149" s="3" t="s">
        <v>2040</v>
      </c>
      <c r="T149" s="3" t="s">
        <v>2041</v>
      </c>
    </row>
    <row r="150" spans="1:20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6"/>
        <v>121.02150537634408</v>
      </c>
      <c r="G150" s="3" t="s">
        <v>20</v>
      </c>
      <c r="H150" s="3">
        <v>107</v>
      </c>
      <c r="I150" s="3">
        <f t="shared" si="7"/>
        <v>105.19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12">
        <f t="shared" si="8"/>
        <v>42941.208333333328</v>
      </c>
      <c r="O150" s="12">
        <f t="shared" si="8"/>
        <v>42950.208333333328</v>
      </c>
      <c r="P150" s="3" t="b">
        <v>0</v>
      </c>
      <c r="Q150" s="3" t="b">
        <v>0</v>
      </c>
      <c r="R150" s="3" t="s">
        <v>65</v>
      </c>
      <c r="S150" s="3" t="s">
        <v>2038</v>
      </c>
      <c r="T150" s="3" t="s">
        <v>2047</v>
      </c>
    </row>
    <row r="151" spans="1:20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6"/>
        <v>219.87096774193549</v>
      </c>
      <c r="G151" s="3" t="s">
        <v>20</v>
      </c>
      <c r="H151" s="3">
        <v>195</v>
      </c>
      <c r="I151" s="3">
        <f t="shared" si="7"/>
        <v>69.91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12">
        <f t="shared" si="8"/>
        <v>41275.25</v>
      </c>
      <c r="O151" s="12">
        <f t="shared" si="8"/>
        <v>41327.25</v>
      </c>
      <c r="P151" s="3" t="b">
        <v>0</v>
      </c>
      <c r="Q151" s="3" t="b">
        <v>0</v>
      </c>
      <c r="R151" s="3" t="s">
        <v>60</v>
      </c>
      <c r="S151" s="3" t="s">
        <v>2036</v>
      </c>
      <c r="T151" s="3" t="s">
        <v>2046</v>
      </c>
    </row>
    <row r="152" spans="1:20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6"/>
        <v>1</v>
      </c>
      <c r="G152" s="3" t="s">
        <v>14</v>
      </c>
      <c r="H152" s="3">
        <v>1</v>
      </c>
      <c r="I152" s="3">
        <f t="shared" si="7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12">
        <f t="shared" si="8"/>
        <v>43450.25</v>
      </c>
      <c r="O152" s="12">
        <f t="shared" si="8"/>
        <v>43451.25</v>
      </c>
      <c r="P152" s="3" t="b">
        <v>0</v>
      </c>
      <c r="Q152" s="3" t="b">
        <v>0</v>
      </c>
      <c r="R152" s="3" t="s">
        <v>23</v>
      </c>
      <c r="S152" s="3" t="s">
        <v>2036</v>
      </c>
      <c r="T152" s="3" t="s">
        <v>2037</v>
      </c>
    </row>
    <row r="153" spans="1:20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6"/>
        <v>64.166909620991248</v>
      </c>
      <c r="G153" s="3" t="s">
        <v>14</v>
      </c>
      <c r="H153" s="3">
        <v>1467</v>
      </c>
      <c r="I153" s="3">
        <f t="shared" si="7"/>
        <v>60.01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12">
        <f t="shared" si="8"/>
        <v>41799.208333333336</v>
      </c>
      <c r="O153" s="12">
        <f t="shared" si="8"/>
        <v>41850.208333333336</v>
      </c>
      <c r="P153" s="3" t="b">
        <v>0</v>
      </c>
      <c r="Q153" s="3" t="b">
        <v>0</v>
      </c>
      <c r="R153" s="3" t="s">
        <v>50</v>
      </c>
      <c r="S153" s="3" t="s">
        <v>2036</v>
      </c>
      <c r="T153" s="3" t="s">
        <v>2044</v>
      </c>
    </row>
    <row r="154" spans="1:20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6"/>
        <v>423.06746987951806</v>
      </c>
      <c r="G154" s="3" t="s">
        <v>20</v>
      </c>
      <c r="H154" s="3">
        <v>3376</v>
      </c>
      <c r="I154" s="3">
        <f t="shared" si="7"/>
        <v>52.01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12">
        <f t="shared" si="8"/>
        <v>42783.25</v>
      </c>
      <c r="O154" s="12">
        <f t="shared" si="8"/>
        <v>42790.25</v>
      </c>
      <c r="P154" s="3" t="b">
        <v>0</v>
      </c>
      <c r="Q154" s="3" t="b">
        <v>0</v>
      </c>
      <c r="R154" s="3" t="s">
        <v>60</v>
      </c>
      <c r="S154" s="3" t="s">
        <v>2036</v>
      </c>
      <c r="T154" s="3" t="s">
        <v>2046</v>
      </c>
    </row>
    <row r="155" spans="1:20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6"/>
        <v>92.984160506863773</v>
      </c>
      <c r="G155" s="3" t="s">
        <v>14</v>
      </c>
      <c r="H155" s="3">
        <v>5681</v>
      </c>
      <c r="I155" s="3">
        <f t="shared" si="7"/>
        <v>31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12">
        <f t="shared" si="8"/>
        <v>41201.208333333336</v>
      </c>
      <c r="O155" s="12">
        <f t="shared" si="8"/>
        <v>41207.208333333336</v>
      </c>
      <c r="P155" s="3" t="b">
        <v>0</v>
      </c>
      <c r="Q155" s="3" t="b">
        <v>0</v>
      </c>
      <c r="R155" s="3" t="s">
        <v>33</v>
      </c>
      <c r="S155" s="3" t="s">
        <v>2040</v>
      </c>
      <c r="T155" s="3" t="s">
        <v>2041</v>
      </c>
    </row>
    <row r="156" spans="1:20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6"/>
        <v>58.756567425569173</v>
      </c>
      <c r="G156" s="3" t="s">
        <v>14</v>
      </c>
      <c r="H156" s="3">
        <v>1059</v>
      </c>
      <c r="I156" s="3">
        <f t="shared" si="7"/>
        <v>95.04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12">
        <f t="shared" si="8"/>
        <v>42502.208333333328</v>
      </c>
      <c r="O156" s="12">
        <f t="shared" si="8"/>
        <v>42525.208333333328</v>
      </c>
      <c r="P156" s="3" t="b">
        <v>0</v>
      </c>
      <c r="Q156" s="3" t="b">
        <v>1</v>
      </c>
      <c r="R156" s="3" t="s">
        <v>60</v>
      </c>
      <c r="S156" s="3" t="s">
        <v>2036</v>
      </c>
      <c r="T156" s="3" t="s">
        <v>2046</v>
      </c>
    </row>
    <row r="157" spans="1:20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6"/>
        <v>65.022222222222226</v>
      </c>
      <c r="G157" s="3" t="s">
        <v>14</v>
      </c>
      <c r="H157" s="3">
        <v>1194</v>
      </c>
      <c r="I157" s="3">
        <f t="shared" si="7"/>
        <v>75.97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12">
        <f t="shared" si="8"/>
        <v>40262.208333333336</v>
      </c>
      <c r="O157" s="12">
        <f t="shared" si="8"/>
        <v>40277.208333333336</v>
      </c>
      <c r="P157" s="3" t="b">
        <v>0</v>
      </c>
      <c r="Q157" s="3" t="b">
        <v>0</v>
      </c>
      <c r="R157" s="3" t="s">
        <v>33</v>
      </c>
      <c r="S157" s="3" t="s">
        <v>2040</v>
      </c>
      <c r="T157" s="3" t="s">
        <v>2041</v>
      </c>
    </row>
    <row r="158" spans="1:20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6"/>
        <v>73.939560439560438</v>
      </c>
      <c r="G158" s="3" t="s">
        <v>74</v>
      </c>
      <c r="H158" s="3">
        <v>379</v>
      </c>
      <c r="I158" s="3">
        <f t="shared" si="7"/>
        <v>71.010000000000005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12">
        <f t="shared" si="8"/>
        <v>43743.208333333328</v>
      </c>
      <c r="O158" s="12">
        <f t="shared" si="8"/>
        <v>43767.208333333328</v>
      </c>
      <c r="P158" s="3" t="b">
        <v>0</v>
      </c>
      <c r="Q158" s="3" t="b">
        <v>0</v>
      </c>
      <c r="R158" s="3" t="s">
        <v>23</v>
      </c>
      <c r="S158" s="3" t="s">
        <v>2036</v>
      </c>
      <c r="T158" s="3" t="s">
        <v>2037</v>
      </c>
    </row>
    <row r="159" spans="1:20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6"/>
        <v>52.666666666666664</v>
      </c>
      <c r="G159" s="3" t="s">
        <v>14</v>
      </c>
      <c r="H159" s="3">
        <v>30</v>
      </c>
      <c r="I159" s="3">
        <f t="shared" si="7"/>
        <v>73.73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12">
        <f t="shared" si="8"/>
        <v>41638.25</v>
      </c>
      <c r="O159" s="12">
        <f t="shared" si="8"/>
        <v>41650.25</v>
      </c>
      <c r="P159" s="3" t="b">
        <v>0</v>
      </c>
      <c r="Q159" s="3" t="b">
        <v>0</v>
      </c>
      <c r="R159" s="3" t="s">
        <v>122</v>
      </c>
      <c r="S159" s="3" t="s">
        <v>2055</v>
      </c>
      <c r="T159" s="3" t="s">
        <v>2056</v>
      </c>
    </row>
    <row r="160" spans="1:20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6"/>
        <v>220.95238095238096</v>
      </c>
      <c r="G160" s="3" t="s">
        <v>20</v>
      </c>
      <c r="H160" s="3">
        <v>41</v>
      </c>
      <c r="I160" s="3">
        <f t="shared" si="7"/>
        <v>113.17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12">
        <f t="shared" si="8"/>
        <v>42346.25</v>
      </c>
      <c r="O160" s="12">
        <f t="shared" si="8"/>
        <v>42347.25</v>
      </c>
      <c r="P160" s="3" t="b">
        <v>0</v>
      </c>
      <c r="Q160" s="3" t="b">
        <v>0</v>
      </c>
      <c r="R160" s="3" t="s">
        <v>23</v>
      </c>
      <c r="S160" s="3" t="s">
        <v>2036</v>
      </c>
      <c r="T160" s="3" t="s">
        <v>2037</v>
      </c>
    </row>
    <row r="161" spans="1:20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6"/>
        <v>100.01150627615063</v>
      </c>
      <c r="G161" s="3" t="s">
        <v>20</v>
      </c>
      <c r="H161" s="3">
        <v>1821</v>
      </c>
      <c r="I161" s="3">
        <f t="shared" si="7"/>
        <v>105.01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12">
        <f t="shared" si="8"/>
        <v>43551.208333333328</v>
      </c>
      <c r="O161" s="12">
        <f t="shared" si="8"/>
        <v>43569.208333333328</v>
      </c>
      <c r="P161" s="3" t="b">
        <v>0</v>
      </c>
      <c r="Q161" s="3" t="b">
        <v>1</v>
      </c>
      <c r="R161" s="3" t="s">
        <v>33</v>
      </c>
      <c r="S161" s="3" t="s">
        <v>2040</v>
      </c>
      <c r="T161" s="3" t="s">
        <v>2041</v>
      </c>
    </row>
    <row r="162" spans="1:20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6"/>
        <v>162.3125</v>
      </c>
      <c r="G162" s="3" t="s">
        <v>20</v>
      </c>
      <c r="H162" s="3">
        <v>164</v>
      </c>
      <c r="I162" s="3">
        <f t="shared" si="7"/>
        <v>79.180000000000007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12">
        <f t="shared" si="8"/>
        <v>43582.208333333328</v>
      </c>
      <c r="O162" s="12">
        <f t="shared" si="8"/>
        <v>43598.208333333328</v>
      </c>
      <c r="P162" s="3" t="b">
        <v>0</v>
      </c>
      <c r="Q162" s="3" t="b">
        <v>0</v>
      </c>
      <c r="R162" s="3" t="s">
        <v>65</v>
      </c>
      <c r="S162" s="3" t="s">
        <v>2038</v>
      </c>
      <c r="T162" s="3" t="s">
        <v>2047</v>
      </c>
    </row>
    <row r="163" spans="1:20" ht="31.5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6"/>
        <v>78.181818181818187</v>
      </c>
      <c r="G163" s="3" t="s">
        <v>14</v>
      </c>
      <c r="H163" s="3">
        <v>75</v>
      </c>
      <c r="I163" s="3">
        <f t="shared" si="7"/>
        <v>57.33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12">
        <f t="shared" si="8"/>
        <v>42270.208333333328</v>
      </c>
      <c r="O163" s="12">
        <f t="shared" si="8"/>
        <v>42276.208333333328</v>
      </c>
      <c r="P163" s="3" t="b">
        <v>0</v>
      </c>
      <c r="Q163" s="3" t="b">
        <v>1</v>
      </c>
      <c r="R163" s="3" t="s">
        <v>28</v>
      </c>
      <c r="S163" s="3" t="s">
        <v>2038</v>
      </c>
      <c r="T163" s="3" t="s">
        <v>2039</v>
      </c>
    </row>
    <row r="164" spans="1:20" ht="31.5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6"/>
        <v>149.73770491803279</v>
      </c>
      <c r="G164" s="3" t="s">
        <v>20</v>
      </c>
      <c r="H164" s="3">
        <v>157</v>
      </c>
      <c r="I164" s="3">
        <f t="shared" si="7"/>
        <v>58.18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12">
        <f t="shared" si="8"/>
        <v>43442.25</v>
      </c>
      <c r="O164" s="12">
        <f t="shared" si="8"/>
        <v>43472.25</v>
      </c>
      <c r="P164" s="3" t="b">
        <v>0</v>
      </c>
      <c r="Q164" s="3" t="b">
        <v>0</v>
      </c>
      <c r="R164" s="3" t="s">
        <v>23</v>
      </c>
      <c r="S164" s="3" t="s">
        <v>2036</v>
      </c>
      <c r="T164" s="3" t="s">
        <v>2037</v>
      </c>
    </row>
    <row r="165" spans="1:20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6"/>
        <v>253.25714285714284</v>
      </c>
      <c r="G165" s="3" t="s">
        <v>20</v>
      </c>
      <c r="H165" s="3">
        <v>246</v>
      </c>
      <c r="I165" s="3">
        <f t="shared" si="7"/>
        <v>36.03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12">
        <f t="shared" si="8"/>
        <v>43028.208333333328</v>
      </c>
      <c r="O165" s="12">
        <f t="shared" si="8"/>
        <v>43077.25</v>
      </c>
      <c r="P165" s="3" t="b">
        <v>0</v>
      </c>
      <c r="Q165" s="3" t="b">
        <v>1</v>
      </c>
      <c r="R165" s="3" t="s">
        <v>122</v>
      </c>
      <c r="S165" s="3" t="s">
        <v>2055</v>
      </c>
      <c r="T165" s="3" t="s">
        <v>2056</v>
      </c>
    </row>
    <row r="166" spans="1:20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6"/>
        <v>100.16943521594683</v>
      </c>
      <c r="G166" s="3" t="s">
        <v>20</v>
      </c>
      <c r="H166" s="3">
        <v>1396</v>
      </c>
      <c r="I166" s="3">
        <f t="shared" si="7"/>
        <v>107.99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12">
        <f t="shared" si="8"/>
        <v>43016.208333333328</v>
      </c>
      <c r="O166" s="12">
        <f t="shared" si="8"/>
        <v>43017.208333333328</v>
      </c>
      <c r="P166" s="3" t="b">
        <v>0</v>
      </c>
      <c r="Q166" s="3" t="b">
        <v>0</v>
      </c>
      <c r="R166" s="3" t="s">
        <v>33</v>
      </c>
      <c r="S166" s="3" t="s">
        <v>2040</v>
      </c>
      <c r="T166" s="3" t="s">
        <v>2041</v>
      </c>
    </row>
    <row r="167" spans="1:20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6"/>
        <v>121.99004424778761</v>
      </c>
      <c r="G167" s="3" t="s">
        <v>20</v>
      </c>
      <c r="H167" s="3">
        <v>2506</v>
      </c>
      <c r="I167" s="3">
        <f t="shared" si="7"/>
        <v>44.01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12">
        <f t="shared" si="8"/>
        <v>42948.208333333328</v>
      </c>
      <c r="O167" s="12">
        <f t="shared" si="8"/>
        <v>42980.208333333328</v>
      </c>
      <c r="P167" s="3" t="b">
        <v>0</v>
      </c>
      <c r="Q167" s="3" t="b">
        <v>0</v>
      </c>
      <c r="R167" s="3" t="s">
        <v>28</v>
      </c>
      <c r="S167" s="3" t="s">
        <v>2038</v>
      </c>
      <c r="T167" s="3" t="s">
        <v>2039</v>
      </c>
    </row>
    <row r="168" spans="1:20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6"/>
        <v>137.13265306122449</v>
      </c>
      <c r="G168" s="3" t="s">
        <v>20</v>
      </c>
      <c r="H168" s="3">
        <v>244</v>
      </c>
      <c r="I168" s="3">
        <f t="shared" si="7"/>
        <v>55.08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12">
        <f t="shared" si="8"/>
        <v>40534.25</v>
      </c>
      <c r="O168" s="12">
        <f t="shared" si="8"/>
        <v>40538.25</v>
      </c>
      <c r="P168" s="3" t="b">
        <v>0</v>
      </c>
      <c r="Q168" s="3" t="b">
        <v>0</v>
      </c>
      <c r="R168" s="3" t="s">
        <v>122</v>
      </c>
      <c r="S168" s="3" t="s">
        <v>2055</v>
      </c>
      <c r="T168" s="3" t="s">
        <v>2056</v>
      </c>
    </row>
    <row r="169" spans="1:20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6"/>
        <v>415.53846153846149</v>
      </c>
      <c r="G169" s="3" t="s">
        <v>20</v>
      </c>
      <c r="H169" s="3">
        <v>146</v>
      </c>
      <c r="I169" s="3">
        <f t="shared" si="7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12">
        <f t="shared" si="8"/>
        <v>41435.208333333336</v>
      </c>
      <c r="O169" s="12">
        <f t="shared" si="8"/>
        <v>41445.208333333336</v>
      </c>
      <c r="P169" s="3" t="b">
        <v>0</v>
      </c>
      <c r="Q169" s="3" t="b">
        <v>0</v>
      </c>
      <c r="R169" s="3" t="s">
        <v>33</v>
      </c>
      <c r="S169" s="3" t="s">
        <v>2040</v>
      </c>
      <c r="T169" s="3" t="s">
        <v>2041</v>
      </c>
    </row>
    <row r="170" spans="1:20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6"/>
        <v>31.30913348946136</v>
      </c>
      <c r="G170" s="3" t="s">
        <v>14</v>
      </c>
      <c r="H170" s="3">
        <v>955</v>
      </c>
      <c r="I170" s="3">
        <f t="shared" si="7"/>
        <v>42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12">
        <f t="shared" si="8"/>
        <v>43518.25</v>
      </c>
      <c r="O170" s="12">
        <f t="shared" si="8"/>
        <v>43541.208333333328</v>
      </c>
      <c r="P170" s="3" t="b">
        <v>0</v>
      </c>
      <c r="Q170" s="3" t="b">
        <v>1</v>
      </c>
      <c r="R170" s="3" t="s">
        <v>60</v>
      </c>
      <c r="S170" s="3" t="s">
        <v>2036</v>
      </c>
      <c r="T170" s="3" t="s">
        <v>2046</v>
      </c>
    </row>
    <row r="171" spans="1:20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6"/>
        <v>424.08154506437768</v>
      </c>
      <c r="G171" s="3" t="s">
        <v>20</v>
      </c>
      <c r="H171" s="3">
        <v>1267</v>
      </c>
      <c r="I171" s="3">
        <f t="shared" si="7"/>
        <v>77.989999999999995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12">
        <f t="shared" si="8"/>
        <v>41077.208333333336</v>
      </c>
      <c r="O171" s="12">
        <f t="shared" si="8"/>
        <v>41105.208333333336</v>
      </c>
      <c r="P171" s="3" t="b">
        <v>0</v>
      </c>
      <c r="Q171" s="3" t="b">
        <v>1</v>
      </c>
      <c r="R171" s="3" t="s">
        <v>100</v>
      </c>
      <c r="S171" s="3" t="s">
        <v>2042</v>
      </c>
      <c r="T171" s="3" t="s">
        <v>2053</v>
      </c>
    </row>
    <row r="172" spans="1:20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6"/>
        <v>2.93886230728336</v>
      </c>
      <c r="G172" s="3" t="s">
        <v>14</v>
      </c>
      <c r="H172" s="3">
        <v>67</v>
      </c>
      <c r="I172" s="3">
        <f t="shared" si="7"/>
        <v>82.51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12">
        <f t="shared" si="8"/>
        <v>42950.208333333328</v>
      </c>
      <c r="O172" s="12">
        <f t="shared" si="8"/>
        <v>42957.208333333328</v>
      </c>
      <c r="P172" s="3" t="b">
        <v>0</v>
      </c>
      <c r="Q172" s="3" t="b">
        <v>0</v>
      </c>
      <c r="R172" s="3" t="s">
        <v>60</v>
      </c>
      <c r="S172" s="3" t="s">
        <v>2036</v>
      </c>
      <c r="T172" s="3" t="s">
        <v>2046</v>
      </c>
    </row>
    <row r="173" spans="1:20" ht="31.5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6"/>
        <v>10.63265306122449</v>
      </c>
      <c r="G173" s="3" t="s">
        <v>14</v>
      </c>
      <c r="H173" s="3">
        <v>5</v>
      </c>
      <c r="I173" s="3">
        <f t="shared" si="7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12">
        <f t="shared" si="8"/>
        <v>41718.208333333336</v>
      </c>
      <c r="O173" s="12">
        <f t="shared" si="8"/>
        <v>41740.208333333336</v>
      </c>
      <c r="P173" s="3" t="b">
        <v>0</v>
      </c>
      <c r="Q173" s="3" t="b">
        <v>0</v>
      </c>
      <c r="R173" s="3" t="s">
        <v>206</v>
      </c>
      <c r="S173" s="3" t="s">
        <v>2048</v>
      </c>
      <c r="T173" s="3" t="s">
        <v>2060</v>
      </c>
    </row>
    <row r="174" spans="1:20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6"/>
        <v>82.875</v>
      </c>
      <c r="G174" s="3" t="s">
        <v>14</v>
      </c>
      <c r="H174" s="3">
        <v>26</v>
      </c>
      <c r="I174" s="3">
        <f t="shared" si="7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12">
        <f t="shared" si="8"/>
        <v>41839.208333333336</v>
      </c>
      <c r="O174" s="12">
        <f t="shared" si="8"/>
        <v>41854.208333333336</v>
      </c>
      <c r="P174" s="3" t="b">
        <v>0</v>
      </c>
      <c r="Q174" s="3" t="b">
        <v>1</v>
      </c>
      <c r="R174" s="3" t="s">
        <v>42</v>
      </c>
      <c r="S174" s="3" t="s">
        <v>2042</v>
      </c>
      <c r="T174" s="3" t="s">
        <v>2043</v>
      </c>
    </row>
    <row r="175" spans="1:20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6"/>
        <v>163.01447776628748</v>
      </c>
      <c r="G175" s="3" t="s">
        <v>20</v>
      </c>
      <c r="H175" s="3">
        <v>1561</v>
      </c>
      <c r="I175" s="3">
        <f t="shared" si="7"/>
        <v>100.98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12">
        <f t="shared" si="8"/>
        <v>41412.208333333336</v>
      </c>
      <c r="O175" s="12">
        <f t="shared" si="8"/>
        <v>41418.208333333336</v>
      </c>
      <c r="P175" s="3" t="b">
        <v>0</v>
      </c>
      <c r="Q175" s="3" t="b">
        <v>0</v>
      </c>
      <c r="R175" s="3" t="s">
        <v>33</v>
      </c>
      <c r="S175" s="3" t="s">
        <v>2040</v>
      </c>
      <c r="T175" s="3" t="s">
        <v>2041</v>
      </c>
    </row>
    <row r="176" spans="1:20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6"/>
        <v>894.66666666666674</v>
      </c>
      <c r="G176" s="3" t="s">
        <v>20</v>
      </c>
      <c r="H176" s="3">
        <v>48</v>
      </c>
      <c r="I176" s="3">
        <f t="shared" si="7"/>
        <v>111.83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12">
        <f t="shared" si="8"/>
        <v>42282.208333333328</v>
      </c>
      <c r="O176" s="12">
        <f t="shared" si="8"/>
        <v>42283.208333333328</v>
      </c>
      <c r="P176" s="3" t="b">
        <v>0</v>
      </c>
      <c r="Q176" s="3" t="b">
        <v>1</v>
      </c>
      <c r="R176" s="3" t="s">
        <v>65</v>
      </c>
      <c r="S176" s="3" t="s">
        <v>2038</v>
      </c>
      <c r="T176" s="3" t="s">
        <v>2047</v>
      </c>
    </row>
    <row r="177" spans="1:20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6"/>
        <v>26.191501103752756</v>
      </c>
      <c r="G177" s="3" t="s">
        <v>14</v>
      </c>
      <c r="H177" s="3">
        <v>1130</v>
      </c>
      <c r="I177" s="3">
        <f t="shared" si="7"/>
        <v>42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12">
        <f t="shared" si="8"/>
        <v>42613.208333333328</v>
      </c>
      <c r="O177" s="12">
        <f t="shared" si="8"/>
        <v>42632.208333333328</v>
      </c>
      <c r="P177" s="3" t="b">
        <v>0</v>
      </c>
      <c r="Q177" s="3" t="b">
        <v>0</v>
      </c>
      <c r="R177" s="3" t="s">
        <v>33</v>
      </c>
      <c r="S177" s="3" t="s">
        <v>2040</v>
      </c>
      <c r="T177" s="3" t="s">
        <v>2041</v>
      </c>
    </row>
    <row r="178" spans="1:20" ht="31.5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6"/>
        <v>74.834782608695647</v>
      </c>
      <c r="G178" s="3" t="s">
        <v>14</v>
      </c>
      <c r="H178" s="3">
        <v>782</v>
      </c>
      <c r="I178" s="3">
        <f t="shared" si="7"/>
        <v>110.05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12">
        <f t="shared" si="8"/>
        <v>42616.208333333328</v>
      </c>
      <c r="O178" s="12">
        <f t="shared" si="8"/>
        <v>42625.208333333328</v>
      </c>
      <c r="P178" s="3" t="b">
        <v>0</v>
      </c>
      <c r="Q178" s="3" t="b">
        <v>0</v>
      </c>
      <c r="R178" s="3" t="s">
        <v>33</v>
      </c>
      <c r="S178" s="3" t="s">
        <v>2040</v>
      </c>
      <c r="T178" s="3" t="s">
        <v>2041</v>
      </c>
    </row>
    <row r="179" spans="1:20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6"/>
        <v>416.47680412371136</v>
      </c>
      <c r="G179" s="3" t="s">
        <v>20</v>
      </c>
      <c r="H179" s="3">
        <v>2739</v>
      </c>
      <c r="I179" s="3">
        <f t="shared" si="7"/>
        <v>59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12">
        <f t="shared" si="8"/>
        <v>40497.25</v>
      </c>
      <c r="O179" s="12">
        <f t="shared" si="8"/>
        <v>40522.25</v>
      </c>
      <c r="P179" s="3" t="b">
        <v>0</v>
      </c>
      <c r="Q179" s="3" t="b">
        <v>0</v>
      </c>
      <c r="R179" s="3" t="s">
        <v>33</v>
      </c>
      <c r="S179" s="3" t="s">
        <v>2040</v>
      </c>
      <c r="T179" s="3" t="s">
        <v>2041</v>
      </c>
    </row>
    <row r="180" spans="1:20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6"/>
        <v>96.208333333333329</v>
      </c>
      <c r="G180" s="3" t="s">
        <v>14</v>
      </c>
      <c r="H180" s="3">
        <v>210</v>
      </c>
      <c r="I180" s="3">
        <f t="shared" si="7"/>
        <v>32.99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12">
        <f t="shared" si="8"/>
        <v>42999.208333333328</v>
      </c>
      <c r="O180" s="12">
        <f t="shared" si="8"/>
        <v>43008.208333333328</v>
      </c>
      <c r="P180" s="3" t="b">
        <v>0</v>
      </c>
      <c r="Q180" s="3" t="b">
        <v>0</v>
      </c>
      <c r="R180" s="3" t="s">
        <v>17</v>
      </c>
      <c r="S180" s="3" t="s">
        <v>2034</v>
      </c>
      <c r="T180" s="3" t="s">
        <v>2035</v>
      </c>
    </row>
    <row r="181" spans="1:20" ht="31.5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6"/>
        <v>357.71910112359546</v>
      </c>
      <c r="G181" s="3" t="s">
        <v>20</v>
      </c>
      <c r="H181" s="3">
        <v>3537</v>
      </c>
      <c r="I181" s="3">
        <f t="shared" si="7"/>
        <v>45.01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12">
        <f t="shared" si="8"/>
        <v>41350.208333333336</v>
      </c>
      <c r="O181" s="12">
        <f t="shared" si="8"/>
        <v>41351.208333333336</v>
      </c>
      <c r="P181" s="3" t="b">
        <v>0</v>
      </c>
      <c r="Q181" s="3" t="b">
        <v>1</v>
      </c>
      <c r="R181" s="3" t="s">
        <v>33</v>
      </c>
      <c r="S181" s="3" t="s">
        <v>2040</v>
      </c>
      <c r="T181" s="3" t="s">
        <v>2041</v>
      </c>
    </row>
    <row r="182" spans="1:20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6"/>
        <v>308.45714285714286</v>
      </c>
      <c r="G182" s="3" t="s">
        <v>20</v>
      </c>
      <c r="H182" s="3">
        <v>2107</v>
      </c>
      <c r="I182" s="3">
        <f t="shared" si="7"/>
        <v>81.98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12">
        <f t="shared" si="8"/>
        <v>40259.208333333336</v>
      </c>
      <c r="O182" s="12">
        <f t="shared" si="8"/>
        <v>40264.208333333336</v>
      </c>
      <c r="P182" s="3" t="b">
        <v>0</v>
      </c>
      <c r="Q182" s="3" t="b">
        <v>0</v>
      </c>
      <c r="R182" s="3" t="s">
        <v>65</v>
      </c>
      <c r="S182" s="3" t="s">
        <v>2038</v>
      </c>
      <c r="T182" s="3" t="s">
        <v>2047</v>
      </c>
    </row>
    <row r="183" spans="1:20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6"/>
        <v>61.802325581395344</v>
      </c>
      <c r="G183" s="3" t="s">
        <v>14</v>
      </c>
      <c r="H183" s="3">
        <v>136</v>
      </c>
      <c r="I183" s="3">
        <f t="shared" si="7"/>
        <v>39.08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12">
        <f t="shared" si="8"/>
        <v>43012.208333333328</v>
      </c>
      <c r="O183" s="12">
        <f t="shared" si="8"/>
        <v>43030.208333333328</v>
      </c>
      <c r="P183" s="3" t="b">
        <v>0</v>
      </c>
      <c r="Q183" s="3" t="b">
        <v>0</v>
      </c>
      <c r="R183" s="3" t="s">
        <v>28</v>
      </c>
      <c r="S183" s="3" t="s">
        <v>2038</v>
      </c>
      <c r="T183" s="3" t="s">
        <v>2039</v>
      </c>
    </row>
    <row r="184" spans="1:20" ht="31.5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6"/>
        <v>722.32472324723244</v>
      </c>
      <c r="G184" s="3" t="s">
        <v>20</v>
      </c>
      <c r="H184" s="3">
        <v>3318</v>
      </c>
      <c r="I184" s="3">
        <f t="shared" si="7"/>
        <v>59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12">
        <f t="shared" si="8"/>
        <v>43631.208333333328</v>
      </c>
      <c r="O184" s="12">
        <f t="shared" si="8"/>
        <v>43647.208333333328</v>
      </c>
      <c r="P184" s="3" t="b">
        <v>0</v>
      </c>
      <c r="Q184" s="3" t="b">
        <v>0</v>
      </c>
      <c r="R184" s="3" t="s">
        <v>33</v>
      </c>
      <c r="S184" s="3" t="s">
        <v>2040</v>
      </c>
      <c r="T184" s="3" t="s">
        <v>2041</v>
      </c>
    </row>
    <row r="185" spans="1:20" ht="31.5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6"/>
        <v>69.117647058823522</v>
      </c>
      <c r="G185" s="3" t="s">
        <v>14</v>
      </c>
      <c r="H185" s="3">
        <v>86</v>
      </c>
      <c r="I185" s="3">
        <f t="shared" si="7"/>
        <v>40.99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12">
        <f t="shared" si="8"/>
        <v>40430.208333333336</v>
      </c>
      <c r="O185" s="12">
        <f t="shared" si="8"/>
        <v>40443.208333333336</v>
      </c>
      <c r="P185" s="3" t="b">
        <v>0</v>
      </c>
      <c r="Q185" s="3" t="b">
        <v>0</v>
      </c>
      <c r="R185" s="3" t="s">
        <v>23</v>
      </c>
      <c r="S185" s="3" t="s">
        <v>2036</v>
      </c>
      <c r="T185" s="3" t="s">
        <v>2037</v>
      </c>
    </row>
    <row r="186" spans="1:20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6"/>
        <v>293.05555555555554</v>
      </c>
      <c r="G186" s="3" t="s">
        <v>20</v>
      </c>
      <c r="H186" s="3">
        <v>340</v>
      </c>
      <c r="I186" s="3">
        <f t="shared" si="7"/>
        <v>31.03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12">
        <f t="shared" si="8"/>
        <v>43588.208333333328</v>
      </c>
      <c r="O186" s="12">
        <f t="shared" si="8"/>
        <v>43589.208333333328</v>
      </c>
      <c r="P186" s="3" t="b">
        <v>0</v>
      </c>
      <c r="Q186" s="3" t="b">
        <v>0</v>
      </c>
      <c r="R186" s="3" t="s">
        <v>33</v>
      </c>
      <c r="S186" s="3" t="s">
        <v>2040</v>
      </c>
      <c r="T186" s="3" t="s">
        <v>2041</v>
      </c>
    </row>
    <row r="187" spans="1:20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6"/>
        <v>71.8</v>
      </c>
      <c r="G187" s="3" t="s">
        <v>14</v>
      </c>
      <c r="H187" s="3">
        <v>19</v>
      </c>
      <c r="I187" s="3">
        <f t="shared" si="7"/>
        <v>37.79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12">
        <f t="shared" si="8"/>
        <v>43233.208333333328</v>
      </c>
      <c r="O187" s="12">
        <f t="shared" si="8"/>
        <v>43244.208333333328</v>
      </c>
      <c r="P187" s="3" t="b">
        <v>0</v>
      </c>
      <c r="Q187" s="3" t="b">
        <v>0</v>
      </c>
      <c r="R187" s="3" t="s">
        <v>269</v>
      </c>
      <c r="S187" s="3" t="s">
        <v>2042</v>
      </c>
      <c r="T187" s="3" t="s">
        <v>2061</v>
      </c>
    </row>
    <row r="188" spans="1:20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6"/>
        <v>31.934684684684683</v>
      </c>
      <c r="G188" s="3" t="s">
        <v>14</v>
      </c>
      <c r="H188" s="3">
        <v>886</v>
      </c>
      <c r="I188" s="3">
        <f t="shared" si="7"/>
        <v>32.01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12">
        <f t="shared" si="8"/>
        <v>41782.208333333336</v>
      </c>
      <c r="O188" s="12">
        <f t="shared" si="8"/>
        <v>41797.208333333336</v>
      </c>
      <c r="P188" s="3" t="b">
        <v>0</v>
      </c>
      <c r="Q188" s="3" t="b">
        <v>0</v>
      </c>
      <c r="R188" s="3" t="s">
        <v>33</v>
      </c>
      <c r="S188" s="3" t="s">
        <v>2040</v>
      </c>
      <c r="T188" s="3" t="s">
        <v>2041</v>
      </c>
    </row>
    <row r="189" spans="1:20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6"/>
        <v>229.87375415282392</v>
      </c>
      <c r="G189" s="3" t="s">
        <v>20</v>
      </c>
      <c r="H189" s="3">
        <v>1442</v>
      </c>
      <c r="I189" s="3">
        <f t="shared" si="7"/>
        <v>95.97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12">
        <f t="shared" si="8"/>
        <v>41328.25</v>
      </c>
      <c r="O189" s="12">
        <f t="shared" si="8"/>
        <v>41356.208333333336</v>
      </c>
      <c r="P189" s="3" t="b">
        <v>0</v>
      </c>
      <c r="Q189" s="3" t="b">
        <v>1</v>
      </c>
      <c r="R189" s="3" t="s">
        <v>100</v>
      </c>
      <c r="S189" s="3" t="s">
        <v>2042</v>
      </c>
      <c r="T189" s="3" t="s">
        <v>2053</v>
      </c>
    </row>
    <row r="190" spans="1:20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6"/>
        <v>32.012195121951223</v>
      </c>
      <c r="G190" s="3" t="s">
        <v>14</v>
      </c>
      <c r="H190" s="3">
        <v>35</v>
      </c>
      <c r="I190" s="3">
        <f t="shared" si="7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12">
        <f t="shared" si="8"/>
        <v>41975.25</v>
      </c>
      <c r="O190" s="12">
        <f t="shared" si="8"/>
        <v>41976.25</v>
      </c>
      <c r="P190" s="3" t="b">
        <v>0</v>
      </c>
      <c r="Q190" s="3" t="b">
        <v>0</v>
      </c>
      <c r="R190" s="3" t="s">
        <v>33</v>
      </c>
      <c r="S190" s="3" t="s">
        <v>2040</v>
      </c>
      <c r="T190" s="3" t="s">
        <v>2041</v>
      </c>
    </row>
    <row r="191" spans="1:20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6"/>
        <v>23.525352848928385</v>
      </c>
      <c r="G191" s="3" t="s">
        <v>74</v>
      </c>
      <c r="H191" s="3">
        <v>441</v>
      </c>
      <c r="I191" s="3">
        <f t="shared" si="7"/>
        <v>102.05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12">
        <f t="shared" si="8"/>
        <v>42433.25</v>
      </c>
      <c r="O191" s="12">
        <f t="shared" si="8"/>
        <v>42433.25</v>
      </c>
      <c r="P191" s="3" t="b">
        <v>0</v>
      </c>
      <c r="Q191" s="3" t="b">
        <v>0</v>
      </c>
      <c r="R191" s="3" t="s">
        <v>33</v>
      </c>
      <c r="S191" s="3" t="s">
        <v>2040</v>
      </c>
      <c r="T191" s="3" t="s">
        <v>2041</v>
      </c>
    </row>
    <row r="192" spans="1:20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6"/>
        <v>68.594594594594597</v>
      </c>
      <c r="G192" s="3" t="s">
        <v>14</v>
      </c>
      <c r="H192" s="3">
        <v>24</v>
      </c>
      <c r="I192" s="3">
        <f t="shared" si="7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12">
        <f t="shared" si="8"/>
        <v>41429.208333333336</v>
      </c>
      <c r="O192" s="12">
        <f t="shared" si="8"/>
        <v>41430.208333333336</v>
      </c>
      <c r="P192" s="3" t="b">
        <v>0</v>
      </c>
      <c r="Q192" s="3" t="b">
        <v>1</v>
      </c>
      <c r="R192" s="3" t="s">
        <v>33</v>
      </c>
      <c r="S192" s="3" t="s">
        <v>2040</v>
      </c>
      <c r="T192" s="3" t="s">
        <v>2041</v>
      </c>
    </row>
    <row r="193" spans="1:20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6"/>
        <v>37.952380952380956</v>
      </c>
      <c r="G193" s="3" t="s">
        <v>14</v>
      </c>
      <c r="H193" s="3">
        <v>86</v>
      </c>
      <c r="I193" s="3">
        <f t="shared" si="7"/>
        <v>37.07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12">
        <f t="shared" si="8"/>
        <v>43536.208333333328</v>
      </c>
      <c r="O193" s="12">
        <f t="shared" si="8"/>
        <v>43539.208333333328</v>
      </c>
      <c r="P193" s="3" t="b">
        <v>0</v>
      </c>
      <c r="Q193" s="3" t="b">
        <v>0</v>
      </c>
      <c r="R193" s="3" t="s">
        <v>33</v>
      </c>
      <c r="S193" s="3" t="s">
        <v>2040</v>
      </c>
      <c r="T193" s="3" t="s">
        <v>2041</v>
      </c>
    </row>
    <row r="194" spans="1:20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6"/>
        <v>19.992957746478872</v>
      </c>
      <c r="G194" s="3" t="s">
        <v>14</v>
      </c>
      <c r="H194" s="3">
        <v>243</v>
      </c>
      <c r="I194" s="3">
        <f t="shared" si="7"/>
        <v>35.049999999999997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12">
        <f t="shared" si="8"/>
        <v>41817.208333333336</v>
      </c>
      <c r="O194" s="12">
        <f t="shared" si="8"/>
        <v>41821.208333333336</v>
      </c>
      <c r="P194" s="3" t="b">
        <v>0</v>
      </c>
      <c r="Q194" s="3" t="b">
        <v>0</v>
      </c>
      <c r="R194" s="3" t="s">
        <v>23</v>
      </c>
      <c r="S194" s="3" t="s">
        <v>2036</v>
      </c>
      <c r="T194" s="3" t="s">
        <v>2037</v>
      </c>
    </row>
    <row r="195" spans="1:20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ref="F195:F258" si="9">(E195/D195)*100</f>
        <v>45.636363636363633</v>
      </c>
      <c r="G195" s="3" t="s">
        <v>14</v>
      </c>
      <c r="H195" s="3">
        <v>65</v>
      </c>
      <c r="I195" s="3">
        <f t="shared" ref="I195:I258" si="10">ROUND(E195/H195,2)</f>
        <v>46.34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12">
        <f t="shared" ref="N195:O258" si="11">(((L195/60)/60)/24)+DATE(1970,1,1)</f>
        <v>43198.208333333328</v>
      </c>
      <c r="O195" s="12">
        <f t="shared" si="11"/>
        <v>43202.208333333328</v>
      </c>
      <c r="P195" s="3" t="b">
        <v>1</v>
      </c>
      <c r="Q195" s="3" t="b">
        <v>0</v>
      </c>
      <c r="R195" s="3" t="s">
        <v>60</v>
      </c>
      <c r="S195" s="3" t="s">
        <v>2036</v>
      </c>
      <c r="T195" s="3" t="s">
        <v>2046</v>
      </c>
    </row>
    <row r="196" spans="1:20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si="9"/>
        <v>122.7605633802817</v>
      </c>
      <c r="G196" s="3" t="s">
        <v>20</v>
      </c>
      <c r="H196" s="3">
        <v>126</v>
      </c>
      <c r="I196" s="3">
        <f t="shared" si="10"/>
        <v>69.17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12">
        <f t="shared" si="11"/>
        <v>42261.208333333328</v>
      </c>
      <c r="O196" s="12">
        <f t="shared" si="11"/>
        <v>42277.208333333328</v>
      </c>
      <c r="P196" s="3" t="b">
        <v>0</v>
      </c>
      <c r="Q196" s="3" t="b">
        <v>0</v>
      </c>
      <c r="R196" s="3" t="s">
        <v>148</v>
      </c>
      <c r="S196" s="3" t="s">
        <v>2036</v>
      </c>
      <c r="T196" s="3" t="s">
        <v>2058</v>
      </c>
    </row>
    <row r="197" spans="1:20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9"/>
        <v>361.75316455696202</v>
      </c>
      <c r="G197" s="3" t="s">
        <v>20</v>
      </c>
      <c r="H197" s="3">
        <v>524</v>
      </c>
      <c r="I197" s="3">
        <f t="shared" si="10"/>
        <v>109.08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12">
        <f t="shared" si="11"/>
        <v>43310.208333333328</v>
      </c>
      <c r="O197" s="12">
        <f t="shared" si="11"/>
        <v>43317.208333333328</v>
      </c>
      <c r="P197" s="3" t="b">
        <v>0</v>
      </c>
      <c r="Q197" s="3" t="b">
        <v>0</v>
      </c>
      <c r="R197" s="3" t="s">
        <v>50</v>
      </c>
      <c r="S197" s="3" t="s">
        <v>2036</v>
      </c>
      <c r="T197" s="3" t="s">
        <v>2044</v>
      </c>
    </row>
    <row r="198" spans="1:20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9"/>
        <v>63.146341463414636</v>
      </c>
      <c r="G198" s="3" t="s">
        <v>14</v>
      </c>
      <c r="H198" s="3">
        <v>100</v>
      </c>
      <c r="I198" s="3">
        <f t="shared" si="10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12">
        <f t="shared" si="11"/>
        <v>42616.208333333328</v>
      </c>
      <c r="O198" s="12">
        <f t="shared" si="11"/>
        <v>42635.208333333328</v>
      </c>
      <c r="P198" s="3" t="b">
        <v>0</v>
      </c>
      <c r="Q198" s="3" t="b">
        <v>0</v>
      </c>
      <c r="R198" s="3" t="s">
        <v>65</v>
      </c>
      <c r="S198" s="3" t="s">
        <v>2038</v>
      </c>
      <c r="T198" s="3" t="s">
        <v>2047</v>
      </c>
    </row>
    <row r="199" spans="1:20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9"/>
        <v>298.20475319926874</v>
      </c>
      <c r="G199" s="3" t="s">
        <v>20</v>
      </c>
      <c r="H199" s="3">
        <v>1989</v>
      </c>
      <c r="I199" s="3">
        <f t="shared" si="10"/>
        <v>82.01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12">
        <f t="shared" si="11"/>
        <v>42909.208333333328</v>
      </c>
      <c r="O199" s="12">
        <f t="shared" si="11"/>
        <v>42923.208333333328</v>
      </c>
      <c r="P199" s="3" t="b">
        <v>0</v>
      </c>
      <c r="Q199" s="3" t="b">
        <v>0</v>
      </c>
      <c r="R199" s="3" t="s">
        <v>53</v>
      </c>
      <c r="S199" s="3" t="s">
        <v>2042</v>
      </c>
      <c r="T199" s="3" t="s">
        <v>2045</v>
      </c>
    </row>
    <row r="200" spans="1:20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9"/>
        <v>9.5585443037974684</v>
      </c>
      <c r="G200" s="3" t="s">
        <v>14</v>
      </c>
      <c r="H200" s="3">
        <v>168</v>
      </c>
      <c r="I200" s="3">
        <f t="shared" si="10"/>
        <v>35.96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12">
        <f t="shared" si="11"/>
        <v>40396.208333333336</v>
      </c>
      <c r="O200" s="12">
        <f t="shared" si="11"/>
        <v>40425.208333333336</v>
      </c>
      <c r="P200" s="3" t="b">
        <v>0</v>
      </c>
      <c r="Q200" s="3" t="b">
        <v>0</v>
      </c>
      <c r="R200" s="3" t="s">
        <v>50</v>
      </c>
      <c r="S200" s="3" t="s">
        <v>2036</v>
      </c>
      <c r="T200" s="3" t="s">
        <v>2044</v>
      </c>
    </row>
    <row r="201" spans="1:20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9"/>
        <v>53.777777777777779</v>
      </c>
      <c r="G201" s="3" t="s">
        <v>14</v>
      </c>
      <c r="H201" s="3">
        <v>13</v>
      </c>
      <c r="I201" s="3">
        <f t="shared" si="10"/>
        <v>74.459999999999994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12">
        <f t="shared" si="11"/>
        <v>42192.208333333328</v>
      </c>
      <c r="O201" s="12">
        <f t="shared" si="11"/>
        <v>42196.208333333328</v>
      </c>
      <c r="P201" s="3" t="b">
        <v>0</v>
      </c>
      <c r="Q201" s="3" t="b">
        <v>0</v>
      </c>
      <c r="R201" s="3" t="s">
        <v>23</v>
      </c>
      <c r="S201" s="3" t="s">
        <v>2036</v>
      </c>
      <c r="T201" s="3" t="s">
        <v>2037</v>
      </c>
    </row>
    <row r="202" spans="1:20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9"/>
        <v>2</v>
      </c>
      <c r="G202" s="3" t="s">
        <v>14</v>
      </c>
      <c r="H202" s="3">
        <v>1</v>
      </c>
      <c r="I202" s="3">
        <f t="shared" si="10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12">
        <f t="shared" si="11"/>
        <v>40262.208333333336</v>
      </c>
      <c r="O202" s="12">
        <f t="shared" si="11"/>
        <v>40273.208333333336</v>
      </c>
      <c r="P202" s="3" t="b">
        <v>0</v>
      </c>
      <c r="Q202" s="3" t="b">
        <v>0</v>
      </c>
      <c r="R202" s="3" t="s">
        <v>33</v>
      </c>
      <c r="S202" s="3" t="s">
        <v>2040</v>
      </c>
      <c r="T202" s="3" t="s">
        <v>2041</v>
      </c>
    </row>
    <row r="203" spans="1:20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9"/>
        <v>681.19047619047615</v>
      </c>
      <c r="G203" s="3" t="s">
        <v>20</v>
      </c>
      <c r="H203" s="3">
        <v>157</v>
      </c>
      <c r="I203" s="3">
        <f t="shared" si="10"/>
        <v>91.11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12">
        <f t="shared" si="11"/>
        <v>41845.208333333336</v>
      </c>
      <c r="O203" s="12">
        <f t="shared" si="11"/>
        <v>41863.208333333336</v>
      </c>
      <c r="P203" s="3" t="b">
        <v>0</v>
      </c>
      <c r="Q203" s="3" t="b">
        <v>0</v>
      </c>
      <c r="R203" s="3" t="s">
        <v>28</v>
      </c>
      <c r="S203" s="3" t="s">
        <v>2038</v>
      </c>
      <c r="T203" s="3" t="s">
        <v>2039</v>
      </c>
    </row>
    <row r="204" spans="1:20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9"/>
        <v>78.831325301204828</v>
      </c>
      <c r="G204" s="3" t="s">
        <v>74</v>
      </c>
      <c r="H204" s="3">
        <v>82</v>
      </c>
      <c r="I204" s="3">
        <f t="shared" si="10"/>
        <v>79.790000000000006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12">
        <f t="shared" si="11"/>
        <v>40818.208333333336</v>
      </c>
      <c r="O204" s="12">
        <f t="shared" si="11"/>
        <v>40822.208333333336</v>
      </c>
      <c r="P204" s="3" t="b">
        <v>0</v>
      </c>
      <c r="Q204" s="3" t="b">
        <v>0</v>
      </c>
      <c r="R204" s="3" t="s">
        <v>17</v>
      </c>
      <c r="S204" s="3" t="s">
        <v>2034</v>
      </c>
      <c r="T204" s="3" t="s">
        <v>2035</v>
      </c>
    </row>
    <row r="205" spans="1:20" ht="31.5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9"/>
        <v>134.40792216817235</v>
      </c>
      <c r="G205" s="3" t="s">
        <v>20</v>
      </c>
      <c r="H205" s="3">
        <v>4498</v>
      </c>
      <c r="I205" s="3">
        <f t="shared" si="10"/>
        <v>43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12">
        <f t="shared" si="11"/>
        <v>42752.25</v>
      </c>
      <c r="O205" s="12">
        <f t="shared" si="11"/>
        <v>42754.25</v>
      </c>
      <c r="P205" s="3" t="b">
        <v>0</v>
      </c>
      <c r="Q205" s="3" t="b">
        <v>0</v>
      </c>
      <c r="R205" s="3" t="s">
        <v>33</v>
      </c>
      <c r="S205" s="3" t="s">
        <v>2040</v>
      </c>
      <c r="T205" s="3" t="s">
        <v>2041</v>
      </c>
    </row>
    <row r="206" spans="1:20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9"/>
        <v>3.3719999999999999</v>
      </c>
      <c r="G206" s="3" t="s">
        <v>14</v>
      </c>
      <c r="H206" s="3">
        <v>40</v>
      </c>
      <c r="I206" s="3">
        <f t="shared" si="10"/>
        <v>63.23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12">
        <f t="shared" si="11"/>
        <v>40636.208333333336</v>
      </c>
      <c r="O206" s="12">
        <f t="shared" si="11"/>
        <v>40646.208333333336</v>
      </c>
      <c r="P206" s="3" t="b">
        <v>0</v>
      </c>
      <c r="Q206" s="3" t="b">
        <v>0</v>
      </c>
      <c r="R206" s="3" t="s">
        <v>159</v>
      </c>
      <c r="S206" s="3" t="s">
        <v>2036</v>
      </c>
      <c r="T206" s="3" t="s">
        <v>2059</v>
      </c>
    </row>
    <row r="207" spans="1:20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9"/>
        <v>431.84615384615387</v>
      </c>
      <c r="G207" s="3" t="s">
        <v>20</v>
      </c>
      <c r="H207" s="3">
        <v>80</v>
      </c>
      <c r="I207" s="3">
        <f t="shared" si="10"/>
        <v>70.180000000000007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12">
        <f t="shared" si="11"/>
        <v>43390.208333333328</v>
      </c>
      <c r="O207" s="12">
        <f t="shared" si="11"/>
        <v>43402.208333333328</v>
      </c>
      <c r="P207" s="3" t="b">
        <v>1</v>
      </c>
      <c r="Q207" s="3" t="b">
        <v>0</v>
      </c>
      <c r="R207" s="3" t="s">
        <v>33</v>
      </c>
      <c r="S207" s="3" t="s">
        <v>2040</v>
      </c>
      <c r="T207" s="3" t="s">
        <v>2041</v>
      </c>
    </row>
    <row r="208" spans="1:20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9"/>
        <v>38.844444444444441</v>
      </c>
      <c r="G208" s="3" t="s">
        <v>74</v>
      </c>
      <c r="H208" s="3">
        <v>57</v>
      </c>
      <c r="I208" s="3">
        <f t="shared" si="10"/>
        <v>61.33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12">
        <f t="shared" si="11"/>
        <v>40236.25</v>
      </c>
      <c r="O208" s="12">
        <f t="shared" si="11"/>
        <v>40245.25</v>
      </c>
      <c r="P208" s="3" t="b">
        <v>0</v>
      </c>
      <c r="Q208" s="3" t="b">
        <v>0</v>
      </c>
      <c r="R208" s="3" t="s">
        <v>119</v>
      </c>
      <c r="S208" s="3" t="s">
        <v>2048</v>
      </c>
      <c r="T208" s="3" t="s">
        <v>2054</v>
      </c>
    </row>
    <row r="209" spans="1:20" ht="31.5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9"/>
        <v>425.7</v>
      </c>
      <c r="G209" s="3" t="s">
        <v>20</v>
      </c>
      <c r="H209" s="3">
        <v>43</v>
      </c>
      <c r="I209" s="3">
        <f t="shared" si="10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12">
        <f t="shared" si="11"/>
        <v>43340.208333333328</v>
      </c>
      <c r="O209" s="12">
        <f t="shared" si="11"/>
        <v>43360.208333333328</v>
      </c>
      <c r="P209" s="3" t="b">
        <v>0</v>
      </c>
      <c r="Q209" s="3" t="b">
        <v>1</v>
      </c>
      <c r="R209" s="3" t="s">
        <v>23</v>
      </c>
      <c r="S209" s="3" t="s">
        <v>2036</v>
      </c>
      <c r="T209" s="3" t="s">
        <v>2037</v>
      </c>
    </row>
    <row r="210" spans="1:20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9"/>
        <v>101.12239715591672</v>
      </c>
      <c r="G210" s="3" t="s">
        <v>20</v>
      </c>
      <c r="H210" s="3">
        <v>2053</v>
      </c>
      <c r="I210" s="3">
        <f t="shared" si="10"/>
        <v>96.98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12">
        <f t="shared" si="11"/>
        <v>43048.25</v>
      </c>
      <c r="O210" s="12">
        <f t="shared" si="11"/>
        <v>43072.25</v>
      </c>
      <c r="P210" s="3" t="b">
        <v>0</v>
      </c>
      <c r="Q210" s="3" t="b">
        <v>0</v>
      </c>
      <c r="R210" s="3" t="s">
        <v>42</v>
      </c>
      <c r="S210" s="3" t="s">
        <v>2042</v>
      </c>
      <c r="T210" s="3" t="s">
        <v>2043</v>
      </c>
    </row>
    <row r="211" spans="1:20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9"/>
        <v>21.188688946015425</v>
      </c>
      <c r="G211" s="3" t="s">
        <v>47</v>
      </c>
      <c r="H211" s="3">
        <v>808</v>
      </c>
      <c r="I211" s="3">
        <f t="shared" si="10"/>
        <v>51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12">
        <f t="shared" si="11"/>
        <v>42496.208333333328</v>
      </c>
      <c r="O211" s="12">
        <f t="shared" si="11"/>
        <v>42503.208333333328</v>
      </c>
      <c r="P211" s="3" t="b">
        <v>0</v>
      </c>
      <c r="Q211" s="3" t="b">
        <v>0</v>
      </c>
      <c r="R211" s="3" t="s">
        <v>42</v>
      </c>
      <c r="S211" s="3" t="s">
        <v>2042</v>
      </c>
      <c r="T211" s="3" t="s">
        <v>2043</v>
      </c>
    </row>
    <row r="212" spans="1:20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9"/>
        <v>67.425531914893625</v>
      </c>
      <c r="G212" s="3" t="s">
        <v>14</v>
      </c>
      <c r="H212" s="3">
        <v>226</v>
      </c>
      <c r="I212" s="3">
        <f t="shared" si="10"/>
        <v>28.04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12">
        <f t="shared" si="11"/>
        <v>42797.25</v>
      </c>
      <c r="O212" s="12">
        <f t="shared" si="11"/>
        <v>42824.208333333328</v>
      </c>
      <c r="P212" s="3" t="b">
        <v>0</v>
      </c>
      <c r="Q212" s="3" t="b">
        <v>0</v>
      </c>
      <c r="R212" s="3" t="s">
        <v>474</v>
      </c>
      <c r="S212" s="3" t="s">
        <v>2042</v>
      </c>
      <c r="T212" s="3" t="s">
        <v>2064</v>
      </c>
    </row>
    <row r="213" spans="1:20" ht="31.5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9"/>
        <v>94.923371647509583</v>
      </c>
      <c r="G213" s="3" t="s">
        <v>14</v>
      </c>
      <c r="H213" s="3">
        <v>1625</v>
      </c>
      <c r="I213" s="3">
        <f t="shared" si="10"/>
        <v>60.98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12">
        <f t="shared" si="11"/>
        <v>41513.208333333336</v>
      </c>
      <c r="O213" s="12">
        <f t="shared" si="11"/>
        <v>41537.208333333336</v>
      </c>
      <c r="P213" s="3" t="b">
        <v>0</v>
      </c>
      <c r="Q213" s="3" t="b">
        <v>0</v>
      </c>
      <c r="R213" s="3" t="s">
        <v>33</v>
      </c>
      <c r="S213" s="3" t="s">
        <v>2040</v>
      </c>
      <c r="T213" s="3" t="s">
        <v>2041</v>
      </c>
    </row>
    <row r="214" spans="1:20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9"/>
        <v>151.85185185185185</v>
      </c>
      <c r="G214" s="3" t="s">
        <v>20</v>
      </c>
      <c r="H214" s="3">
        <v>168</v>
      </c>
      <c r="I214" s="3">
        <f t="shared" si="10"/>
        <v>73.209999999999994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12">
        <f t="shared" si="11"/>
        <v>43814.25</v>
      </c>
      <c r="O214" s="12">
        <f t="shared" si="11"/>
        <v>43860.25</v>
      </c>
      <c r="P214" s="3" t="b">
        <v>0</v>
      </c>
      <c r="Q214" s="3" t="b">
        <v>0</v>
      </c>
      <c r="R214" s="3" t="s">
        <v>33</v>
      </c>
      <c r="S214" s="3" t="s">
        <v>2040</v>
      </c>
      <c r="T214" s="3" t="s">
        <v>2041</v>
      </c>
    </row>
    <row r="215" spans="1:20" ht="31.5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9"/>
        <v>195.16382252559728</v>
      </c>
      <c r="G215" s="3" t="s">
        <v>20</v>
      </c>
      <c r="H215" s="3">
        <v>4289</v>
      </c>
      <c r="I215" s="3">
        <f t="shared" si="10"/>
        <v>40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12">
        <f t="shared" si="11"/>
        <v>40488.208333333336</v>
      </c>
      <c r="O215" s="12">
        <f t="shared" si="11"/>
        <v>40496.25</v>
      </c>
      <c r="P215" s="3" t="b">
        <v>0</v>
      </c>
      <c r="Q215" s="3" t="b">
        <v>1</v>
      </c>
      <c r="R215" s="3" t="s">
        <v>60</v>
      </c>
      <c r="S215" s="3" t="s">
        <v>2036</v>
      </c>
      <c r="T215" s="3" t="s">
        <v>2046</v>
      </c>
    </row>
    <row r="216" spans="1:20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9"/>
        <v>1023.1428571428571</v>
      </c>
      <c r="G216" s="3" t="s">
        <v>20</v>
      </c>
      <c r="H216" s="3">
        <v>165</v>
      </c>
      <c r="I216" s="3">
        <f t="shared" si="10"/>
        <v>86.81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12">
        <f t="shared" si="11"/>
        <v>40409.208333333336</v>
      </c>
      <c r="O216" s="12">
        <f t="shared" si="11"/>
        <v>40415.208333333336</v>
      </c>
      <c r="P216" s="3" t="b">
        <v>0</v>
      </c>
      <c r="Q216" s="3" t="b">
        <v>0</v>
      </c>
      <c r="R216" s="3" t="s">
        <v>23</v>
      </c>
      <c r="S216" s="3" t="s">
        <v>2036</v>
      </c>
      <c r="T216" s="3" t="s">
        <v>2037</v>
      </c>
    </row>
    <row r="217" spans="1:20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9"/>
        <v>3.841836734693878</v>
      </c>
      <c r="G217" s="3" t="s">
        <v>14</v>
      </c>
      <c r="H217" s="3">
        <v>143</v>
      </c>
      <c r="I217" s="3">
        <f t="shared" si="10"/>
        <v>42.13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12">
        <f t="shared" si="11"/>
        <v>43509.25</v>
      </c>
      <c r="O217" s="12">
        <f t="shared" si="11"/>
        <v>43511.25</v>
      </c>
      <c r="P217" s="3" t="b">
        <v>0</v>
      </c>
      <c r="Q217" s="3" t="b">
        <v>0</v>
      </c>
      <c r="R217" s="3" t="s">
        <v>33</v>
      </c>
      <c r="S217" s="3" t="s">
        <v>2040</v>
      </c>
      <c r="T217" s="3" t="s">
        <v>2041</v>
      </c>
    </row>
    <row r="218" spans="1:20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9"/>
        <v>155.07066557107643</v>
      </c>
      <c r="G218" s="3" t="s">
        <v>20</v>
      </c>
      <c r="H218" s="3">
        <v>1815</v>
      </c>
      <c r="I218" s="3">
        <f t="shared" si="10"/>
        <v>103.98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12">
        <f t="shared" si="11"/>
        <v>40869.25</v>
      </c>
      <c r="O218" s="12">
        <f t="shared" si="11"/>
        <v>40871.25</v>
      </c>
      <c r="P218" s="3" t="b">
        <v>0</v>
      </c>
      <c r="Q218" s="3" t="b">
        <v>0</v>
      </c>
      <c r="R218" s="3" t="s">
        <v>33</v>
      </c>
      <c r="S218" s="3" t="s">
        <v>2040</v>
      </c>
      <c r="T218" s="3" t="s">
        <v>2041</v>
      </c>
    </row>
    <row r="219" spans="1:20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9"/>
        <v>44.753477588871718</v>
      </c>
      <c r="G219" s="3" t="s">
        <v>14</v>
      </c>
      <c r="H219" s="3">
        <v>934</v>
      </c>
      <c r="I219" s="3">
        <f t="shared" si="10"/>
        <v>62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12">
        <f t="shared" si="11"/>
        <v>43583.208333333328</v>
      </c>
      <c r="O219" s="12">
        <f t="shared" si="11"/>
        <v>43592.208333333328</v>
      </c>
      <c r="P219" s="3" t="b">
        <v>0</v>
      </c>
      <c r="Q219" s="3" t="b">
        <v>0</v>
      </c>
      <c r="R219" s="3" t="s">
        <v>474</v>
      </c>
      <c r="S219" s="3" t="s">
        <v>2042</v>
      </c>
      <c r="T219" s="3" t="s">
        <v>2064</v>
      </c>
    </row>
    <row r="220" spans="1:20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9"/>
        <v>215.94736842105263</v>
      </c>
      <c r="G220" s="3" t="s">
        <v>20</v>
      </c>
      <c r="H220" s="3">
        <v>397</v>
      </c>
      <c r="I220" s="3">
        <f t="shared" si="10"/>
        <v>31.01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12">
        <f t="shared" si="11"/>
        <v>40858.25</v>
      </c>
      <c r="O220" s="12">
        <f t="shared" si="11"/>
        <v>40892.25</v>
      </c>
      <c r="P220" s="3" t="b">
        <v>0</v>
      </c>
      <c r="Q220" s="3" t="b">
        <v>1</v>
      </c>
      <c r="R220" s="3" t="s">
        <v>100</v>
      </c>
      <c r="S220" s="3" t="s">
        <v>2042</v>
      </c>
      <c r="T220" s="3" t="s">
        <v>2053</v>
      </c>
    </row>
    <row r="221" spans="1:20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9"/>
        <v>332.12709832134288</v>
      </c>
      <c r="G221" s="3" t="s">
        <v>20</v>
      </c>
      <c r="H221" s="3">
        <v>1539</v>
      </c>
      <c r="I221" s="3">
        <f t="shared" si="10"/>
        <v>89.99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12">
        <f t="shared" si="11"/>
        <v>41137.208333333336</v>
      </c>
      <c r="O221" s="12">
        <f t="shared" si="11"/>
        <v>41149.208333333336</v>
      </c>
      <c r="P221" s="3" t="b">
        <v>0</v>
      </c>
      <c r="Q221" s="3" t="b">
        <v>0</v>
      </c>
      <c r="R221" s="3" t="s">
        <v>71</v>
      </c>
      <c r="S221" s="3" t="s">
        <v>2042</v>
      </c>
      <c r="T221" s="3" t="s">
        <v>2050</v>
      </c>
    </row>
    <row r="222" spans="1:20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9"/>
        <v>8.4430379746835449</v>
      </c>
      <c r="G222" s="3" t="s">
        <v>14</v>
      </c>
      <c r="H222" s="3">
        <v>17</v>
      </c>
      <c r="I222" s="3">
        <f t="shared" si="10"/>
        <v>39.24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12">
        <f t="shared" si="11"/>
        <v>40725.208333333336</v>
      </c>
      <c r="O222" s="12">
        <f t="shared" si="11"/>
        <v>40743.208333333336</v>
      </c>
      <c r="P222" s="3" t="b">
        <v>1</v>
      </c>
      <c r="Q222" s="3" t="b">
        <v>0</v>
      </c>
      <c r="R222" s="3" t="s">
        <v>33</v>
      </c>
      <c r="S222" s="3" t="s">
        <v>2040</v>
      </c>
      <c r="T222" s="3" t="s">
        <v>2041</v>
      </c>
    </row>
    <row r="223" spans="1:20" ht="31.5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9"/>
        <v>98.625514403292186</v>
      </c>
      <c r="G223" s="3" t="s">
        <v>14</v>
      </c>
      <c r="H223" s="3">
        <v>2179</v>
      </c>
      <c r="I223" s="3">
        <f t="shared" si="10"/>
        <v>54.99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12">
        <f t="shared" si="11"/>
        <v>41081.208333333336</v>
      </c>
      <c r="O223" s="12">
        <f t="shared" si="11"/>
        <v>41083.208333333336</v>
      </c>
      <c r="P223" s="3" t="b">
        <v>1</v>
      </c>
      <c r="Q223" s="3" t="b">
        <v>0</v>
      </c>
      <c r="R223" s="3" t="s">
        <v>17</v>
      </c>
      <c r="S223" s="3" t="s">
        <v>2034</v>
      </c>
      <c r="T223" s="3" t="s">
        <v>2035</v>
      </c>
    </row>
    <row r="224" spans="1:20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9"/>
        <v>137.97916666666669</v>
      </c>
      <c r="G224" s="3" t="s">
        <v>20</v>
      </c>
      <c r="H224" s="3">
        <v>138</v>
      </c>
      <c r="I224" s="3">
        <f t="shared" si="10"/>
        <v>47.99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12">
        <f t="shared" si="11"/>
        <v>41914.208333333336</v>
      </c>
      <c r="O224" s="12">
        <f t="shared" si="11"/>
        <v>41915.208333333336</v>
      </c>
      <c r="P224" s="3" t="b">
        <v>0</v>
      </c>
      <c r="Q224" s="3" t="b">
        <v>0</v>
      </c>
      <c r="R224" s="3" t="s">
        <v>122</v>
      </c>
      <c r="S224" s="3" t="s">
        <v>2055</v>
      </c>
      <c r="T224" s="3" t="s">
        <v>2056</v>
      </c>
    </row>
    <row r="225" spans="1:20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9"/>
        <v>93.81099656357388</v>
      </c>
      <c r="G225" s="3" t="s">
        <v>14</v>
      </c>
      <c r="H225" s="3">
        <v>931</v>
      </c>
      <c r="I225" s="3">
        <f t="shared" si="10"/>
        <v>87.97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12">
        <f t="shared" si="11"/>
        <v>42445.208333333328</v>
      </c>
      <c r="O225" s="12">
        <f t="shared" si="11"/>
        <v>42459.208333333328</v>
      </c>
      <c r="P225" s="3" t="b">
        <v>0</v>
      </c>
      <c r="Q225" s="3" t="b">
        <v>0</v>
      </c>
      <c r="R225" s="3" t="s">
        <v>33</v>
      </c>
      <c r="S225" s="3" t="s">
        <v>2040</v>
      </c>
      <c r="T225" s="3" t="s">
        <v>2041</v>
      </c>
    </row>
    <row r="226" spans="1:20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9"/>
        <v>403.63930885529157</v>
      </c>
      <c r="G226" s="3" t="s">
        <v>20</v>
      </c>
      <c r="H226" s="3">
        <v>3594</v>
      </c>
      <c r="I226" s="3">
        <f t="shared" si="10"/>
        <v>52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12">
        <f t="shared" si="11"/>
        <v>41906.208333333336</v>
      </c>
      <c r="O226" s="12">
        <f t="shared" si="11"/>
        <v>41951.25</v>
      </c>
      <c r="P226" s="3" t="b">
        <v>0</v>
      </c>
      <c r="Q226" s="3" t="b">
        <v>0</v>
      </c>
      <c r="R226" s="3" t="s">
        <v>474</v>
      </c>
      <c r="S226" s="3" t="s">
        <v>2042</v>
      </c>
      <c r="T226" s="3" t="s">
        <v>2064</v>
      </c>
    </row>
    <row r="227" spans="1:20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9"/>
        <v>260.1740412979351</v>
      </c>
      <c r="G227" s="3" t="s">
        <v>20</v>
      </c>
      <c r="H227" s="3">
        <v>5880</v>
      </c>
      <c r="I227" s="3">
        <f t="shared" si="10"/>
        <v>30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12">
        <f t="shared" si="11"/>
        <v>41762.208333333336</v>
      </c>
      <c r="O227" s="12">
        <f t="shared" si="11"/>
        <v>41762.208333333336</v>
      </c>
      <c r="P227" s="3" t="b">
        <v>1</v>
      </c>
      <c r="Q227" s="3" t="b">
        <v>0</v>
      </c>
      <c r="R227" s="3" t="s">
        <v>23</v>
      </c>
      <c r="S227" s="3" t="s">
        <v>2036</v>
      </c>
      <c r="T227" s="3" t="s">
        <v>2037</v>
      </c>
    </row>
    <row r="228" spans="1:20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9"/>
        <v>366.63333333333333</v>
      </c>
      <c r="G228" s="3" t="s">
        <v>20</v>
      </c>
      <c r="H228" s="3">
        <v>112</v>
      </c>
      <c r="I228" s="3">
        <f t="shared" si="10"/>
        <v>98.21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12">
        <f t="shared" si="11"/>
        <v>40276.208333333336</v>
      </c>
      <c r="O228" s="12">
        <f t="shared" si="11"/>
        <v>40313.208333333336</v>
      </c>
      <c r="P228" s="3" t="b">
        <v>0</v>
      </c>
      <c r="Q228" s="3" t="b">
        <v>0</v>
      </c>
      <c r="R228" s="3" t="s">
        <v>122</v>
      </c>
      <c r="S228" s="3" t="s">
        <v>2055</v>
      </c>
      <c r="T228" s="3" t="s">
        <v>2056</v>
      </c>
    </row>
    <row r="229" spans="1:20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9"/>
        <v>168.72085385878489</v>
      </c>
      <c r="G229" s="3" t="s">
        <v>20</v>
      </c>
      <c r="H229" s="3">
        <v>943</v>
      </c>
      <c r="I229" s="3">
        <f t="shared" si="10"/>
        <v>108.96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12">
        <f t="shared" si="11"/>
        <v>42139.208333333328</v>
      </c>
      <c r="O229" s="12">
        <f t="shared" si="11"/>
        <v>42145.208333333328</v>
      </c>
      <c r="P229" s="3" t="b">
        <v>0</v>
      </c>
      <c r="Q229" s="3" t="b">
        <v>0</v>
      </c>
      <c r="R229" s="3" t="s">
        <v>292</v>
      </c>
      <c r="S229" s="3" t="s">
        <v>2051</v>
      </c>
      <c r="T229" s="3" t="s">
        <v>2062</v>
      </c>
    </row>
    <row r="230" spans="1:20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9"/>
        <v>119.90717911530093</v>
      </c>
      <c r="G230" s="3" t="s">
        <v>20</v>
      </c>
      <c r="H230" s="3">
        <v>2468</v>
      </c>
      <c r="I230" s="3">
        <f t="shared" si="10"/>
        <v>67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12">
        <f t="shared" si="11"/>
        <v>42613.208333333328</v>
      </c>
      <c r="O230" s="12">
        <f t="shared" si="11"/>
        <v>42638.208333333328</v>
      </c>
      <c r="P230" s="3" t="b">
        <v>0</v>
      </c>
      <c r="Q230" s="3" t="b">
        <v>0</v>
      </c>
      <c r="R230" s="3" t="s">
        <v>71</v>
      </c>
      <c r="S230" s="3" t="s">
        <v>2042</v>
      </c>
      <c r="T230" s="3" t="s">
        <v>2050</v>
      </c>
    </row>
    <row r="231" spans="1:20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9"/>
        <v>193.68925233644859</v>
      </c>
      <c r="G231" s="3" t="s">
        <v>20</v>
      </c>
      <c r="H231" s="3">
        <v>2551</v>
      </c>
      <c r="I231" s="3">
        <f t="shared" si="10"/>
        <v>64.989999999999995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12">
        <f t="shared" si="11"/>
        <v>42887.208333333328</v>
      </c>
      <c r="O231" s="12">
        <f t="shared" si="11"/>
        <v>42935.208333333328</v>
      </c>
      <c r="P231" s="3" t="b">
        <v>0</v>
      </c>
      <c r="Q231" s="3" t="b">
        <v>1</v>
      </c>
      <c r="R231" s="3" t="s">
        <v>292</v>
      </c>
      <c r="S231" s="3" t="s">
        <v>2051</v>
      </c>
      <c r="T231" s="3" t="s">
        <v>2062</v>
      </c>
    </row>
    <row r="232" spans="1:20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9"/>
        <v>420.16666666666669</v>
      </c>
      <c r="G232" s="3" t="s">
        <v>20</v>
      </c>
      <c r="H232" s="3">
        <v>101</v>
      </c>
      <c r="I232" s="3">
        <f t="shared" si="10"/>
        <v>99.84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12">
        <f t="shared" si="11"/>
        <v>43805.25</v>
      </c>
      <c r="O232" s="12">
        <f t="shared" si="11"/>
        <v>43805.25</v>
      </c>
      <c r="P232" s="3" t="b">
        <v>0</v>
      </c>
      <c r="Q232" s="3" t="b">
        <v>0</v>
      </c>
      <c r="R232" s="3" t="s">
        <v>89</v>
      </c>
      <c r="S232" s="3" t="s">
        <v>2051</v>
      </c>
      <c r="T232" s="3" t="s">
        <v>2052</v>
      </c>
    </row>
    <row r="233" spans="1:20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9"/>
        <v>76.708333333333329</v>
      </c>
      <c r="G233" s="3" t="s">
        <v>74</v>
      </c>
      <c r="H233" s="3">
        <v>67</v>
      </c>
      <c r="I233" s="3">
        <f t="shared" si="10"/>
        <v>82.43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12">
        <f t="shared" si="11"/>
        <v>41415.208333333336</v>
      </c>
      <c r="O233" s="12">
        <f t="shared" si="11"/>
        <v>41473.208333333336</v>
      </c>
      <c r="P233" s="3" t="b">
        <v>0</v>
      </c>
      <c r="Q233" s="3" t="b">
        <v>0</v>
      </c>
      <c r="R233" s="3" t="s">
        <v>33</v>
      </c>
      <c r="S233" s="3" t="s">
        <v>2040</v>
      </c>
      <c r="T233" s="3" t="s">
        <v>2041</v>
      </c>
    </row>
    <row r="234" spans="1:20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9"/>
        <v>171.26470588235293</v>
      </c>
      <c r="G234" s="3" t="s">
        <v>20</v>
      </c>
      <c r="H234" s="3">
        <v>92</v>
      </c>
      <c r="I234" s="3">
        <f t="shared" si="10"/>
        <v>63.29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12">
        <f t="shared" si="11"/>
        <v>42576.208333333328</v>
      </c>
      <c r="O234" s="12">
        <f t="shared" si="11"/>
        <v>42577.208333333328</v>
      </c>
      <c r="P234" s="3" t="b">
        <v>0</v>
      </c>
      <c r="Q234" s="3" t="b">
        <v>0</v>
      </c>
      <c r="R234" s="3" t="s">
        <v>33</v>
      </c>
      <c r="S234" s="3" t="s">
        <v>2040</v>
      </c>
      <c r="T234" s="3" t="s">
        <v>2041</v>
      </c>
    </row>
    <row r="235" spans="1:20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9"/>
        <v>157.89473684210526</v>
      </c>
      <c r="G235" s="3" t="s">
        <v>20</v>
      </c>
      <c r="H235" s="3">
        <v>62</v>
      </c>
      <c r="I235" s="3">
        <f t="shared" si="10"/>
        <v>96.77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12">
        <f t="shared" si="11"/>
        <v>40706.208333333336</v>
      </c>
      <c r="O235" s="12">
        <f t="shared" si="11"/>
        <v>40722.208333333336</v>
      </c>
      <c r="P235" s="3" t="b">
        <v>0</v>
      </c>
      <c r="Q235" s="3" t="b">
        <v>0</v>
      </c>
      <c r="R235" s="3" t="s">
        <v>71</v>
      </c>
      <c r="S235" s="3" t="s">
        <v>2042</v>
      </c>
      <c r="T235" s="3" t="s">
        <v>2050</v>
      </c>
    </row>
    <row r="236" spans="1:20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9"/>
        <v>109.08</v>
      </c>
      <c r="G236" s="3" t="s">
        <v>20</v>
      </c>
      <c r="H236" s="3">
        <v>149</v>
      </c>
      <c r="I236" s="3">
        <f t="shared" si="10"/>
        <v>54.91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12">
        <f t="shared" si="11"/>
        <v>42969.208333333328</v>
      </c>
      <c r="O236" s="12">
        <f t="shared" si="11"/>
        <v>42976.208333333328</v>
      </c>
      <c r="P236" s="3" t="b">
        <v>0</v>
      </c>
      <c r="Q236" s="3" t="b">
        <v>1</v>
      </c>
      <c r="R236" s="3" t="s">
        <v>89</v>
      </c>
      <c r="S236" s="3" t="s">
        <v>2051</v>
      </c>
      <c r="T236" s="3" t="s">
        <v>2052</v>
      </c>
    </row>
    <row r="237" spans="1:20" ht="31.5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9"/>
        <v>41.732558139534881</v>
      </c>
      <c r="G237" s="3" t="s">
        <v>14</v>
      </c>
      <c r="H237" s="3">
        <v>92</v>
      </c>
      <c r="I237" s="3">
        <f t="shared" si="10"/>
        <v>39.01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12">
        <f t="shared" si="11"/>
        <v>42779.25</v>
      </c>
      <c r="O237" s="12">
        <f t="shared" si="11"/>
        <v>42784.25</v>
      </c>
      <c r="P237" s="3" t="b">
        <v>0</v>
      </c>
      <c r="Q237" s="3" t="b">
        <v>0</v>
      </c>
      <c r="R237" s="3" t="s">
        <v>71</v>
      </c>
      <c r="S237" s="3" t="s">
        <v>2042</v>
      </c>
      <c r="T237" s="3" t="s">
        <v>2050</v>
      </c>
    </row>
    <row r="238" spans="1:20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9"/>
        <v>10.944303797468354</v>
      </c>
      <c r="G238" s="3" t="s">
        <v>14</v>
      </c>
      <c r="H238" s="3">
        <v>57</v>
      </c>
      <c r="I238" s="3">
        <f t="shared" si="10"/>
        <v>75.84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12">
        <f t="shared" si="11"/>
        <v>43641.208333333328</v>
      </c>
      <c r="O238" s="12">
        <f t="shared" si="11"/>
        <v>43648.208333333328</v>
      </c>
      <c r="P238" s="3" t="b">
        <v>0</v>
      </c>
      <c r="Q238" s="3" t="b">
        <v>1</v>
      </c>
      <c r="R238" s="3" t="s">
        <v>23</v>
      </c>
      <c r="S238" s="3" t="s">
        <v>2036</v>
      </c>
      <c r="T238" s="3" t="s">
        <v>2037</v>
      </c>
    </row>
    <row r="239" spans="1:20" ht="31.5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9"/>
        <v>159.3763440860215</v>
      </c>
      <c r="G239" s="3" t="s">
        <v>20</v>
      </c>
      <c r="H239" s="3">
        <v>329</v>
      </c>
      <c r="I239" s="3">
        <f t="shared" si="10"/>
        <v>45.05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12">
        <f t="shared" si="11"/>
        <v>41754.208333333336</v>
      </c>
      <c r="O239" s="12">
        <f t="shared" si="11"/>
        <v>41756.208333333336</v>
      </c>
      <c r="P239" s="3" t="b">
        <v>0</v>
      </c>
      <c r="Q239" s="3" t="b">
        <v>0</v>
      </c>
      <c r="R239" s="3" t="s">
        <v>71</v>
      </c>
      <c r="S239" s="3" t="s">
        <v>2042</v>
      </c>
      <c r="T239" s="3" t="s">
        <v>2050</v>
      </c>
    </row>
    <row r="240" spans="1:20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9"/>
        <v>422.41666666666669</v>
      </c>
      <c r="G240" s="3" t="s">
        <v>20</v>
      </c>
      <c r="H240" s="3">
        <v>97</v>
      </c>
      <c r="I240" s="3">
        <f t="shared" si="10"/>
        <v>104.52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12">
        <f t="shared" si="11"/>
        <v>43083.25</v>
      </c>
      <c r="O240" s="12">
        <f t="shared" si="11"/>
        <v>43108.25</v>
      </c>
      <c r="P240" s="3" t="b">
        <v>0</v>
      </c>
      <c r="Q240" s="3" t="b">
        <v>1</v>
      </c>
      <c r="R240" s="3" t="s">
        <v>33</v>
      </c>
      <c r="S240" s="3" t="s">
        <v>2040</v>
      </c>
      <c r="T240" s="3" t="s">
        <v>2041</v>
      </c>
    </row>
    <row r="241" spans="1:20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9"/>
        <v>97.71875</v>
      </c>
      <c r="G241" s="3" t="s">
        <v>14</v>
      </c>
      <c r="H241" s="3">
        <v>41</v>
      </c>
      <c r="I241" s="3">
        <f t="shared" si="10"/>
        <v>76.27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12">
        <f t="shared" si="11"/>
        <v>42245.208333333328</v>
      </c>
      <c r="O241" s="12">
        <f t="shared" si="11"/>
        <v>42249.208333333328</v>
      </c>
      <c r="P241" s="3" t="b">
        <v>0</v>
      </c>
      <c r="Q241" s="3" t="b">
        <v>0</v>
      </c>
      <c r="R241" s="3" t="s">
        <v>65</v>
      </c>
      <c r="S241" s="3" t="s">
        <v>2038</v>
      </c>
      <c r="T241" s="3" t="s">
        <v>2047</v>
      </c>
    </row>
    <row r="242" spans="1:20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9"/>
        <v>418.78911564625849</v>
      </c>
      <c r="G242" s="3" t="s">
        <v>20</v>
      </c>
      <c r="H242" s="3">
        <v>1784</v>
      </c>
      <c r="I242" s="3">
        <f t="shared" si="10"/>
        <v>69.02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12">
        <f t="shared" si="11"/>
        <v>40396.208333333336</v>
      </c>
      <c r="O242" s="12">
        <f t="shared" si="11"/>
        <v>40397.208333333336</v>
      </c>
      <c r="P242" s="3" t="b">
        <v>0</v>
      </c>
      <c r="Q242" s="3" t="b">
        <v>0</v>
      </c>
      <c r="R242" s="3" t="s">
        <v>33</v>
      </c>
      <c r="S242" s="3" t="s">
        <v>2040</v>
      </c>
      <c r="T242" s="3" t="s">
        <v>2041</v>
      </c>
    </row>
    <row r="243" spans="1:20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9"/>
        <v>101.91632047477745</v>
      </c>
      <c r="G243" s="3" t="s">
        <v>20</v>
      </c>
      <c r="H243" s="3">
        <v>1684</v>
      </c>
      <c r="I243" s="3">
        <f t="shared" si="10"/>
        <v>101.98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12">
        <f t="shared" si="11"/>
        <v>41742.208333333336</v>
      </c>
      <c r="O243" s="12">
        <f t="shared" si="11"/>
        <v>41752.208333333336</v>
      </c>
      <c r="P243" s="3" t="b">
        <v>0</v>
      </c>
      <c r="Q243" s="3" t="b">
        <v>1</v>
      </c>
      <c r="R243" s="3" t="s">
        <v>68</v>
      </c>
      <c r="S243" s="3" t="s">
        <v>2048</v>
      </c>
      <c r="T243" s="3" t="s">
        <v>2049</v>
      </c>
    </row>
    <row r="244" spans="1:20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9"/>
        <v>127.72619047619047</v>
      </c>
      <c r="G244" s="3" t="s">
        <v>20</v>
      </c>
      <c r="H244" s="3">
        <v>250</v>
      </c>
      <c r="I244" s="3">
        <f t="shared" si="10"/>
        <v>42.92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12">
        <f t="shared" si="11"/>
        <v>42865.208333333328</v>
      </c>
      <c r="O244" s="12">
        <f t="shared" si="11"/>
        <v>42875.208333333328</v>
      </c>
      <c r="P244" s="3" t="b">
        <v>0</v>
      </c>
      <c r="Q244" s="3" t="b">
        <v>1</v>
      </c>
      <c r="R244" s="3" t="s">
        <v>23</v>
      </c>
      <c r="S244" s="3" t="s">
        <v>2036</v>
      </c>
      <c r="T244" s="3" t="s">
        <v>2037</v>
      </c>
    </row>
    <row r="245" spans="1:20" ht="31.5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9"/>
        <v>445.21739130434781</v>
      </c>
      <c r="G245" s="3" t="s">
        <v>20</v>
      </c>
      <c r="H245" s="3">
        <v>238</v>
      </c>
      <c r="I245" s="3">
        <f t="shared" si="10"/>
        <v>43.03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12">
        <f t="shared" si="11"/>
        <v>43163.25</v>
      </c>
      <c r="O245" s="12">
        <f t="shared" si="11"/>
        <v>43166.25</v>
      </c>
      <c r="P245" s="3" t="b">
        <v>0</v>
      </c>
      <c r="Q245" s="3" t="b">
        <v>0</v>
      </c>
      <c r="R245" s="3" t="s">
        <v>33</v>
      </c>
      <c r="S245" s="3" t="s">
        <v>2040</v>
      </c>
      <c r="T245" s="3" t="s">
        <v>2041</v>
      </c>
    </row>
    <row r="246" spans="1:20" ht="31.5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9"/>
        <v>569.71428571428578</v>
      </c>
      <c r="G246" s="3" t="s">
        <v>20</v>
      </c>
      <c r="H246" s="3">
        <v>53</v>
      </c>
      <c r="I246" s="3">
        <f t="shared" si="10"/>
        <v>75.25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12">
        <f t="shared" si="11"/>
        <v>41834.208333333336</v>
      </c>
      <c r="O246" s="12">
        <f t="shared" si="11"/>
        <v>41886.208333333336</v>
      </c>
      <c r="P246" s="3" t="b">
        <v>0</v>
      </c>
      <c r="Q246" s="3" t="b">
        <v>0</v>
      </c>
      <c r="R246" s="3" t="s">
        <v>33</v>
      </c>
      <c r="S246" s="3" t="s">
        <v>2040</v>
      </c>
      <c r="T246" s="3" t="s">
        <v>2041</v>
      </c>
    </row>
    <row r="247" spans="1:20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9"/>
        <v>509.34482758620686</v>
      </c>
      <c r="G247" s="3" t="s">
        <v>20</v>
      </c>
      <c r="H247" s="3">
        <v>214</v>
      </c>
      <c r="I247" s="3">
        <f t="shared" si="10"/>
        <v>69.02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12">
        <f t="shared" si="11"/>
        <v>41736.208333333336</v>
      </c>
      <c r="O247" s="12">
        <f t="shared" si="11"/>
        <v>41737.208333333336</v>
      </c>
      <c r="P247" s="3" t="b">
        <v>0</v>
      </c>
      <c r="Q247" s="3" t="b">
        <v>0</v>
      </c>
      <c r="R247" s="3" t="s">
        <v>33</v>
      </c>
      <c r="S247" s="3" t="s">
        <v>2040</v>
      </c>
      <c r="T247" s="3" t="s">
        <v>2041</v>
      </c>
    </row>
    <row r="248" spans="1:20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9"/>
        <v>325.5333333333333</v>
      </c>
      <c r="G248" s="3" t="s">
        <v>20</v>
      </c>
      <c r="H248" s="3">
        <v>222</v>
      </c>
      <c r="I248" s="3">
        <f t="shared" si="10"/>
        <v>65.989999999999995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12">
        <f t="shared" si="11"/>
        <v>41491.208333333336</v>
      </c>
      <c r="O248" s="12">
        <f t="shared" si="11"/>
        <v>41495.208333333336</v>
      </c>
      <c r="P248" s="3" t="b">
        <v>0</v>
      </c>
      <c r="Q248" s="3" t="b">
        <v>0</v>
      </c>
      <c r="R248" s="3" t="s">
        <v>28</v>
      </c>
      <c r="S248" s="3" t="s">
        <v>2038</v>
      </c>
      <c r="T248" s="3" t="s">
        <v>2039</v>
      </c>
    </row>
    <row r="249" spans="1:20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9"/>
        <v>932.61616161616166</v>
      </c>
      <c r="G249" s="3" t="s">
        <v>20</v>
      </c>
      <c r="H249" s="3">
        <v>1884</v>
      </c>
      <c r="I249" s="3">
        <f t="shared" si="10"/>
        <v>98.01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12">
        <f t="shared" si="11"/>
        <v>42726.25</v>
      </c>
      <c r="O249" s="12">
        <f t="shared" si="11"/>
        <v>42741.25</v>
      </c>
      <c r="P249" s="3" t="b">
        <v>0</v>
      </c>
      <c r="Q249" s="3" t="b">
        <v>1</v>
      </c>
      <c r="R249" s="3" t="s">
        <v>119</v>
      </c>
      <c r="S249" s="3" t="s">
        <v>2048</v>
      </c>
      <c r="T249" s="3" t="s">
        <v>2054</v>
      </c>
    </row>
    <row r="250" spans="1:20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9"/>
        <v>211.33870967741933</v>
      </c>
      <c r="G250" s="3" t="s">
        <v>20</v>
      </c>
      <c r="H250" s="3">
        <v>218</v>
      </c>
      <c r="I250" s="3">
        <f t="shared" si="10"/>
        <v>60.11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12">
        <f t="shared" si="11"/>
        <v>42004.25</v>
      </c>
      <c r="O250" s="12">
        <f t="shared" si="11"/>
        <v>42009.25</v>
      </c>
      <c r="P250" s="3" t="b">
        <v>0</v>
      </c>
      <c r="Q250" s="3" t="b">
        <v>0</v>
      </c>
      <c r="R250" s="3" t="s">
        <v>292</v>
      </c>
      <c r="S250" s="3" t="s">
        <v>2051</v>
      </c>
      <c r="T250" s="3" t="s">
        <v>2062</v>
      </c>
    </row>
    <row r="251" spans="1:20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9"/>
        <v>273.32520325203251</v>
      </c>
      <c r="G251" s="3" t="s">
        <v>20</v>
      </c>
      <c r="H251" s="3">
        <v>6465</v>
      </c>
      <c r="I251" s="3">
        <f t="shared" si="10"/>
        <v>26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12">
        <f t="shared" si="11"/>
        <v>42006.25</v>
      </c>
      <c r="O251" s="12">
        <f t="shared" si="11"/>
        <v>42013.25</v>
      </c>
      <c r="P251" s="3" t="b">
        <v>0</v>
      </c>
      <c r="Q251" s="3" t="b">
        <v>0</v>
      </c>
      <c r="R251" s="3" t="s">
        <v>206</v>
      </c>
      <c r="S251" s="3" t="s">
        <v>2048</v>
      </c>
      <c r="T251" s="3" t="s">
        <v>2060</v>
      </c>
    </row>
    <row r="252" spans="1:20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9"/>
        <v>3</v>
      </c>
      <c r="G252" s="3" t="s">
        <v>14</v>
      </c>
      <c r="H252" s="3">
        <v>1</v>
      </c>
      <c r="I252" s="3">
        <f t="shared" si="10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12">
        <f t="shared" si="11"/>
        <v>40203.25</v>
      </c>
      <c r="O252" s="12">
        <f t="shared" si="11"/>
        <v>40238.25</v>
      </c>
      <c r="P252" s="3" t="b">
        <v>0</v>
      </c>
      <c r="Q252" s="3" t="b">
        <v>0</v>
      </c>
      <c r="R252" s="3" t="s">
        <v>23</v>
      </c>
      <c r="S252" s="3" t="s">
        <v>2036</v>
      </c>
      <c r="T252" s="3" t="s">
        <v>2037</v>
      </c>
    </row>
    <row r="253" spans="1:20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9"/>
        <v>54.084507042253513</v>
      </c>
      <c r="G253" s="3" t="s">
        <v>14</v>
      </c>
      <c r="H253" s="3">
        <v>101</v>
      </c>
      <c r="I253" s="3">
        <f t="shared" si="10"/>
        <v>38.020000000000003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12">
        <f t="shared" si="11"/>
        <v>41252.25</v>
      </c>
      <c r="O253" s="12">
        <f t="shared" si="11"/>
        <v>41254.25</v>
      </c>
      <c r="P253" s="3" t="b">
        <v>0</v>
      </c>
      <c r="Q253" s="3" t="b">
        <v>0</v>
      </c>
      <c r="R253" s="3" t="s">
        <v>33</v>
      </c>
      <c r="S253" s="3" t="s">
        <v>2040</v>
      </c>
      <c r="T253" s="3" t="s">
        <v>2041</v>
      </c>
    </row>
    <row r="254" spans="1:20" ht="31.5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9"/>
        <v>626.29999999999995</v>
      </c>
      <c r="G254" s="3" t="s">
        <v>20</v>
      </c>
      <c r="H254" s="3">
        <v>59</v>
      </c>
      <c r="I254" s="3">
        <f t="shared" si="10"/>
        <v>106.15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12">
        <f t="shared" si="11"/>
        <v>41572.208333333336</v>
      </c>
      <c r="O254" s="12">
        <f t="shared" si="11"/>
        <v>41577.208333333336</v>
      </c>
      <c r="P254" s="3" t="b">
        <v>0</v>
      </c>
      <c r="Q254" s="3" t="b">
        <v>0</v>
      </c>
      <c r="R254" s="3" t="s">
        <v>33</v>
      </c>
      <c r="S254" s="3" t="s">
        <v>2040</v>
      </c>
      <c r="T254" s="3" t="s">
        <v>2041</v>
      </c>
    </row>
    <row r="255" spans="1:20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9"/>
        <v>89.021399176954731</v>
      </c>
      <c r="G255" s="3" t="s">
        <v>14</v>
      </c>
      <c r="H255" s="3">
        <v>1335</v>
      </c>
      <c r="I255" s="3">
        <f t="shared" si="10"/>
        <v>81.02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12">
        <f t="shared" si="11"/>
        <v>40641.208333333336</v>
      </c>
      <c r="O255" s="12">
        <f t="shared" si="11"/>
        <v>40653.208333333336</v>
      </c>
      <c r="P255" s="3" t="b">
        <v>0</v>
      </c>
      <c r="Q255" s="3" t="b">
        <v>0</v>
      </c>
      <c r="R255" s="3" t="s">
        <v>53</v>
      </c>
      <c r="S255" s="3" t="s">
        <v>2042</v>
      </c>
      <c r="T255" s="3" t="s">
        <v>2045</v>
      </c>
    </row>
    <row r="256" spans="1:20" ht="31.5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9"/>
        <v>184.89130434782609</v>
      </c>
      <c r="G256" s="3" t="s">
        <v>20</v>
      </c>
      <c r="H256" s="3">
        <v>88</v>
      </c>
      <c r="I256" s="3">
        <f t="shared" si="10"/>
        <v>96.65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12">
        <f t="shared" si="11"/>
        <v>42787.25</v>
      </c>
      <c r="O256" s="12">
        <f t="shared" si="11"/>
        <v>42789.25</v>
      </c>
      <c r="P256" s="3" t="b">
        <v>0</v>
      </c>
      <c r="Q256" s="3" t="b">
        <v>0</v>
      </c>
      <c r="R256" s="3" t="s">
        <v>68</v>
      </c>
      <c r="S256" s="3" t="s">
        <v>2048</v>
      </c>
      <c r="T256" s="3" t="s">
        <v>2049</v>
      </c>
    </row>
    <row r="257" spans="1:20" ht="31.5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9"/>
        <v>120.16770186335404</v>
      </c>
      <c r="G257" s="3" t="s">
        <v>20</v>
      </c>
      <c r="H257" s="3">
        <v>1697</v>
      </c>
      <c r="I257" s="3">
        <f t="shared" si="10"/>
        <v>57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12">
        <f t="shared" si="11"/>
        <v>40590.25</v>
      </c>
      <c r="O257" s="12">
        <f t="shared" si="11"/>
        <v>40595.25</v>
      </c>
      <c r="P257" s="3" t="b">
        <v>0</v>
      </c>
      <c r="Q257" s="3" t="b">
        <v>1</v>
      </c>
      <c r="R257" s="3" t="s">
        <v>23</v>
      </c>
      <c r="S257" s="3" t="s">
        <v>2036</v>
      </c>
      <c r="T257" s="3" t="s">
        <v>2037</v>
      </c>
    </row>
    <row r="258" spans="1:20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9"/>
        <v>23.390243902439025</v>
      </c>
      <c r="G258" s="3" t="s">
        <v>14</v>
      </c>
      <c r="H258" s="3">
        <v>15</v>
      </c>
      <c r="I258" s="3">
        <f t="shared" si="10"/>
        <v>63.93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12">
        <f t="shared" si="11"/>
        <v>42393.25</v>
      </c>
      <c r="O258" s="12">
        <f t="shared" si="11"/>
        <v>42430.25</v>
      </c>
      <c r="P258" s="3" t="b">
        <v>0</v>
      </c>
      <c r="Q258" s="3" t="b">
        <v>0</v>
      </c>
      <c r="R258" s="3" t="s">
        <v>23</v>
      </c>
      <c r="S258" s="3" t="s">
        <v>2036</v>
      </c>
      <c r="T258" s="3" t="s">
        <v>2037</v>
      </c>
    </row>
    <row r="259" spans="1:20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ref="F259:F322" si="12">(E259/D259)*100</f>
        <v>146</v>
      </c>
      <c r="G259" s="3" t="s">
        <v>20</v>
      </c>
      <c r="H259" s="3">
        <v>92</v>
      </c>
      <c r="I259" s="3">
        <f t="shared" ref="I259:I322" si="13">ROUND(E259/H259,2)</f>
        <v>90.46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12">
        <f t="shared" ref="N259:O322" si="14">(((L259/60)/60)/24)+DATE(1970,1,1)</f>
        <v>41338.25</v>
      </c>
      <c r="O259" s="12">
        <f t="shared" si="14"/>
        <v>41352.208333333336</v>
      </c>
      <c r="P259" s="3" t="b">
        <v>0</v>
      </c>
      <c r="Q259" s="3" t="b">
        <v>0</v>
      </c>
      <c r="R259" s="3" t="s">
        <v>33</v>
      </c>
      <c r="S259" s="3" t="s">
        <v>2040</v>
      </c>
      <c r="T259" s="3" t="s">
        <v>2041</v>
      </c>
    </row>
    <row r="260" spans="1:20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si="12"/>
        <v>268.48</v>
      </c>
      <c r="G260" s="3" t="s">
        <v>20</v>
      </c>
      <c r="H260" s="3">
        <v>186</v>
      </c>
      <c r="I260" s="3">
        <f t="shared" si="13"/>
        <v>72.17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12">
        <f t="shared" si="14"/>
        <v>42712.25</v>
      </c>
      <c r="O260" s="12">
        <f t="shared" si="14"/>
        <v>42732.25</v>
      </c>
      <c r="P260" s="3" t="b">
        <v>0</v>
      </c>
      <c r="Q260" s="3" t="b">
        <v>1</v>
      </c>
      <c r="R260" s="3" t="s">
        <v>33</v>
      </c>
      <c r="S260" s="3" t="s">
        <v>2040</v>
      </c>
      <c r="T260" s="3" t="s">
        <v>2041</v>
      </c>
    </row>
    <row r="261" spans="1:20" ht="31.5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12"/>
        <v>597.5</v>
      </c>
      <c r="G261" s="3" t="s">
        <v>20</v>
      </c>
      <c r="H261" s="3">
        <v>138</v>
      </c>
      <c r="I261" s="3">
        <f t="shared" si="13"/>
        <v>77.930000000000007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12">
        <f t="shared" si="14"/>
        <v>41251.25</v>
      </c>
      <c r="O261" s="12">
        <f t="shared" si="14"/>
        <v>41270.25</v>
      </c>
      <c r="P261" s="3" t="b">
        <v>1</v>
      </c>
      <c r="Q261" s="3" t="b">
        <v>0</v>
      </c>
      <c r="R261" s="3" t="s">
        <v>122</v>
      </c>
      <c r="S261" s="3" t="s">
        <v>2055</v>
      </c>
      <c r="T261" s="3" t="s">
        <v>2056</v>
      </c>
    </row>
    <row r="262" spans="1:20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12"/>
        <v>157.69841269841268</v>
      </c>
      <c r="G262" s="3" t="s">
        <v>20</v>
      </c>
      <c r="H262" s="3">
        <v>261</v>
      </c>
      <c r="I262" s="3">
        <f t="shared" si="13"/>
        <v>38.07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12">
        <f t="shared" si="14"/>
        <v>41180.208333333336</v>
      </c>
      <c r="O262" s="12">
        <f t="shared" si="14"/>
        <v>41192.208333333336</v>
      </c>
      <c r="P262" s="3" t="b">
        <v>0</v>
      </c>
      <c r="Q262" s="3" t="b">
        <v>0</v>
      </c>
      <c r="R262" s="3" t="s">
        <v>23</v>
      </c>
      <c r="S262" s="3" t="s">
        <v>2036</v>
      </c>
      <c r="T262" s="3" t="s">
        <v>2037</v>
      </c>
    </row>
    <row r="263" spans="1:20" ht="31.5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12"/>
        <v>31.201660735468568</v>
      </c>
      <c r="G263" s="3" t="s">
        <v>14</v>
      </c>
      <c r="H263" s="3">
        <v>454</v>
      </c>
      <c r="I263" s="3">
        <f t="shared" si="13"/>
        <v>57.94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12">
        <f t="shared" si="14"/>
        <v>40415.208333333336</v>
      </c>
      <c r="O263" s="12">
        <f t="shared" si="14"/>
        <v>40419.208333333336</v>
      </c>
      <c r="P263" s="3" t="b">
        <v>0</v>
      </c>
      <c r="Q263" s="3" t="b">
        <v>1</v>
      </c>
      <c r="R263" s="3" t="s">
        <v>23</v>
      </c>
      <c r="S263" s="3" t="s">
        <v>2036</v>
      </c>
      <c r="T263" s="3" t="s">
        <v>2037</v>
      </c>
    </row>
    <row r="264" spans="1:20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12"/>
        <v>313.41176470588238</v>
      </c>
      <c r="G264" s="3" t="s">
        <v>20</v>
      </c>
      <c r="H264" s="3">
        <v>107</v>
      </c>
      <c r="I264" s="3">
        <f t="shared" si="13"/>
        <v>49.79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12">
        <f t="shared" si="14"/>
        <v>40638.208333333336</v>
      </c>
      <c r="O264" s="12">
        <f t="shared" si="14"/>
        <v>40664.208333333336</v>
      </c>
      <c r="P264" s="3" t="b">
        <v>0</v>
      </c>
      <c r="Q264" s="3" t="b">
        <v>1</v>
      </c>
      <c r="R264" s="3" t="s">
        <v>60</v>
      </c>
      <c r="S264" s="3" t="s">
        <v>2036</v>
      </c>
      <c r="T264" s="3" t="s">
        <v>2046</v>
      </c>
    </row>
    <row r="265" spans="1:20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12"/>
        <v>370.89655172413791</v>
      </c>
      <c r="G265" s="3" t="s">
        <v>20</v>
      </c>
      <c r="H265" s="3">
        <v>199</v>
      </c>
      <c r="I265" s="3">
        <f t="shared" si="13"/>
        <v>54.05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12">
        <f t="shared" si="14"/>
        <v>40187.25</v>
      </c>
      <c r="O265" s="12">
        <f t="shared" si="14"/>
        <v>40187.25</v>
      </c>
      <c r="P265" s="3" t="b">
        <v>0</v>
      </c>
      <c r="Q265" s="3" t="b">
        <v>0</v>
      </c>
      <c r="R265" s="3" t="s">
        <v>122</v>
      </c>
      <c r="S265" s="3" t="s">
        <v>2055</v>
      </c>
      <c r="T265" s="3" t="s">
        <v>2056</v>
      </c>
    </row>
    <row r="266" spans="1:20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12"/>
        <v>362.66447368421052</v>
      </c>
      <c r="G266" s="3" t="s">
        <v>20</v>
      </c>
      <c r="H266" s="3">
        <v>5512</v>
      </c>
      <c r="I266" s="3">
        <f t="shared" si="13"/>
        <v>30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12">
        <f t="shared" si="14"/>
        <v>41317.25</v>
      </c>
      <c r="O266" s="12">
        <f t="shared" si="14"/>
        <v>41333.25</v>
      </c>
      <c r="P266" s="3" t="b">
        <v>0</v>
      </c>
      <c r="Q266" s="3" t="b">
        <v>0</v>
      </c>
      <c r="R266" s="3" t="s">
        <v>33</v>
      </c>
      <c r="S266" s="3" t="s">
        <v>2040</v>
      </c>
      <c r="T266" s="3" t="s">
        <v>2041</v>
      </c>
    </row>
    <row r="267" spans="1:20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12"/>
        <v>123.08163265306122</v>
      </c>
      <c r="G267" s="3" t="s">
        <v>20</v>
      </c>
      <c r="H267" s="3">
        <v>86</v>
      </c>
      <c r="I267" s="3">
        <f t="shared" si="13"/>
        <v>70.13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12">
        <f t="shared" si="14"/>
        <v>42372.25</v>
      </c>
      <c r="O267" s="12">
        <f t="shared" si="14"/>
        <v>42416.25</v>
      </c>
      <c r="P267" s="3" t="b">
        <v>0</v>
      </c>
      <c r="Q267" s="3" t="b">
        <v>0</v>
      </c>
      <c r="R267" s="3" t="s">
        <v>33</v>
      </c>
      <c r="S267" s="3" t="s">
        <v>2040</v>
      </c>
      <c r="T267" s="3" t="s">
        <v>2041</v>
      </c>
    </row>
    <row r="268" spans="1:20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12"/>
        <v>76.766756032171585</v>
      </c>
      <c r="G268" s="3" t="s">
        <v>14</v>
      </c>
      <c r="H268" s="3">
        <v>3182</v>
      </c>
      <c r="I268" s="3">
        <f t="shared" si="13"/>
        <v>27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12">
        <f t="shared" si="14"/>
        <v>41950.25</v>
      </c>
      <c r="O268" s="12">
        <f t="shared" si="14"/>
        <v>41983.25</v>
      </c>
      <c r="P268" s="3" t="b">
        <v>0</v>
      </c>
      <c r="Q268" s="3" t="b">
        <v>1</v>
      </c>
      <c r="R268" s="3" t="s">
        <v>159</v>
      </c>
      <c r="S268" s="3" t="s">
        <v>2036</v>
      </c>
      <c r="T268" s="3" t="s">
        <v>2059</v>
      </c>
    </row>
    <row r="269" spans="1:20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12"/>
        <v>233.62012987012989</v>
      </c>
      <c r="G269" s="3" t="s">
        <v>20</v>
      </c>
      <c r="H269" s="3">
        <v>2768</v>
      </c>
      <c r="I269" s="3">
        <f t="shared" si="13"/>
        <v>51.99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12">
        <f t="shared" si="14"/>
        <v>41206.208333333336</v>
      </c>
      <c r="O269" s="12">
        <f t="shared" si="14"/>
        <v>41222.25</v>
      </c>
      <c r="P269" s="3" t="b">
        <v>0</v>
      </c>
      <c r="Q269" s="3" t="b">
        <v>0</v>
      </c>
      <c r="R269" s="3" t="s">
        <v>33</v>
      </c>
      <c r="S269" s="3" t="s">
        <v>2040</v>
      </c>
      <c r="T269" s="3" t="s">
        <v>2041</v>
      </c>
    </row>
    <row r="270" spans="1:20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12"/>
        <v>180.53333333333333</v>
      </c>
      <c r="G270" s="3" t="s">
        <v>20</v>
      </c>
      <c r="H270" s="3">
        <v>48</v>
      </c>
      <c r="I270" s="3">
        <f t="shared" si="13"/>
        <v>56.42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12">
        <f t="shared" si="14"/>
        <v>41186.208333333336</v>
      </c>
      <c r="O270" s="12">
        <f t="shared" si="14"/>
        <v>41232.25</v>
      </c>
      <c r="P270" s="3" t="b">
        <v>0</v>
      </c>
      <c r="Q270" s="3" t="b">
        <v>0</v>
      </c>
      <c r="R270" s="3" t="s">
        <v>42</v>
      </c>
      <c r="S270" s="3" t="s">
        <v>2042</v>
      </c>
      <c r="T270" s="3" t="s">
        <v>2043</v>
      </c>
    </row>
    <row r="271" spans="1:20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12"/>
        <v>252.62857142857143</v>
      </c>
      <c r="G271" s="3" t="s">
        <v>20</v>
      </c>
      <c r="H271" s="3">
        <v>87</v>
      </c>
      <c r="I271" s="3">
        <f t="shared" si="13"/>
        <v>101.63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12">
        <f t="shared" si="14"/>
        <v>43496.25</v>
      </c>
      <c r="O271" s="12">
        <f t="shared" si="14"/>
        <v>43517.25</v>
      </c>
      <c r="P271" s="3" t="b">
        <v>0</v>
      </c>
      <c r="Q271" s="3" t="b">
        <v>0</v>
      </c>
      <c r="R271" s="3" t="s">
        <v>269</v>
      </c>
      <c r="S271" s="3" t="s">
        <v>2042</v>
      </c>
      <c r="T271" s="3" t="s">
        <v>2061</v>
      </c>
    </row>
    <row r="272" spans="1:20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12"/>
        <v>27.176538240368025</v>
      </c>
      <c r="G272" s="3" t="s">
        <v>74</v>
      </c>
      <c r="H272" s="3">
        <v>1890</v>
      </c>
      <c r="I272" s="3">
        <f t="shared" si="13"/>
        <v>25.01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12">
        <f t="shared" si="14"/>
        <v>40514.25</v>
      </c>
      <c r="O272" s="12">
        <f t="shared" si="14"/>
        <v>40516.25</v>
      </c>
      <c r="P272" s="3" t="b">
        <v>0</v>
      </c>
      <c r="Q272" s="3" t="b">
        <v>0</v>
      </c>
      <c r="R272" s="3" t="s">
        <v>89</v>
      </c>
      <c r="S272" s="3" t="s">
        <v>2051</v>
      </c>
      <c r="T272" s="3" t="s">
        <v>2052</v>
      </c>
    </row>
    <row r="273" spans="1:20" ht="31.5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12"/>
        <v>1.2706571242680547</v>
      </c>
      <c r="G273" s="3" t="s">
        <v>47</v>
      </c>
      <c r="H273" s="3">
        <v>61</v>
      </c>
      <c r="I273" s="3">
        <f t="shared" si="13"/>
        <v>32.020000000000003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12">
        <f t="shared" si="14"/>
        <v>42345.25</v>
      </c>
      <c r="O273" s="12">
        <f t="shared" si="14"/>
        <v>42376.25</v>
      </c>
      <c r="P273" s="3" t="b">
        <v>0</v>
      </c>
      <c r="Q273" s="3" t="b">
        <v>0</v>
      </c>
      <c r="R273" s="3" t="s">
        <v>122</v>
      </c>
      <c r="S273" s="3" t="s">
        <v>2055</v>
      </c>
      <c r="T273" s="3" t="s">
        <v>2056</v>
      </c>
    </row>
    <row r="274" spans="1:20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12"/>
        <v>304.0097847358121</v>
      </c>
      <c r="G274" s="3" t="s">
        <v>20</v>
      </c>
      <c r="H274" s="3">
        <v>1894</v>
      </c>
      <c r="I274" s="3">
        <f t="shared" si="13"/>
        <v>82.02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12">
        <f t="shared" si="14"/>
        <v>43656.208333333328</v>
      </c>
      <c r="O274" s="12">
        <f t="shared" si="14"/>
        <v>43681.208333333328</v>
      </c>
      <c r="P274" s="3" t="b">
        <v>0</v>
      </c>
      <c r="Q274" s="3" t="b">
        <v>1</v>
      </c>
      <c r="R274" s="3" t="s">
        <v>33</v>
      </c>
      <c r="S274" s="3" t="s">
        <v>2040</v>
      </c>
      <c r="T274" s="3" t="s">
        <v>2041</v>
      </c>
    </row>
    <row r="275" spans="1:20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12"/>
        <v>137.23076923076923</v>
      </c>
      <c r="G275" s="3" t="s">
        <v>20</v>
      </c>
      <c r="H275" s="3">
        <v>282</v>
      </c>
      <c r="I275" s="3">
        <f t="shared" si="13"/>
        <v>37.96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12">
        <f t="shared" si="14"/>
        <v>42995.208333333328</v>
      </c>
      <c r="O275" s="12">
        <f t="shared" si="14"/>
        <v>42998.208333333328</v>
      </c>
      <c r="P275" s="3" t="b">
        <v>0</v>
      </c>
      <c r="Q275" s="3" t="b">
        <v>0</v>
      </c>
      <c r="R275" s="3" t="s">
        <v>33</v>
      </c>
      <c r="S275" s="3" t="s">
        <v>2040</v>
      </c>
      <c r="T275" s="3" t="s">
        <v>2041</v>
      </c>
    </row>
    <row r="276" spans="1:20" ht="31.5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12"/>
        <v>32.208333333333336</v>
      </c>
      <c r="G276" s="3" t="s">
        <v>14</v>
      </c>
      <c r="H276" s="3">
        <v>15</v>
      </c>
      <c r="I276" s="3">
        <f t="shared" si="13"/>
        <v>51.53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12">
        <f t="shared" si="14"/>
        <v>43045.25</v>
      </c>
      <c r="O276" s="12">
        <f t="shared" si="14"/>
        <v>43050.25</v>
      </c>
      <c r="P276" s="3" t="b">
        <v>0</v>
      </c>
      <c r="Q276" s="3" t="b">
        <v>0</v>
      </c>
      <c r="R276" s="3" t="s">
        <v>33</v>
      </c>
      <c r="S276" s="3" t="s">
        <v>2040</v>
      </c>
      <c r="T276" s="3" t="s">
        <v>2041</v>
      </c>
    </row>
    <row r="277" spans="1:20" ht="31.5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12"/>
        <v>241.51282051282053</v>
      </c>
      <c r="G277" s="3" t="s">
        <v>20</v>
      </c>
      <c r="H277" s="3">
        <v>116</v>
      </c>
      <c r="I277" s="3">
        <f t="shared" si="13"/>
        <v>81.2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12">
        <f t="shared" si="14"/>
        <v>43561.208333333328</v>
      </c>
      <c r="O277" s="12">
        <f t="shared" si="14"/>
        <v>43569.208333333328</v>
      </c>
      <c r="P277" s="3" t="b">
        <v>0</v>
      </c>
      <c r="Q277" s="3" t="b">
        <v>0</v>
      </c>
      <c r="R277" s="3" t="s">
        <v>206</v>
      </c>
      <c r="S277" s="3" t="s">
        <v>2048</v>
      </c>
      <c r="T277" s="3" t="s">
        <v>2060</v>
      </c>
    </row>
    <row r="278" spans="1:20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12"/>
        <v>96.8</v>
      </c>
      <c r="G278" s="3" t="s">
        <v>14</v>
      </c>
      <c r="H278" s="3">
        <v>133</v>
      </c>
      <c r="I278" s="3">
        <f t="shared" si="13"/>
        <v>40.03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12">
        <f t="shared" si="14"/>
        <v>41018.208333333336</v>
      </c>
      <c r="O278" s="12">
        <f t="shared" si="14"/>
        <v>41023.208333333336</v>
      </c>
      <c r="P278" s="3" t="b">
        <v>0</v>
      </c>
      <c r="Q278" s="3" t="b">
        <v>1</v>
      </c>
      <c r="R278" s="3" t="s">
        <v>89</v>
      </c>
      <c r="S278" s="3" t="s">
        <v>2051</v>
      </c>
      <c r="T278" s="3" t="s">
        <v>2052</v>
      </c>
    </row>
    <row r="279" spans="1:20" ht="31.5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12"/>
        <v>1066.4285714285716</v>
      </c>
      <c r="G279" s="3" t="s">
        <v>20</v>
      </c>
      <c r="H279" s="3">
        <v>83</v>
      </c>
      <c r="I279" s="3">
        <f t="shared" si="13"/>
        <v>89.94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12">
        <f t="shared" si="14"/>
        <v>40378.208333333336</v>
      </c>
      <c r="O279" s="12">
        <f t="shared" si="14"/>
        <v>40380.208333333336</v>
      </c>
      <c r="P279" s="3" t="b">
        <v>0</v>
      </c>
      <c r="Q279" s="3" t="b">
        <v>0</v>
      </c>
      <c r="R279" s="3" t="s">
        <v>33</v>
      </c>
      <c r="S279" s="3" t="s">
        <v>2040</v>
      </c>
      <c r="T279" s="3" t="s">
        <v>2041</v>
      </c>
    </row>
    <row r="280" spans="1:20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12"/>
        <v>325.88888888888891</v>
      </c>
      <c r="G280" s="3" t="s">
        <v>20</v>
      </c>
      <c r="H280" s="3">
        <v>91</v>
      </c>
      <c r="I280" s="3">
        <f t="shared" si="13"/>
        <v>96.69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12">
        <f t="shared" si="14"/>
        <v>41239.25</v>
      </c>
      <c r="O280" s="12">
        <f t="shared" si="14"/>
        <v>41264.25</v>
      </c>
      <c r="P280" s="3" t="b">
        <v>0</v>
      </c>
      <c r="Q280" s="3" t="b">
        <v>0</v>
      </c>
      <c r="R280" s="3" t="s">
        <v>28</v>
      </c>
      <c r="S280" s="3" t="s">
        <v>2038</v>
      </c>
      <c r="T280" s="3" t="s">
        <v>2039</v>
      </c>
    </row>
    <row r="281" spans="1:20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12"/>
        <v>170.70000000000002</v>
      </c>
      <c r="G281" s="3" t="s">
        <v>20</v>
      </c>
      <c r="H281" s="3">
        <v>546</v>
      </c>
      <c r="I281" s="3">
        <f t="shared" si="13"/>
        <v>25.01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12">
        <f t="shared" si="14"/>
        <v>43346.208333333328</v>
      </c>
      <c r="O281" s="12">
        <f t="shared" si="14"/>
        <v>43349.208333333328</v>
      </c>
      <c r="P281" s="3" t="b">
        <v>0</v>
      </c>
      <c r="Q281" s="3" t="b">
        <v>0</v>
      </c>
      <c r="R281" s="3" t="s">
        <v>33</v>
      </c>
      <c r="S281" s="3" t="s">
        <v>2040</v>
      </c>
      <c r="T281" s="3" t="s">
        <v>2041</v>
      </c>
    </row>
    <row r="282" spans="1:20" ht="31.5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12"/>
        <v>581.44000000000005</v>
      </c>
      <c r="G282" s="3" t="s">
        <v>20</v>
      </c>
      <c r="H282" s="3">
        <v>393</v>
      </c>
      <c r="I282" s="3">
        <f t="shared" si="13"/>
        <v>36.99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12">
        <f t="shared" si="14"/>
        <v>43060.25</v>
      </c>
      <c r="O282" s="12">
        <f t="shared" si="14"/>
        <v>43066.25</v>
      </c>
      <c r="P282" s="3" t="b">
        <v>0</v>
      </c>
      <c r="Q282" s="3" t="b">
        <v>0</v>
      </c>
      <c r="R282" s="3" t="s">
        <v>71</v>
      </c>
      <c r="S282" s="3" t="s">
        <v>2042</v>
      </c>
      <c r="T282" s="3" t="s">
        <v>2050</v>
      </c>
    </row>
    <row r="283" spans="1:20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12"/>
        <v>91.520972644376897</v>
      </c>
      <c r="G283" s="3" t="s">
        <v>14</v>
      </c>
      <c r="H283" s="3">
        <v>2062</v>
      </c>
      <c r="I283" s="3">
        <f t="shared" si="13"/>
        <v>73.010000000000005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12">
        <f t="shared" si="14"/>
        <v>40979.25</v>
      </c>
      <c r="O283" s="12">
        <f t="shared" si="14"/>
        <v>41000.208333333336</v>
      </c>
      <c r="P283" s="3" t="b">
        <v>0</v>
      </c>
      <c r="Q283" s="3" t="b">
        <v>1</v>
      </c>
      <c r="R283" s="3" t="s">
        <v>33</v>
      </c>
      <c r="S283" s="3" t="s">
        <v>2040</v>
      </c>
      <c r="T283" s="3" t="s">
        <v>2041</v>
      </c>
    </row>
    <row r="284" spans="1:20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12"/>
        <v>108.04761904761904</v>
      </c>
      <c r="G284" s="3" t="s">
        <v>20</v>
      </c>
      <c r="H284" s="3">
        <v>133</v>
      </c>
      <c r="I284" s="3">
        <f t="shared" si="13"/>
        <v>68.239999999999995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12">
        <f t="shared" si="14"/>
        <v>42701.25</v>
      </c>
      <c r="O284" s="12">
        <f t="shared" si="14"/>
        <v>42707.25</v>
      </c>
      <c r="P284" s="3" t="b">
        <v>0</v>
      </c>
      <c r="Q284" s="3" t="b">
        <v>1</v>
      </c>
      <c r="R284" s="3" t="s">
        <v>269</v>
      </c>
      <c r="S284" s="3" t="s">
        <v>2042</v>
      </c>
      <c r="T284" s="3" t="s">
        <v>2061</v>
      </c>
    </row>
    <row r="285" spans="1:20" ht="31.5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12"/>
        <v>18.728395061728396</v>
      </c>
      <c r="G285" s="3" t="s">
        <v>14</v>
      </c>
      <c r="H285" s="3">
        <v>29</v>
      </c>
      <c r="I285" s="3">
        <f t="shared" si="13"/>
        <v>52.31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12">
        <f t="shared" si="14"/>
        <v>42520.208333333328</v>
      </c>
      <c r="O285" s="12">
        <f t="shared" si="14"/>
        <v>42525.208333333328</v>
      </c>
      <c r="P285" s="3" t="b">
        <v>0</v>
      </c>
      <c r="Q285" s="3" t="b">
        <v>0</v>
      </c>
      <c r="R285" s="3" t="s">
        <v>23</v>
      </c>
      <c r="S285" s="3" t="s">
        <v>2036</v>
      </c>
      <c r="T285" s="3" t="s">
        <v>2037</v>
      </c>
    </row>
    <row r="286" spans="1:20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12"/>
        <v>83.193877551020407</v>
      </c>
      <c r="G286" s="3" t="s">
        <v>14</v>
      </c>
      <c r="H286" s="3">
        <v>132</v>
      </c>
      <c r="I286" s="3">
        <f t="shared" si="13"/>
        <v>61.77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12">
        <f t="shared" si="14"/>
        <v>41030.208333333336</v>
      </c>
      <c r="O286" s="12">
        <f t="shared" si="14"/>
        <v>41035.208333333336</v>
      </c>
      <c r="P286" s="3" t="b">
        <v>0</v>
      </c>
      <c r="Q286" s="3" t="b">
        <v>0</v>
      </c>
      <c r="R286" s="3" t="s">
        <v>28</v>
      </c>
      <c r="S286" s="3" t="s">
        <v>2038</v>
      </c>
      <c r="T286" s="3" t="s">
        <v>2039</v>
      </c>
    </row>
    <row r="287" spans="1:20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12"/>
        <v>706.33333333333337</v>
      </c>
      <c r="G287" s="3" t="s">
        <v>20</v>
      </c>
      <c r="H287" s="3">
        <v>254</v>
      </c>
      <c r="I287" s="3">
        <f t="shared" si="13"/>
        <v>25.03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12">
        <f t="shared" si="14"/>
        <v>42623.208333333328</v>
      </c>
      <c r="O287" s="12">
        <f t="shared" si="14"/>
        <v>42661.208333333328</v>
      </c>
      <c r="P287" s="3" t="b">
        <v>0</v>
      </c>
      <c r="Q287" s="3" t="b">
        <v>0</v>
      </c>
      <c r="R287" s="3" t="s">
        <v>33</v>
      </c>
      <c r="S287" s="3" t="s">
        <v>2040</v>
      </c>
      <c r="T287" s="3" t="s">
        <v>2041</v>
      </c>
    </row>
    <row r="288" spans="1:20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12"/>
        <v>17.446030330062445</v>
      </c>
      <c r="G288" s="3" t="s">
        <v>74</v>
      </c>
      <c r="H288" s="3">
        <v>184</v>
      </c>
      <c r="I288" s="3">
        <f t="shared" si="13"/>
        <v>106.29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12">
        <f t="shared" si="14"/>
        <v>42697.25</v>
      </c>
      <c r="O288" s="12">
        <f t="shared" si="14"/>
        <v>42704.25</v>
      </c>
      <c r="P288" s="3" t="b">
        <v>0</v>
      </c>
      <c r="Q288" s="3" t="b">
        <v>0</v>
      </c>
      <c r="R288" s="3" t="s">
        <v>33</v>
      </c>
      <c r="S288" s="3" t="s">
        <v>2040</v>
      </c>
      <c r="T288" s="3" t="s">
        <v>2041</v>
      </c>
    </row>
    <row r="289" spans="1:20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12"/>
        <v>209.73015873015873</v>
      </c>
      <c r="G289" s="3" t="s">
        <v>20</v>
      </c>
      <c r="H289" s="3">
        <v>176</v>
      </c>
      <c r="I289" s="3">
        <f t="shared" si="13"/>
        <v>75.069999999999993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12">
        <f t="shared" si="14"/>
        <v>42122.208333333328</v>
      </c>
      <c r="O289" s="12">
        <f t="shared" si="14"/>
        <v>42122.208333333328</v>
      </c>
      <c r="P289" s="3" t="b">
        <v>0</v>
      </c>
      <c r="Q289" s="3" t="b">
        <v>0</v>
      </c>
      <c r="R289" s="3" t="s">
        <v>50</v>
      </c>
      <c r="S289" s="3" t="s">
        <v>2036</v>
      </c>
      <c r="T289" s="3" t="s">
        <v>2044</v>
      </c>
    </row>
    <row r="290" spans="1:20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12"/>
        <v>97.785714285714292</v>
      </c>
      <c r="G290" s="3" t="s">
        <v>14</v>
      </c>
      <c r="H290" s="3">
        <v>137</v>
      </c>
      <c r="I290" s="3">
        <f t="shared" si="13"/>
        <v>39.97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12">
        <f t="shared" si="14"/>
        <v>40982.208333333336</v>
      </c>
      <c r="O290" s="12">
        <f t="shared" si="14"/>
        <v>40983.208333333336</v>
      </c>
      <c r="P290" s="3" t="b">
        <v>0</v>
      </c>
      <c r="Q290" s="3" t="b">
        <v>1</v>
      </c>
      <c r="R290" s="3" t="s">
        <v>148</v>
      </c>
      <c r="S290" s="3" t="s">
        <v>2036</v>
      </c>
      <c r="T290" s="3" t="s">
        <v>2058</v>
      </c>
    </row>
    <row r="291" spans="1:20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12"/>
        <v>1684.25</v>
      </c>
      <c r="G291" s="3" t="s">
        <v>20</v>
      </c>
      <c r="H291" s="3">
        <v>337</v>
      </c>
      <c r="I291" s="3">
        <f t="shared" si="13"/>
        <v>39.979999999999997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12">
        <f t="shared" si="14"/>
        <v>42219.208333333328</v>
      </c>
      <c r="O291" s="12">
        <f t="shared" si="14"/>
        <v>42222.208333333328</v>
      </c>
      <c r="P291" s="3" t="b">
        <v>0</v>
      </c>
      <c r="Q291" s="3" t="b">
        <v>0</v>
      </c>
      <c r="R291" s="3" t="s">
        <v>33</v>
      </c>
      <c r="S291" s="3" t="s">
        <v>2040</v>
      </c>
      <c r="T291" s="3" t="s">
        <v>2041</v>
      </c>
    </row>
    <row r="292" spans="1:20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12"/>
        <v>54.402135231316727</v>
      </c>
      <c r="G292" s="3" t="s">
        <v>14</v>
      </c>
      <c r="H292" s="3">
        <v>908</v>
      </c>
      <c r="I292" s="3">
        <f t="shared" si="13"/>
        <v>101.02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12">
        <f t="shared" si="14"/>
        <v>41404.208333333336</v>
      </c>
      <c r="O292" s="12">
        <f t="shared" si="14"/>
        <v>41436.208333333336</v>
      </c>
      <c r="P292" s="3" t="b">
        <v>0</v>
      </c>
      <c r="Q292" s="3" t="b">
        <v>1</v>
      </c>
      <c r="R292" s="3" t="s">
        <v>42</v>
      </c>
      <c r="S292" s="3" t="s">
        <v>2042</v>
      </c>
      <c r="T292" s="3" t="s">
        <v>2043</v>
      </c>
    </row>
    <row r="293" spans="1:20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12"/>
        <v>456.61111111111109</v>
      </c>
      <c r="G293" s="3" t="s">
        <v>20</v>
      </c>
      <c r="H293" s="3">
        <v>107</v>
      </c>
      <c r="I293" s="3">
        <f t="shared" si="13"/>
        <v>76.81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12">
        <f t="shared" si="14"/>
        <v>40831.208333333336</v>
      </c>
      <c r="O293" s="12">
        <f t="shared" si="14"/>
        <v>40835.208333333336</v>
      </c>
      <c r="P293" s="3" t="b">
        <v>1</v>
      </c>
      <c r="Q293" s="3" t="b">
        <v>0</v>
      </c>
      <c r="R293" s="3" t="s">
        <v>28</v>
      </c>
      <c r="S293" s="3" t="s">
        <v>2038</v>
      </c>
      <c r="T293" s="3" t="s">
        <v>2039</v>
      </c>
    </row>
    <row r="294" spans="1:20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12"/>
        <v>9.8219178082191778</v>
      </c>
      <c r="G294" s="3" t="s">
        <v>14</v>
      </c>
      <c r="H294" s="3">
        <v>10</v>
      </c>
      <c r="I294" s="3">
        <f t="shared" si="13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12">
        <f t="shared" si="14"/>
        <v>40984.208333333336</v>
      </c>
      <c r="O294" s="12">
        <f t="shared" si="14"/>
        <v>41002.208333333336</v>
      </c>
      <c r="P294" s="3" t="b">
        <v>0</v>
      </c>
      <c r="Q294" s="3" t="b">
        <v>0</v>
      </c>
      <c r="R294" s="3" t="s">
        <v>17</v>
      </c>
      <c r="S294" s="3" t="s">
        <v>2034</v>
      </c>
      <c r="T294" s="3" t="s">
        <v>2035</v>
      </c>
    </row>
    <row r="295" spans="1:20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12"/>
        <v>16.384615384615383</v>
      </c>
      <c r="G295" s="3" t="s">
        <v>74</v>
      </c>
      <c r="H295" s="3">
        <v>32</v>
      </c>
      <c r="I295" s="3">
        <f t="shared" si="13"/>
        <v>33.28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12">
        <f t="shared" si="14"/>
        <v>40456.208333333336</v>
      </c>
      <c r="O295" s="12">
        <f t="shared" si="14"/>
        <v>40465.208333333336</v>
      </c>
      <c r="P295" s="3" t="b">
        <v>0</v>
      </c>
      <c r="Q295" s="3" t="b">
        <v>0</v>
      </c>
      <c r="R295" s="3" t="s">
        <v>33</v>
      </c>
      <c r="S295" s="3" t="s">
        <v>2040</v>
      </c>
      <c r="T295" s="3" t="s">
        <v>2041</v>
      </c>
    </row>
    <row r="296" spans="1:20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12"/>
        <v>1339.6666666666667</v>
      </c>
      <c r="G296" s="3" t="s">
        <v>20</v>
      </c>
      <c r="H296" s="3">
        <v>183</v>
      </c>
      <c r="I296" s="3">
        <f t="shared" si="13"/>
        <v>43.92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12">
        <f t="shared" si="14"/>
        <v>43399.208333333328</v>
      </c>
      <c r="O296" s="12">
        <f t="shared" si="14"/>
        <v>43411.25</v>
      </c>
      <c r="P296" s="3" t="b">
        <v>0</v>
      </c>
      <c r="Q296" s="3" t="b">
        <v>0</v>
      </c>
      <c r="R296" s="3" t="s">
        <v>33</v>
      </c>
      <c r="S296" s="3" t="s">
        <v>2040</v>
      </c>
      <c r="T296" s="3" t="s">
        <v>2041</v>
      </c>
    </row>
    <row r="297" spans="1:20" ht="31.5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12"/>
        <v>35.650077760497666</v>
      </c>
      <c r="G297" s="3" t="s">
        <v>14</v>
      </c>
      <c r="H297" s="3">
        <v>1910</v>
      </c>
      <c r="I297" s="3">
        <f t="shared" si="13"/>
        <v>36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12">
        <f t="shared" si="14"/>
        <v>41562.208333333336</v>
      </c>
      <c r="O297" s="12">
        <f t="shared" si="14"/>
        <v>41587.25</v>
      </c>
      <c r="P297" s="3" t="b">
        <v>0</v>
      </c>
      <c r="Q297" s="3" t="b">
        <v>0</v>
      </c>
      <c r="R297" s="3" t="s">
        <v>33</v>
      </c>
      <c r="S297" s="3" t="s">
        <v>2040</v>
      </c>
      <c r="T297" s="3" t="s">
        <v>2041</v>
      </c>
    </row>
    <row r="298" spans="1:20" ht="31.5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12"/>
        <v>54.950819672131146</v>
      </c>
      <c r="G298" s="3" t="s">
        <v>14</v>
      </c>
      <c r="H298" s="3">
        <v>38</v>
      </c>
      <c r="I298" s="3">
        <f t="shared" si="13"/>
        <v>88.21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12">
        <f t="shared" si="14"/>
        <v>43493.25</v>
      </c>
      <c r="O298" s="12">
        <f t="shared" si="14"/>
        <v>43515.25</v>
      </c>
      <c r="P298" s="3" t="b">
        <v>0</v>
      </c>
      <c r="Q298" s="3" t="b">
        <v>0</v>
      </c>
      <c r="R298" s="3" t="s">
        <v>33</v>
      </c>
      <c r="S298" s="3" t="s">
        <v>2040</v>
      </c>
      <c r="T298" s="3" t="s">
        <v>2041</v>
      </c>
    </row>
    <row r="299" spans="1:20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12"/>
        <v>94.236111111111114</v>
      </c>
      <c r="G299" s="3" t="s">
        <v>14</v>
      </c>
      <c r="H299" s="3">
        <v>104</v>
      </c>
      <c r="I299" s="3">
        <f t="shared" si="13"/>
        <v>65.239999999999995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12">
        <f t="shared" si="14"/>
        <v>41653.25</v>
      </c>
      <c r="O299" s="12">
        <f t="shared" si="14"/>
        <v>41662.25</v>
      </c>
      <c r="P299" s="3" t="b">
        <v>0</v>
      </c>
      <c r="Q299" s="3" t="b">
        <v>1</v>
      </c>
      <c r="R299" s="3" t="s">
        <v>33</v>
      </c>
      <c r="S299" s="3" t="s">
        <v>2040</v>
      </c>
      <c r="T299" s="3" t="s">
        <v>2041</v>
      </c>
    </row>
    <row r="300" spans="1:20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12"/>
        <v>143.91428571428571</v>
      </c>
      <c r="G300" s="3" t="s">
        <v>20</v>
      </c>
      <c r="H300" s="3">
        <v>72</v>
      </c>
      <c r="I300" s="3">
        <f t="shared" si="13"/>
        <v>69.959999999999994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12">
        <f t="shared" si="14"/>
        <v>42426.25</v>
      </c>
      <c r="O300" s="12">
        <f t="shared" si="14"/>
        <v>42444.208333333328</v>
      </c>
      <c r="P300" s="3" t="b">
        <v>0</v>
      </c>
      <c r="Q300" s="3" t="b">
        <v>1</v>
      </c>
      <c r="R300" s="3" t="s">
        <v>23</v>
      </c>
      <c r="S300" s="3" t="s">
        <v>2036</v>
      </c>
      <c r="T300" s="3" t="s">
        <v>2037</v>
      </c>
    </row>
    <row r="301" spans="1:20" ht="31.5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12"/>
        <v>51.421052631578945</v>
      </c>
      <c r="G301" s="3" t="s">
        <v>14</v>
      </c>
      <c r="H301" s="3">
        <v>49</v>
      </c>
      <c r="I301" s="3">
        <f t="shared" si="13"/>
        <v>39.880000000000003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12">
        <f t="shared" si="14"/>
        <v>42432.25</v>
      </c>
      <c r="O301" s="12">
        <f t="shared" si="14"/>
        <v>42488.208333333328</v>
      </c>
      <c r="P301" s="3" t="b">
        <v>0</v>
      </c>
      <c r="Q301" s="3" t="b">
        <v>0</v>
      </c>
      <c r="R301" s="3" t="s">
        <v>17</v>
      </c>
      <c r="S301" s="3" t="s">
        <v>2034</v>
      </c>
      <c r="T301" s="3" t="s">
        <v>2035</v>
      </c>
    </row>
    <row r="302" spans="1:20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12"/>
        <v>5</v>
      </c>
      <c r="G302" s="3" t="s">
        <v>14</v>
      </c>
      <c r="H302" s="3">
        <v>1</v>
      </c>
      <c r="I302" s="3">
        <f t="shared" si="13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12">
        <f t="shared" si="14"/>
        <v>42977.208333333328</v>
      </c>
      <c r="O302" s="12">
        <f t="shared" si="14"/>
        <v>42978.208333333328</v>
      </c>
      <c r="P302" s="3" t="b">
        <v>0</v>
      </c>
      <c r="Q302" s="3" t="b">
        <v>1</v>
      </c>
      <c r="R302" s="3" t="s">
        <v>68</v>
      </c>
      <c r="S302" s="3" t="s">
        <v>2048</v>
      </c>
      <c r="T302" s="3" t="s">
        <v>2049</v>
      </c>
    </row>
    <row r="303" spans="1:20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12"/>
        <v>1344.6666666666667</v>
      </c>
      <c r="G303" s="3" t="s">
        <v>20</v>
      </c>
      <c r="H303" s="3">
        <v>295</v>
      </c>
      <c r="I303" s="3">
        <f t="shared" si="13"/>
        <v>41.02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12">
        <f t="shared" si="14"/>
        <v>42061.25</v>
      </c>
      <c r="O303" s="12">
        <f t="shared" si="14"/>
        <v>42078.208333333328</v>
      </c>
      <c r="P303" s="3" t="b">
        <v>0</v>
      </c>
      <c r="Q303" s="3" t="b">
        <v>0</v>
      </c>
      <c r="R303" s="3" t="s">
        <v>42</v>
      </c>
      <c r="S303" s="3" t="s">
        <v>2042</v>
      </c>
      <c r="T303" s="3" t="s">
        <v>2043</v>
      </c>
    </row>
    <row r="304" spans="1:20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12"/>
        <v>31.844940867279899</v>
      </c>
      <c r="G304" s="3" t="s">
        <v>14</v>
      </c>
      <c r="H304" s="3">
        <v>245</v>
      </c>
      <c r="I304" s="3">
        <f t="shared" si="13"/>
        <v>98.91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12">
        <f t="shared" si="14"/>
        <v>43345.208333333328</v>
      </c>
      <c r="O304" s="12">
        <f t="shared" si="14"/>
        <v>43359.208333333328</v>
      </c>
      <c r="P304" s="3" t="b">
        <v>0</v>
      </c>
      <c r="Q304" s="3" t="b">
        <v>0</v>
      </c>
      <c r="R304" s="3" t="s">
        <v>33</v>
      </c>
      <c r="S304" s="3" t="s">
        <v>2040</v>
      </c>
      <c r="T304" s="3" t="s">
        <v>2041</v>
      </c>
    </row>
    <row r="305" spans="1:20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12"/>
        <v>82.617647058823536</v>
      </c>
      <c r="G305" s="3" t="s">
        <v>14</v>
      </c>
      <c r="H305" s="3">
        <v>32</v>
      </c>
      <c r="I305" s="3">
        <f t="shared" si="13"/>
        <v>87.78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12">
        <f t="shared" si="14"/>
        <v>42376.25</v>
      </c>
      <c r="O305" s="12">
        <f t="shared" si="14"/>
        <v>42381.25</v>
      </c>
      <c r="P305" s="3" t="b">
        <v>0</v>
      </c>
      <c r="Q305" s="3" t="b">
        <v>0</v>
      </c>
      <c r="R305" s="3" t="s">
        <v>60</v>
      </c>
      <c r="S305" s="3" t="s">
        <v>2036</v>
      </c>
      <c r="T305" s="3" t="s">
        <v>2046</v>
      </c>
    </row>
    <row r="306" spans="1:20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12"/>
        <v>546.14285714285722</v>
      </c>
      <c r="G306" s="3" t="s">
        <v>20</v>
      </c>
      <c r="H306" s="3">
        <v>142</v>
      </c>
      <c r="I306" s="3">
        <f t="shared" si="13"/>
        <v>80.77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12">
        <f t="shared" si="14"/>
        <v>42589.208333333328</v>
      </c>
      <c r="O306" s="12">
        <f t="shared" si="14"/>
        <v>42630.208333333328</v>
      </c>
      <c r="P306" s="3" t="b">
        <v>0</v>
      </c>
      <c r="Q306" s="3" t="b">
        <v>0</v>
      </c>
      <c r="R306" s="3" t="s">
        <v>42</v>
      </c>
      <c r="S306" s="3" t="s">
        <v>2042</v>
      </c>
      <c r="T306" s="3" t="s">
        <v>2043</v>
      </c>
    </row>
    <row r="307" spans="1:20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12"/>
        <v>286.21428571428572</v>
      </c>
      <c r="G307" s="3" t="s">
        <v>20</v>
      </c>
      <c r="H307" s="3">
        <v>85</v>
      </c>
      <c r="I307" s="3">
        <f t="shared" si="13"/>
        <v>94.28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12">
        <f t="shared" si="14"/>
        <v>42448.208333333328</v>
      </c>
      <c r="O307" s="12">
        <f t="shared" si="14"/>
        <v>42489.208333333328</v>
      </c>
      <c r="P307" s="3" t="b">
        <v>0</v>
      </c>
      <c r="Q307" s="3" t="b">
        <v>0</v>
      </c>
      <c r="R307" s="3" t="s">
        <v>33</v>
      </c>
      <c r="S307" s="3" t="s">
        <v>2040</v>
      </c>
      <c r="T307" s="3" t="s">
        <v>2041</v>
      </c>
    </row>
    <row r="308" spans="1:20" ht="31.5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12"/>
        <v>7.9076923076923071</v>
      </c>
      <c r="G308" s="3" t="s">
        <v>14</v>
      </c>
      <c r="H308" s="3">
        <v>7</v>
      </c>
      <c r="I308" s="3">
        <f t="shared" si="13"/>
        <v>73.430000000000007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12">
        <f t="shared" si="14"/>
        <v>42930.208333333328</v>
      </c>
      <c r="O308" s="12">
        <f t="shared" si="14"/>
        <v>42933.208333333328</v>
      </c>
      <c r="P308" s="3" t="b">
        <v>0</v>
      </c>
      <c r="Q308" s="3" t="b">
        <v>1</v>
      </c>
      <c r="R308" s="3" t="s">
        <v>33</v>
      </c>
      <c r="S308" s="3" t="s">
        <v>2040</v>
      </c>
      <c r="T308" s="3" t="s">
        <v>2041</v>
      </c>
    </row>
    <row r="309" spans="1:20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12"/>
        <v>132.13677811550153</v>
      </c>
      <c r="G309" s="3" t="s">
        <v>20</v>
      </c>
      <c r="H309" s="3">
        <v>659</v>
      </c>
      <c r="I309" s="3">
        <f t="shared" si="13"/>
        <v>65.97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12">
        <f t="shared" si="14"/>
        <v>41066.208333333336</v>
      </c>
      <c r="O309" s="12">
        <f t="shared" si="14"/>
        <v>41086.208333333336</v>
      </c>
      <c r="P309" s="3" t="b">
        <v>0</v>
      </c>
      <c r="Q309" s="3" t="b">
        <v>1</v>
      </c>
      <c r="R309" s="3" t="s">
        <v>119</v>
      </c>
      <c r="S309" s="3" t="s">
        <v>2048</v>
      </c>
      <c r="T309" s="3" t="s">
        <v>2054</v>
      </c>
    </row>
    <row r="310" spans="1:20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12"/>
        <v>74.077834179357026</v>
      </c>
      <c r="G310" s="3" t="s">
        <v>14</v>
      </c>
      <c r="H310" s="3">
        <v>803</v>
      </c>
      <c r="I310" s="3">
        <f t="shared" si="13"/>
        <v>109.04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12">
        <f t="shared" si="14"/>
        <v>40651.208333333336</v>
      </c>
      <c r="O310" s="12">
        <f t="shared" si="14"/>
        <v>40652.208333333336</v>
      </c>
      <c r="P310" s="3" t="b">
        <v>0</v>
      </c>
      <c r="Q310" s="3" t="b">
        <v>0</v>
      </c>
      <c r="R310" s="3" t="s">
        <v>33</v>
      </c>
      <c r="S310" s="3" t="s">
        <v>2040</v>
      </c>
      <c r="T310" s="3" t="s">
        <v>2041</v>
      </c>
    </row>
    <row r="311" spans="1:20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12"/>
        <v>75.292682926829272</v>
      </c>
      <c r="G311" s="3" t="s">
        <v>74</v>
      </c>
      <c r="H311" s="3">
        <v>75</v>
      </c>
      <c r="I311" s="3">
        <f t="shared" si="13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12">
        <f t="shared" si="14"/>
        <v>40807.208333333336</v>
      </c>
      <c r="O311" s="12">
        <f t="shared" si="14"/>
        <v>40827.208333333336</v>
      </c>
      <c r="P311" s="3" t="b">
        <v>0</v>
      </c>
      <c r="Q311" s="3" t="b">
        <v>1</v>
      </c>
      <c r="R311" s="3" t="s">
        <v>60</v>
      </c>
      <c r="S311" s="3" t="s">
        <v>2036</v>
      </c>
      <c r="T311" s="3" t="s">
        <v>2046</v>
      </c>
    </row>
    <row r="312" spans="1:20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12"/>
        <v>20.333333333333332</v>
      </c>
      <c r="G312" s="3" t="s">
        <v>14</v>
      </c>
      <c r="H312" s="3">
        <v>16</v>
      </c>
      <c r="I312" s="3">
        <f t="shared" si="13"/>
        <v>99.13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12">
        <f t="shared" si="14"/>
        <v>40277.208333333336</v>
      </c>
      <c r="O312" s="12">
        <f t="shared" si="14"/>
        <v>40293.208333333336</v>
      </c>
      <c r="P312" s="3" t="b">
        <v>0</v>
      </c>
      <c r="Q312" s="3" t="b">
        <v>0</v>
      </c>
      <c r="R312" s="3" t="s">
        <v>89</v>
      </c>
      <c r="S312" s="3" t="s">
        <v>2051</v>
      </c>
      <c r="T312" s="3" t="s">
        <v>2052</v>
      </c>
    </row>
    <row r="313" spans="1:20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12"/>
        <v>203.36507936507937</v>
      </c>
      <c r="G313" s="3" t="s">
        <v>20</v>
      </c>
      <c r="H313" s="3">
        <v>121</v>
      </c>
      <c r="I313" s="3">
        <f t="shared" si="13"/>
        <v>105.88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12">
        <f t="shared" si="14"/>
        <v>40590.25</v>
      </c>
      <c r="O313" s="12">
        <f t="shared" si="14"/>
        <v>40602.25</v>
      </c>
      <c r="P313" s="3" t="b">
        <v>0</v>
      </c>
      <c r="Q313" s="3" t="b">
        <v>0</v>
      </c>
      <c r="R313" s="3" t="s">
        <v>33</v>
      </c>
      <c r="S313" s="3" t="s">
        <v>2040</v>
      </c>
      <c r="T313" s="3" t="s">
        <v>2041</v>
      </c>
    </row>
    <row r="314" spans="1:20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12"/>
        <v>310.2284263959391</v>
      </c>
      <c r="G314" s="3" t="s">
        <v>20</v>
      </c>
      <c r="H314" s="3">
        <v>3742</v>
      </c>
      <c r="I314" s="3">
        <f t="shared" si="13"/>
        <v>49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12">
        <f t="shared" si="14"/>
        <v>41572.208333333336</v>
      </c>
      <c r="O314" s="12">
        <f t="shared" si="14"/>
        <v>41579.208333333336</v>
      </c>
      <c r="P314" s="3" t="b">
        <v>0</v>
      </c>
      <c r="Q314" s="3" t="b">
        <v>0</v>
      </c>
      <c r="R314" s="3" t="s">
        <v>33</v>
      </c>
      <c r="S314" s="3" t="s">
        <v>2040</v>
      </c>
      <c r="T314" s="3" t="s">
        <v>2041</v>
      </c>
    </row>
    <row r="315" spans="1:20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12"/>
        <v>395.31818181818181</v>
      </c>
      <c r="G315" s="3" t="s">
        <v>20</v>
      </c>
      <c r="H315" s="3">
        <v>223</v>
      </c>
      <c r="I315" s="3">
        <f t="shared" si="13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12">
        <f t="shared" si="14"/>
        <v>40966.25</v>
      </c>
      <c r="O315" s="12">
        <f t="shared" si="14"/>
        <v>40968.25</v>
      </c>
      <c r="P315" s="3" t="b">
        <v>0</v>
      </c>
      <c r="Q315" s="3" t="b">
        <v>0</v>
      </c>
      <c r="R315" s="3" t="s">
        <v>23</v>
      </c>
      <c r="S315" s="3" t="s">
        <v>2036</v>
      </c>
      <c r="T315" s="3" t="s">
        <v>2037</v>
      </c>
    </row>
    <row r="316" spans="1:20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12"/>
        <v>294.71428571428572</v>
      </c>
      <c r="G316" s="3" t="s">
        <v>20</v>
      </c>
      <c r="H316" s="3">
        <v>133</v>
      </c>
      <c r="I316" s="3">
        <f t="shared" si="13"/>
        <v>31.02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12">
        <f t="shared" si="14"/>
        <v>43536.208333333328</v>
      </c>
      <c r="O316" s="12">
        <f t="shared" si="14"/>
        <v>43541.208333333328</v>
      </c>
      <c r="P316" s="3" t="b">
        <v>0</v>
      </c>
      <c r="Q316" s="3" t="b">
        <v>1</v>
      </c>
      <c r="R316" s="3" t="s">
        <v>42</v>
      </c>
      <c r="S316" s="3" t="s">
        <v>2042</v>
      </c>
      <c r="T316" s="3" t="s">
        <v>2043</v>
      </c>
    </row>
    <row r="317" spans="1:20" ht="31.5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12"/>
        <v>33.89473684210526</v>
      </c>
      <c r="G317" s="3" t="s">
        <v>14</v>
      </c>
      <c r="H317" s="3">
        <v>31</v>
      </c>
      <c r="I317" s="3">
        <f t="shared" si="13"/>
        <v>103.87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12">
        <f t="shared" si="14"/>
        <v>41783.208333333336</v>
      </c>
      <c r="O317" s="12">
        <f t="shared" si="14"/>
        <v>41812.208333333336</v>
      </c>
      <c r="P317" s="3" t="b">
        <v>0</v>
      </c>
      <c r="Q317" s="3" t="b">
        <v>0</v>
      </c>
      <c r="R317" s="3" t="s">
        <v>33</v>
      </c>
      <c r="S317" s="3" t="s">
        <v>2040</v>
      </c>
      <c r="T317" s="3" t="s">
        <v>2041</v>
      </c>
    </row>
    <row r="318" spans="1:20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12"/>
        <v>66.677083333333329</v>
      </c>
      <c r="G318" s="3" t="s">
        <v>14</v>
      </c>
      <c r="H318" s="3">
        <v>108</v>
      </c>
      <c r="I318" s="3">
        <f t="shared" si="13"/>
        <v>59.27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12">
        <f t="shared" si="14"/>
        <v>43788.25</v>
      </c>
      <c r="O318" s="12">
        <f t="shared" si="14"/>
        <v>43789.25</v>
      </c>
      <c r="P318" s="3" t="b">
        <v>0</v>
      </c>
      <c r="Q318" s="3" t="b">
        <v>1</v>
      </c>
      <c r="R318" s="3" t="s">
        <v>17</v>
      </c>
      <c r="S318" s="3" t="s">
        <v>2034</v>
      </c>
      <c r="T318" s="3" t="s">
        <v>2035</v>
      </c>
    </row>
    <row r="319" spans="1:20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12"/>
        <v>19.227272727272727</v>
      </c>
      <c r="G319" s="3" t="s">
        <v>14</v>
      </c>
      <c r="H319" s="3">
        <v>30</v>
      </c>
      <c r="I319" s="3">
        <f t="shared" si="13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12">
        <f t="shared" si="14"/>
        <v>42869.208333333328</v>
      </c>
      <c r="O319" s="12">
        <f t="shared" si="14"/>
        <v>42882.208333333328</v>
      </c>
      <c r="P319" s="3" t="b">
        <v>0</v>
      </c>
      <c r="Q319" s="3" t="b">
        <v>0</v>
      </c>
      <c r="R319" s="3" t="s">
        <v>33</v>
      </c>
      <c r="S319" s="3" t="s">
        <v>2040</v>
      </c>
      <c r="T319" s="3" t="s">
        <v>2041</v>
      </c>
    </row>
    <row r="320" spans="1:20" ht="31.5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12"/>
        <v>15.842105263157894</v>
      </c>
      <c r="G320" s="3" t="s">
        <v>14</v>
      </c>
      <c r="H320" s="3">
        <v>17</v>
      </c>
      <c r="I320" s="3">
        <f t="shared" si="13"/>
        <v>53.12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12">
        <f t="shared" si="14"/>
        <v>41684.25</v>
      </c>
      <c r="O320" s="12">
        <f t="shared" si="14"/>
        <v>41686.25</v>
      </c>
      <c r="P320" s="3" t="b">
        <v>0</v>
      </c>
      <c r="Q320" s="3" t="b">
        <v>0</v>
      </c>
      <c r="R320" s="3" t="s">
        <v>23</v>
      </c>
      <c r="S320" s="3" t="s">
        <v>2036</v>
      </c>
      <c r="T320" s="3" t="s">
        <v>2037</v>
      </c>
    </row>
    <row r="321" spans="1:20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12"/>
        <v>38.702380952380956</v>
      </c>
      <c r="G321" s="3" t="s">
        <v>74</v>
      </c>
      <c r="H321" s="3">
        <v>64</v>
      </c>
      <c r="I321" s="3">
        <f t="shared" si="13"/>
        <v>50.8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12">
        <f t="shared" si="14"/>
        <v>40402.208333333336</v>
      </c>
      <c r="O321" s="12">
        <f t="shared" si="14"/>
        <v>40426.208333333336</v>
      </c>
      <c r="P321" s="3" t="b">
        <v>0</v>
      </c>
      <c r="Q321" s="3" t="b">
        <v>0</v>
      </c>
      <c r="R321" s="3" t="s">
        <v>28</v>
      </c>
      <c r="S321" s="3" t="s">
        <v>2038</v>
      </c>
      <c r="T321" s="3" t="s">
        <v>2039</v>
      </c>
    </row>
    <row r="322" spans="1:20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12"/>
        <v>9.5876777251184837</v>
      </c>
      <c r="G322" s="3" t="s">
        <v>14</v>
      </c>
      <c r="H322" s="3">
        <v>80</v>
      </c>
      <c r="I322" s="3">
        <f t="shared" si="13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12">
        <f t="shared" si="14"/>
        <v>40673.208333333336</v>
      </c>
      <c r="O322" s="12">
        <f t="shared" si="14"/>
        <v>40682.208333333336</v>
      </c>
      <c r="P322" s="3" t="b">
        <v>0</v>
      </c>
      <c r="Q322" s="3" t="b">
        <v>0</v>
      </c>
      <c r="R322" s="3" t="s">
        <v>119</v>
      </c>
      <c r="S322" s="3" t="s">
        <v>2048</v>
      </c>
      <c r="T322" s="3" t="s">
        <v>2054</v>
      </c>
    </row>
    <row r="323" spans="1:20" ht="31.5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ref="F323:F386" si="15">(E323/D323)*100</f>
        <v>94.144366197183089</v>
      </c>
      <c r="G323" s="3" t="s">
        <v>14</v>
      </c>
      <c r="H323" s="3">
        <v>2468</v>
      </c>
      <c r="I323" s="3">
        <f t="shared" ref="I323:I386" si="16">ROUND(E323/H323,2)</f>
        <v>65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12">
        <f t="shared" ref="N323:O386" si="17">(((L323/60)/60)/24)+DATE(1970,1,1)</f>
        <v>40634.208333333336</v>
      </c>
      <c r="O323" s="12">
        <f t="shared" si="17"/>
        <v>40642.208333333336</v>
      </c>
      <c r="P323" s="3" t="b">
        <v>0</v>
      </c>
      <c r="Q323" s="3" t="b">
        <v>0</v>
      </c>
      <c r="R323" s="3" t="s">
        <v>100</v>
      </c>
      <c r="S323" s="3" t="s">
        <v>2042</v>
      </c>
      <c r="T323" s="3" t="s">
        <v>2053</v>
      </c>
    </row>
    <row r="324" spans="1:20" ht="31.5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si="15"/>
        <v>166.56234096692114</v>
      </c>
      <c r="G324" s="3" t="s">
        <v>20</v>
      </c>
      <c r="H324" s="3">
        <v>5168</v>
      </c>
      <c r="I324" s="3">
        <f t="shared" si="16"/>
        <v>38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12">
        <f t="shared" si="17"/>
        <v>40507.25</v>
      </c>
      <c r="O324" s="12">
        <f t="shared" si="17"/>
        <v>40520.25</v>
      </c>
      <c r="P324" s="3" t="b">
        <v>0</v>
      </c>
      <c r="Q324" s="3" t="b">
        <v>0</v>
      </c>
      <c r="R324" s="3" t="s">
        <v>33</v>
      </c>
      <c r="S324" s="3" t="s">
        <v>2040</v>
      </c>
      <c r="T324" s="3" t="s">
        <v>2041</v>
      </c>
    </row>
    <row r="325" spans="1:20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15"/>
        <v>24.134831460674157</v>
      </c>
      <c r="G325" s="3" t="s">
        <v>14</v>
      </c>
      <c r="H325" s="3">
        <v>26</v>
      </c>
      <c r="I325" s="3">
        <f t="shared" si="16"/>
        <v>82.62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12">
        <f t="shared" si="17"/>
        <v>41725.208333333336</v>
      </c>
      <c r="O325" s="12">
        <f t="shared" si="17"/>
        <v>41727.208333333336</v>
      </c>
      <c r="P325" s="3" t="b">
        <v>0</v>
      </c>
      <c r="Q325" s="3" t="b">
        <v>0</v>
      </c>
      <c r="R325" s="3" t="s">
        <v>42</v>
      </c>
      <c r="S325" s="3" t="s">
        <v>2042</v>
      </c>
      <c r="T325" s="3" t="s">
        <v>2043</v>
      </c>
    </row>
    <row r="326" spans="1:20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15"/>
        <v>164.05633802816902</v>
      </c>
      <c r="G326" s="3" t="s">
        <v>20</v>
      </c>
      <c r="H326" s="3">
        <v>307</v>
      </c>
      <c r="I326" s="3">
        <f t="shared" si="16"/>
        <v>37.94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12">
        <f t="shared" si="17"/>
        <v>42176.208333333328</v>
      </c>
      <c r="O326" s="12">
        <f t="shared" si="17"/>
        <v>42188.208333333328</v>
      </c>
      <c r="P326" s="3" t="b">
        <v>0</v>
      </c>
      <c r="Q326" s="3" t="b">
        <v>1</v>
      </c>
      <c r="R326" s="3" t="s">
        <v>33</v>
      </c>
      <c r="S326" s="3" t="s">
        <v>2040</v>
      </c>
      <c r="T326" s="3" t="s">
        <v>2041</v>
      </c>
    </row>
    <row r="327" spans="1:20" ht="31.5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15"/>
        <v>90.723076923076931</v>
      </c>
      <c r="G327" s="3" t="s">
        <v>14</v>
      </c>
      <c r="H327" s="3">
        <v>73</v>
      </c>
      <c r="I327" s="3">
        <f t="shared" si="16"/>
        <v>80.78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12">
        <f t="shared" si="17"/>
        <v>43267.208333333328</v>
      </c>
      <c r="O327" s="12">
        <f t="shared" si="17"/>
        <v>43290.208333333328</v>
      </c>
      <c r="P327" s="3" t="b">
        <v>0</v>
      </c>
      <c r="Q327" s="3" t="b">
        <v>1</v>
      </c>
      <c r="R327" s="3" t="s">
        <v>33</v>
      </c>
      <c r="S327" s="3" t="s">
        <v>2040</v>
      </c>
      <c r="T327" s="3" t="s">
        <v>2041</v>
      </c>
    </row>
    <row r="328" spans="1:20" ht="31.5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15"/>
        <v>46.194444444444443</v>
      </c>
      <c r="G328" s="3" t="s">
        <v>14</v>
      </c>
      <c r="H328" s="3">
        <v>128</v>
      </c>
      <c r="I328" s="3">
        <f t="shared" si="16"/>
        <v>25.98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12">
        <f t="shared" si="17"/>
        <v>42364.25</v>
      </c>
      <c r="O328" s="12">
        <f t="shared" si="17"/>
        <v>42370.25</v>
      </c>
      <c r="P328" s="3" t="b">
        <v>0</v>
      </c>
      <c r="Q328" s="3" t="b">
        <v>0</v>
      </c>
      <c r="R328" s="3" t="s">
        <v>71</v>
      </c>
      <c r="S328" s="3" t="s">
        <v>2042</v>
      </c>
      <c r="T328" s="3" t="s">
        <v>2050</v>
      </c>
    </row>
    <row r="329" spans="1:20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15"/>
        <v>38.53846153846154</v>
      </c>
      <c r="G329" s="3" t="s">
        <v>14</v>
      </c>
      <c r="H329" s="3">
        <v>33</v>
      </c>
      <c r="I329" s="3">
        <f t="shared" si="16"/>
        <v>30.36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12">
        <f t="shared" si="17"/>
        <v>43705.208333333328</v>
      </c>
      <c r="O329" s="12">
        <f t="shared" si="17"/>
        <v>43709.208333333328</v>
      </c>
      <c r="P329" s="3" t="b">
        <v>0</v>
      </c>
      <c r="Q329" s="3" t="b">
        <v>1</v>
      </c>
      <c r="R329" s="3" t="s">
        <v>33</v>
      </c>
      <c r="S329" s="3" t="s">
        <v>2040</v>
      </c>
      <c r="T329" s="3" t="s">
        <v>2041</v>
      </c>
    </row>
    <row r="330" spans="1:20" ht="31.5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15"/>
        <v>133.56231003039514</v>
      </c>
      <c r="G330" s="3" t="s">
        <v>20</v>
      </c>
      <c r="H330" s="3">
        <v>2441</v>
      </c>
      <c r="I330" s="3">
        <f t="shared" si="16"/>
        <v>54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12">
        <f t="shared" si="17"/>
        <v>43434.25</v>
      </c>
      <c r="O330" s="12">
        <f t="shared" si="17"/>
        <v>43445.25</v>
      </c>
      <c r="P330" s="3" t="b">
        <v>0</v>
      </c>
      <c r="Q330" s="3" t="b">
        <v>0</v>
      </c>
      <c r="R330" s="3" t="s">
        <v>23</v>
      </c>
      <c r="S330" s="3" t="s">
        <v>2036</v>
      </c>
      <c r="T330" s="3" t="s">
        <v>2037</v>
      </c>
    </row>
    <row r="331" spans="1:20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15"/>
        <v>22.896588486140725</v>
      </c>
      <c r="G331" s="3" t="s">
        <v>47</v>
      </c>
      <c r="H331" s="3">
        <v>211</v>
      </c>
      <c r="I331" s="3">
        <f t="shared" si="16"/>
        <v>101.79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12">
        <f t="shared" si="17"/>
        <v>42716.25</v>
      </c>
      <c r="O331" s="12">
        <f t="shared" si="17"/>
        <v>42727.25</v>
      </c>
      <c r="P331" s="3" t="b">
        <v>0</v>
      </c>
      <c r="Q331" s="3" t="b">
        <v>0</v>
      </c>
      <c r="R331" s="3" t="s">
        <v>89</v>
      </c>
      <c r="S331" s="3" t="s">
        <v>2051</v>
      </c>
      <c r="T331" s="3" t="s">
        <v>2052</v>
      </c>
    </row>
    <row r="332" spans="1:20" ht="31.5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15"/>
        <v>184.95548961424333</v>
      </c>
      <c r="G332" s="3" t="s">
        <v>20</v>
      </c>
      <c r="H332" s="3">
        <v>1385</v>
      </c>
      <c r="I332" s="3">
        <f t="shared" si="16"/>
        <v>45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12">
        <f t="shared" si="17"/>
        <v>43077.25</v>
      </c>
      <c r="O332" s="12">
        <f t="shared" si="17"/>
        <v>43078.25</v>
      </c>
      <c r="P332" s="3" t="b">
        <v>0</v>
      </c>
      <c r="Q332" s="3" t="b">
        <v>0</v>
      </c>
      <c r="R332" s="3" t="s">
        <v>42</v>
      </c>
      <c r="S332" s="3" t="s">
        <v>2042</v>
      </c>
      <c r="T332" s="3" t="s">
        <v>2043</v>
      </c>
    </row>
    <row r="333" spans="1:20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15"/>
        <v>443.72727272727275</v>
      </c>
      <c r="G333" s="3" t="s">
        <v>20</v>
      </c>
      <c r="H333" s="3">
        <v>190</v>
      </c>
      <c r="I333" s="3">
        <f t="shared" si="16"/>
        <v>77.069999999999993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12">
        <f t="shared" si="17"/>
        <v>40896.25</v>
      </c>
      <c r="O333" s="12">
        <f t="shared" si="17"/>
        <v>40897.25</v>
      </c>
      <c r="P333" s="3" t="b">
        <v>0</v>
      </c>
      <c r="Q333" s="3" t="b">
        <v>0</v>
      </c>
      <c r="R333" s="3" t="s">
        <v>17</v>
      </c>
      <c r="S333" s="3" t="s">
        <v>2034</v>
      </c>
      <c r="T333" s="3" t="s">
        <v>2035</v>
      </c>
    </row>
    <row r="334" spans="1:20" ht="31.5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15"/>
        <v>199.9806763285024</v>
      </c>
      <c r="G334" s="3" t="s">
        <v>20</v>
      </c>
      <c r="H334" s="3">
        <v>470</v>
      </c>
      <c r="I334" s="3">
        <f t="shared" si="16"/>
        <v>88.08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12">
        <f t="shared" si="17"/>
        <v>41361.208333333336</v>
      </c>
      <c r="O334" s="12">
        <f t="shared" si="17"/>
        <v>41362.208333333336</v>
      </c>
      <c r="P334" s="3" t="b">
        <v>0</v>
      </c>
      <c r="Q334" s="3" t="b">
        <v>0</v>
      </c>
      <c r="R334" s="3" t="s">
        <v>65</v>
      </c>
      <c r="S334" s="3" t="s">
        <v>2038</v>
      </c>
      <c r="T334" s="3" t="s">
        <v>2047</v>
      </c>
    </row>
    <row r="335" spans="1:20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15"/>
        <v>123.95833333333333</v>
      </c>
      <c r="G335" s="3" t="s">
        <v>20</v>
      </c>
      <c r="H335" s="3">
        <v>253</v>
      </c>
      <c r="I335" s="3">
        <f t="shared" si="16"/>
        <v>47.04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12">
        <f t="shared" si="17"/>
        <v>43424.25</v>
      </c>
      <c r="O335" s="12">
        <f t="shared" si="17"/>
        <v>43452.25</v>
      </c>
      <c r="P335" s="3" t="b">
        <v>0</v>
      </c>
      <c r="Q335" s="3" t="b">
        <v>0</v>
      </c>
      <c r="R335" s="3" t="s">
        <v>33</v>
      </c>
      <c r="S335" s="3" t="s">
        <v>2040</v>
      </c>
      <c r="T335" s="3" t="s">
        <v>2041</v>
      </c>
    </row>
    <row r="336" spans="1:20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15"/>
        <v>186.61329305135951</v>
      </c>
      <c r="G336" s="3" t="s">
        <v>20</v>
      </c>
      <c r="H336" s="3">
        <v>1113</v>
      </c>
      <c r="I336" s="3">
        <f t="shared" si="16"/>
        <v>111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12">
        <f t="shared" si="17"/>
        <v>43110.25</v>
      </c>
      <c r="O336" s="12">
        <f t="shared" si="17"/>
        <v>43117.25</v>
      </c>
      <c r="P336" s="3" t="b">
        <v>0</v>
      </c>
      <c r="Q336" s="3" t="b">
        <v>0</v>
      </c>
      <c r="R336" s="3" t="s">
        <v>23</v>
      </c>
      <c r="S336" s="3" t="s">
        <v>2036</v>
      </c>
      <c r="T336" s="3" t="s">
        <v>2037</v>
      </c>
    </row>
    <row r="337" spans="1:20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15"/>
        <v>114.28538550057536</v>
      </c>
      <c r="G337" s="3" t="s">
        <v>20</v>
      </c>
      <c r="H337" s="3">
        <v>2283</v>
      </c>
      <c r="I337" s="3">
        <f t="shared" si="16"/>
        <v>87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12">
        <f t="shared" si="17"/>
        <v>43784.25</v>
      </c>
      <c r="O337" s="12">
        <f t="shared" si="17"/>
        <v>43797.25</v>
      </c>
      <c r="P337" s="3" t="b">
        <v>0</v>
      </c>
      <c r="Q337" s="3" t="b">
        <v>0</v>
      </c>
      <c r="R337" s="3" t="s">
        <v>23</v>
      </c>
      <c r="S337" s="3" t="s">
        <v>2036</v>
      </c>
      <c r="T337" s="3" t="s">
        <v>2037</v>
      </c>
    </row>
    <row r="338" spans="1:20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15"/>
        <v>97.032531824611041</v>
      </c>
      <c r="G338" s="3" t="s">
        <v>14</v>
      </c>
      <c r="H338" s="3">
        <v>1072</v>
      </c>
      <c r="I338" s="3">
        <f t="shared" si="16"/>
        <v>63.99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12">
        <f t="shared" si="17"/>
        <v>40527.25</v>
      </c>
      <c r="O338" s="12">
        <f t="shared" si="17"/>
        <v>40528.25</v>
      </c>
      <c r="P338" s="3" t="b">
        <v>0</v>
      </c>
      <c r="Q338" s="3" t="b">
        <v>1</v>
      </c>
      <c r="R338" s="3" t="s">
        <v>23</v>
      </c>
      <c r="S338" s="3" t="s">
        <v>2036</v>
      </c>
      <c r="T338" s="3" t="s">
        <v>2037</v>
      </c>
    </row>
    <row r="339" spans="1:20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15"/>
        <v>122.81904761904762</v>
      </c>
      <c r="G339" s="3" t="s">
        <v>20</v>
      </c>
      <c r="H339" s="3">
        <v>1095</v>
      </c>
      <c r="I339" s="3">
        <f t="shared" si="16"/>
        <v>105.99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12">
        <f t="shared" si="17"/>
        <v>43780.25</v>
      </c>
      <c r="O339" s="12">
        <f t="shared" si="17"/>
        <v>43781.25</v>
      </c>
      <c r="P339" s="3" t="b">
        <v>0</v>
      </c>
      <c r="Q339" s="3" t="b">
        <v>0</v>
      </c>
      <c r="R339" s="3" t="s">
        <v>33</v>
      </c>
      <c r="S339" s="3" t="s">
        <v>2040</v>
      </c>
      <c r="T339" s="3" t="s">
        <v>2041</v>
      </c>
    </row>
    <row r="340" spans="1:20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15"/>
        <v>179.14326647564468</v>
      </c>
      <c r="G340" s="3" t="s">
        <v>20</v>
      </c>
      <c r="H340" s="3">
        <v>1690</v>
      </c>
      <c r="I340" s="3">
        <f t="shared" si="16"/>
        <v>73.989999999999995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12">
        <f t="shared" si="17"/>
        <v>40821.208333333336</v>
      </c>
      <c r="O340" s="12">
        <f t="shared" si="17"/>
        <v>40851.208333333336</v>
      </c>
      <c r="P340" s="3" t="b">
        <v>0</v>
      </c>
      <c r="Q340" s="3" t="b">
        <v>0</v>
      </c>
      <c r="R340" s="3" t="s">
        <v>33</v>
      </c>
      <c r="S340" s="3" t="s">
        <v>2040</v>
      </c>
      <c r="T340" s="3" t="s">
        <v>2041</v>
      </c>
    </row>
    <row r="341" spans="1:20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15"/>
        <v>79.951577402787962</v>
      </c>
      <c r="G341" s="3" t="s">
        <v>74</v>
      </c>
      <c r="H341" s="3">
        <v>1297</v>
      </c>
      <c r="I341" s="3">
        <f t="shared" si="16"/>
        <v>84.02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12">
        <f t="shared" si="17"/>
        <v>42949.208333333328</v>
      </c>
      <c r="O341" s="12">
        <f t="shared" si="17"/>
        <v>42963.208333333328</v>
      </c>
      <c r="P341" s="3" t="b">
        <v>0</v>
      </c>
      <c r="Q341" s="3" t="b">
        <v>0</v>
      </c>
      <c r="R341" s="3" t="s">
        <v>33</v>
      </c>
      <c r="S341" s="3" t="s">
        <v>2040</v>
      </c>
      <c r="T341" s="3" t="s">
        <v>2041</v>
      </c>
    </row>
    <row r="342" spans="1:20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15"/>
        <v>94.242587601078171</v>
      </c>
      <c r="G342" s="3" t="s">
        <v>14</v>
      </c>
      <c r="H342" s="3">
        <v>393</v>
      </c>
      <c r="I342" s="3">
        <f t="shared" si="16"/>
        <v>88.97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12">
        <f t="shared" si="17"/>
        <v>40889.25</v>
      </c>
      <c r="O342" s="12">
        <f t="shared" si="17"/>
        <v>40890.25</v>
      </c>
      <c r="P342" s="3" t="b">
        <v>0</v>
      </c>
      <c r="Q342" s="3" t="b">
        <v>0</v>
      </c>
      <c r="R342" s="3" t="s">
        <v>122</v>
      </c>
      <c r="S342" s="3" t="s">
        <v>2055</v>
      </c>
      <c r="T342" s="3" t="s">
        <v>2056</v>
      </c>
    </row>
    <row r="343" spans="1:20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15"/>
        <v>84.669291338582681</v>
      </c>
      <c r="G343" s="3" t="s">
        <v>14</v>
      </c>
      <c r="H343" s="3">
        <v>1257</v>
      </c>
      <c r="I343" s="3">
        <f t="shared" si="16"/>
        <v>76.989999999999995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12">
        <f t="shared" si="17"/>
        <v>42244.208333333328</v>
      </c>
      <c r="O343" s="12">
        <f t="shared" si="17"/>
        <v>42251.208333333328</v>
      </c>
      <c r="P343" s="3" t="b">
        <v>0</v>
      </c>
      <c r="Q343" s="3" t="b">
        <v>0</v>
      </c>
      <c r="R343" s="3" t="s">
        <v>60</v>
      </c>
      <c r="S343" s="3" t="s">
        <v>2036</v>
      </c>
      <c r="T343" s="3" t="s">
        <v>2046</v>
      </c>
    </row>
    <row r="344" spans="1:20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15"/>
        <v>66.521920668058456</v>
      </c>
      <c r="G344" s="3" t="s">
        <v>14</v>
      </c>
      <c r="H344" s="3">
        <v>328</v>
      </c>
      <c r="I344" s="3">
        <f t="shared" si="16"/>
        <v>97.15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12">
        <f t="shared" si="17"/>
        <v>41475.208333333336</v>
      </c>
      <c r="O344" s="12">
        <f t="shared" si="17"/>
        <v>41487.208333333336</v>
      </c>
      <c r="P344" s="3" t="b">
        <v>0</v>
      </c>
      <c r="Q344" s="3" t="b">
        <v>0</v>
      </c>
      <c r="R344" s="3" t="s">
        <v>33</v>
      </c>
      <c r="S344" s="3" t="s">
        <v>2040</v>
      </c>
      <c r="T344" s="3" t="s">
        <v>2041</v>
      </c>
    </row>
    <row r="345" spans="1:20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15"/>
        <v>53.922222222222224</v>
      </c>
      <c r="G345" s="3" t="s">
        <v>14</v>
      </c>
      <c r="H345" s="3">
        <v>147</v>
      </c>
      <c r="I345" s="3">
        <f t="shared" si="16"/>
        <v>33.01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12">
        <f t="shared" si="17"/>
        <v>41597.25</v>
      </c>
      <c r="O345" s="12">
        <f t="shared" si="17"/>
        <v>41650.25</v>
      </c>
      <c r="P345" s="3" t="b">
        <v>0</v>
      </c>
      <c r="Q345" s="3" t="b">
        <v>0</v>
      </c>
      <c r="R345" s="3" t="s">
        <v>33</v>
      </c>
      <c r="S345" s="3" t="s">
        <v>2040</v>
      </c>
      <c r="T345" s="3" t="s">
        <v>2041</v>
      </c>
    </row>
    <row r="346" spans="1:20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15"/>
        <v>41.983299595141702</v>
      </c>
      <c r="G346" s="3" t="s">
        <v>14</v>
      </c>
      <c r="H346" s="3">
        <v>830</v>
      </c>
      <c r="I346" s="3">
        <f t="shared" si="16"/>
        <v>99.95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12">
        <f t="shared" si="17"/>
        <v>43122.25</v>
      </c>
      <c r="O346" s="12">
        <f t="shared" si="17"/>
        <v>43162.25</v>
      </c>
      <c r="P346" s="3" t="b">
        <v>0</v>
      </c>
      <c r="Q346" s="3" t="b">
        <v>0</v>
      </c>
      <c r="R346" s="3" t="s">
        <v>89</v>
      </c>
      <c r="S346" s="3" t="s">
        <v>2051</v>
      </c>
      <c r="T346" s="3" t="s">
        <v>2052</v>
      </c>
    </row>
    <row r="347" spans="1:20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15"/>
        <v>14.69479695431472</v>
      </c>
      <c r="G347" s="3" t="s">
        <v>14</v>
      </c>
      <c r="H347" s="3">
        <v>331</v>
      </c>
      <c r="I347" s="3">
        <f t="shared" si="16"/>
        <v>69.97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12">
        <f t="shared" si="17"/>
        <v>42194.208333333328</v>
      </c>
      <c r="O347" s="12">
        <f t="shared" si="17"/>
        <v>42195.208333333328</v>
      </c>
      <c r="P347" s="3" t="b">
        <v>0</v>
      </c>
      <c r="Q347" s="3" t="b">
        <v>0</v>
      </c>
      <c r="R347" s="3" t="s">
        <v>53</v>
      </c>
      <c r="S347" s="3" t="s">
        <v>2042</v>
      </c>
      <c r="T347" s="3" t="s">
        <v>2045</v>
      </c>
    </row>
    <row r="348" spans="1:20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15"/>
        <v>34.475000000000001</v>
      </c>
      <c r="G348" s="3" t="s">
        <v>14</v>
      </c>
      <c r="H348" s="3">
        <v>25</v>
      </c>
      <c r="I348" s="3">
        <f t="shared" si="16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12">
        <f t="shared" si="17"/>
        <v>42971.208333333328</v>
      </c>
      <c r="O348" s="12">
        <f t="shared" si="17"/>
        <v>43026.208333333328</v>
      </c>
      <c r="P348" s="3" t="b">
        <v>0</v>
      </c>
      <c r="Q348" s="3" t="b">
        <v>1</v>
      </c>
      <c r="R348" s="3" t="s">
        <v>60</v>
      </c>
      <c r="S348" s="3" t="s">
        <v>2036</v>
      </c>
      <c r="T348" s="3" t="s">
        <v>2046</v>
      </c>
    </row>
    <row r="349" spans="1:20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15"/>
        <v>1400.7777777777778</v>
      </c>
      <c r="G349" s="3" t="s">
        <v>20</v>
      </c>
      <c r="H349" s="3">
        <v>191</v>
      </c>
      <c r="I349" s="3">
        <f t="shared" si="16"/>
        <v>66.010000000000005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12">
        <f t="shared" si="17"/>
        <v>42046.25</v>
      </c>
      <c r="O349" s="12">
        <f t="shared" si="17"/>
        <v>42070.25</v>
      </c>
      <c r="P349" s="3" t="b">
        <v>0</v>
      </c>
      <c r="Q349" s="3" t="b">
        <v>0</v>
      </c>
      <c r="R349" s="3" t="s">
        <v>28</v>
      </c>
      <c r="S349" s="3" t="s">
        <v>2038</v>
      </c>
      <c r="T349" s="3" t="s">
        <v>2039</v>
      </c>
    </row>
    <row r="350" spans="1:20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15"/>
        <v>71.770351758793964</v>
      </c>
      <c r="G350" s="3" t="s">
        <v>14</v>
      </c>
      <c r="H350" s="3">
        <v>3483</v>
      </c>
      <c r="I350" s="3">
        <f t="shared" si="16"/>
        <v>41.01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12">
        <f t="shared" si="17"/>
        <v>42782.25</v>
      </c>
      <c r="O350" s="12">
        <f t="shared" si="17"/>
        <v>42795.25</v>
      </c>
      <c r="P350" s="3" t="b">
        <v>0</v>
      </c>
      <c r="Q350" s="3" t="b">
        <v>0</v>
      </c>
      <c r="R350" s="3" t="s">
        <v>17</v>
      </c>
      <c r="S350" s="3" t="s">
        <v>2034</v>
      </c>
      <c r="T350" s="3" t="s">
        <v>2035</v>
      </c>
    </row>
    <row r="351" spans="1:20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15"/>
        <v>53.074115044247783</v>
      </c>
      <c r="G351" s="3" t="s">
        <v>14</v>
      </c>
      <c r="H351" s="3">
        <v>923</v>
      </c>
      <c r="I351" s="3">
        <f t="shared" si="16"/>
        <v>103.96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12">
        <f t="shared" si="17"/>
        <v>42930.208333333328</v>
      </c>
      <c r="O351" s="12">
        <f t="shared" si="17"/>
        <v>42960.208333333328</v>
      </c>
      <c r="P351" s="3" t="b">
        <v>0</v>
      </c>
      <c r="Q351" s="3" t="b">
        <v>0</v>
      </c>
      <c r="R351" s="3" t="s">
        <v>33</v>
      </c>
      <c r="S351" s="3" t="s">
        <v>2040</v>
      </c>
      <c r="T351" s="3" t="s">
        <v>2041</v>
      </c>
    </row>
    <row r="352" spans="1:20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15"/>
        <v>5</v>
      </c>
      <c r="G352" s="3" t="s">
        <v>14</v>
      </c>
      <c r="H352" s="3">
        <v>1</v>
      </c>
      <c r="I352" s="3">
        <f t="shared" si="16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12">
        <f t="shared" si="17"/>
        <v>42144.208333333328</v>
      </c>
      <c r="O352" s="12">
        <f t="shared" si="17"/>
        <v>42162.208333333328</v>
      </c>
      <c r="P352" s="3" t="b">
        <v>0</v>
      </c>
      <c r="Q352" s="3" t="b">
        <v>1</v>
      </c>
      <c r="R352" s="3" t="s">
        <v>159</v>
      </c>
      <c r="S352" s="3" t="s">
        <v>2036</v>
      </c>
      <c r="T352" s="3" t="s">
        <v>2059</v>
      </c>
    </row>
    <row r="353" spans="1:20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15"/>
        <v>127.70715249662618</v>
      </c>
      <c r="G353" s="3" t="s">
        <v>20</v>
      </c>
      <c r="H353" s="3">
        <v>2013</v>
      </c>
      <c r="I353" s="3">
        <f t="shared" si="16"/>
        <v>47.01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12">
        <f t="shared" si="17"/>
        <v>42240.208333333328</v>
      </c>
      <c r="O353" s="12">
        <f t="shared" si="17"/>
        <v>42254.208333333328</v>
      </c>
      <c r="P353" s="3" t="b">
        <v>0</v>
      </c>
      <c r="Q353" s="3" t="b">
        <v>0</v>
      </c>
      <c r="R353" s="3" t="s">
        <v>23</v>
      </c>
      <c r="S353" s="3" t="s">
        <v>2036</v>
      </c>
      <c r="T353" s="3" t="s">
        <v>2037</v>
      </c>
    </row>
    <row r="354" spans="1:20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15"/>
        <v>34.892857142857139</v>
      </c>
      <c r="G354" s="3" t="s">
        <v>14</v>
      </c>
      <c r="H354" s="3">
        <v>33</v>
      </c>
      <c r="I354" s="3">
        <f t="shared" si="16"/>
        <v>29.61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12">
        <f t="shared" si="17"/>
        <v>42315.25</v>
      </c>
      <c r="O354" s="12">
        <f t="shared" si="17"/>
        <v>42323.25</v>
      </c>
      <c r="P354" s="3" t="b">
        <v>0</v>
      </c>
      <c r="Q354" s="3" t="b">
        <v>0</v>
      </c>
      <c r="R354" s="3" t="s">
        <v>33</v>
      </c>
      <c r="S354" s="3" t="s">
        <v>2040</v>
      </c>
      <c r="T354" s="3" t="s">
        <v>2041</v>
      </c>
    </row>
    <row r="355" spans="1:20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15"/>
        <v>410.59821428571428</v>
      </c>
      <c r="G355" s="3" t="s">
        <v>20</v>
      </c>
      <c r="H355" s="3">
        <v>1703</v>
      </c>
      <c r="I355" s="3">
        <f t="shared" si="16"/>
        <v>81.010000000000005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12">
        <f t="shared" si="17"/>
        <v>43651.208333333328</v>
      </c>
      <c r="O355" s="12">
        <f t="shared" si="17"/>
        <v>43652.208333333328</v>
      </c>
      <c r="P355" s="3" t="b">
        <v>0</v>
      </c>
      <c r="Q355" s="3" t="b">
        <v>0</v>
      </c>
      <c r="R355" s="3" t="s">
        <v>33</v>
      </c>
      <c r="S355" s="3" t="s">
        <v>2040</v>
      </c>
      <c r="T355" s="3" t="s">
        <v>2041</v>
      </c>
    </row>
    <row r="356" spans="1:20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15"/>
        <v>123.73770491803278</v>
      </c>
      <c r="G356" s="3" t="s">
        <v>20</v>
      </c>
      <c r="H356" s="3">
        <v>80</v>
      </c>
      <c r="I356" s="3">
        <f t="shared" si="16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12">
        <f t="shared" si="17"/>
        <v>41520.208333333336</v>
      </c>
      <c r="O356" s="12">
        <f t="shared" si="17"/>
        <v>41527.208333333336</v>
      </c>
      <c r="P356" s="3" t="b">
        <v>0</v>
      </c>
      <c r="Q356" s="3" t="b">
        <v>0</v>
      </c>
      <c r="R356" s="3" t="s">
        <v>42</v>
      </c>
      <c r="S356" s="3" t="s">
        <v>2042</v>
      </c>
      <c r="T356" s="3" t="s">
        <v>2043</v>
      </c>
    </row>
    <row r="357" spans="1:20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15"/>
        <v>58.973684210526315</v>
      </c>
      <c r="G357" s="3" t="s">
        <v>47</v>
      </c>
      <c r="H357" s="3">
        <v>86</v>
      </c>
      <c r="I357" s="3">
        <f t="shared" si="16"/>
        <v>26.06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12">
        <f t="shared" si="17"/>
        <v>42757.25</v>
      </c>
      <c r="O357" s="12">
        <f t="shared" si="17"/>
        <v>42797.25</v>
      </c>
      <c r="P357" s="3" t="b">
        <v>0</v>
      </c>
      <c r="Q357" s="3" t="b">
        <v>0</v>
      </c>
      <c r="R357" s="3" t="s">
        <v>65</v>
      </c>
      <c r="S357" s="3" t="s">
        <v>2038</v>
      </c>
      <c r="T357" s="3" t="s">
        <v>2047</v>
      </c>
    </row>
    <row r="358" spans="1:20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15"/>
        <v>36.892473118279568</v>
      </c>
      <c r="G358" s="3" t="s">
        <v>14</v>
      </c>
      <c r="H358" s="3">
        <v>40</v>
      </c>
      <c r="I358" s="3">
        <f t="shared" si="16"/>
        <v>85.78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12">
        <f t="shared" si="17"/>
        <v>40922.25</v>
      </c>
      <c r="O358" s="12">
        <f t="shared" si="17"/>
        <v>40931.25</v>
      </c>
      <c r="P358" s="3" t="b">
        <v>0</v>
      </c>
      <c r="Q358" s="3" t="b">
        <v>0</v>
      </c>
      <c r="R358" s="3" t="s">
        <v>33</v>
      </c>
      <c r="S358" s="3" t="s">
        <v>2040</v>
      </c>
      <c r="T358" s="3" t="s">
        <v>2041</v>
      </c>
    </row>
    <row r="359" spans="1:20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15"/>
        <v>184.91304347826087</v>
      </c>
      <c r="G359" s="3" t="s">
        <v>20</v>
      </c>
      <c r="H359" s="3">
        <v>41</v>
      </c>
      <c r="I359" s="3">
        <f t="shared" si="16"/>
        <v>103.73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12">
        <f t="shared" si="17"/>
        <v>42250.208333333328</v>
      </c>
      <c r="O359" s="12">
        <f t="shared" si="17"/>
        <v>42275.208333333328</v>
      </c>
      <c r="P359" s="3" t="b">
        <v>0</v>
      </c>
      <c r="Q359" s="3" t="b">
        <v>0</v>
      </c>
      <c r="R359" s="3" t="s">
        <v>89</v>
      </c>
      <c r="S359" s="3" t="s">
        <v>2051</v>
      </c>
      <c r="T359" s="3" t="s">
        <v>2052</v>
      </c>
    </row>
    <row r="360" spans="1:20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15"/>
        <v>11.814432989690722</v>
      </c>
      <c r="G360" s="3" t="s">
        <v>14</v>
      </c>
      <c r="H360" s="3">
        <v>23</v>
      </c>
      <c r="I360" s="3">
        <f t="shared" si="16"/>
        <v>49.83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12">
        <f t="shared" si="17"/>
        <v>43322.208333333328</v>
      </c>
      <c r="O360" s="12">
        <f t="shared" si="17"/>
        <v>43325.208333333328</v>
      </c>
      <c r="P360" s="3" t="b">
        <v>1</v>
      </c>
      <c r="Q360" s="3" t="b">
        <v>0</v>
      </c>
      <c r="R360" s="3" t="s">
        <v>122</v>
      </c>
      <c r="S360" s="3" t="s">
        <v>2055</v>
      </c>
      <c r="T360" s="3" t="s">
        <v>2056</v>
      </c>
    </row>
    <row r="361" spans="1:20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15"/>
        <v>298.7</v>
      </c>
      <c r="G361" s="3" t="s">
        <v>20</v>
      </c>
      <c r="H361" s="3">
        <v>187</v>
      </c>
      <c r="I361" s="3">
        <f t="shared" si="16"/>
        <v>63.89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12">
        <f t="shared" si="17"/>
        <v>40782.208333333336</v>
      </c>
      <c r="O361" s="12">
        <f t="shared" si="17"/>
        <v>40789.208333333336</v>
      </c>
      <c r="P361" s="3" t="b">
        <v>0</v>
      </c>
      <c r="Q361" s="3" t="b">
        <v>0</v>
      </c>
      <c r="R361" s="3" t="s">
        <v>71</v>
      </c>
      <c r="S361" s="3" t="s">
        <v>2042</v>
      </c>
      <c r="T361" s="3" t="s">
        <v>2050</v>
      </c>
    </row>
    <row r="362" spans="1:20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15"/>
        <v>226.35175879396985</v>
      </c>
      <c r="G362" s="3" t="s">
        <v>20</v>
      </c>
      <c r="H362" s="3">
        <v>2875</v>
      </c>
      <c r="I362" s="3">
        <f t="shared" si="16"/>
        <v>47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12">
        <f t="shared" si="17"/>
        <v>40544.25</v>
      </c>
      <c r="O362" s="12">
        <f t="shared" si="17"/>
        <v>40558.25</v>
      </c>
      <c r="P362" s="3" t="b">
        <v>0</v>
      </c>
      <c r="Q362" s="3" t="b">
        <v>1</v>
      </c>
      <c r="R362" s="3" t="s">
        <v>33</v>
      </c>
      <c r="S362" s="3" t="s">
        <v>2040</v>
      </c>
      <c r="T362" s="3" t="s">
        <v>2041</v>
      </c>
    </row>
    <row r="363" spans="1:20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15"/>
        <v>173.56363636363636</v>
      </c>
      <c r="G363" s="3" t="s">
        <v>20</v>
      </c>
      <c r="H363" s="3">
        <v>88</v>
      </c>
      <c r="I363" s="3">
        <f t="shared" si="16"/>
        <v>108.48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12">
        <f t="shared" si="17"/>
        <v>43015.208333333328</v>
      </c>
      <c r="O363" s="12">
        <f t="shared" si="17"/>
        <v>43039.208333333328</v>
      </c>
      <c r="P363" s="3" t="b">
        <v>0</v>
      </c>
      <c r="Q363" s="3" t="b">
        <v>0</v>
      </c>
      <c r="R363" s="3" t="s">
        <v>33</v>
      </c>
      <c r="S363" s="3" t="s">
        <v>2040</v>
      </c>
      <c r="T363" s="3" t="s">
        <v>2041</v>
      </c>
    </row>
    <row r="364" spans="1:20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15"/>
        <v>371.75675675675677</v>
      </c>
      <c r="G364" s="3" t="s">
        <v>20</v>
      </c>
      <c r="H364" s="3">
        <v>191</v>
      </c>
      <c r="I364" s="3">
        <f t="shared" si="16"/>
        <v>72.02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12">
        <f t="shared" si="17"/>
        <v>40570.25</v>
      </c>
      <c r="O364" s="12">
        <f t="shared" si="17"/>
        <v>40608.25</v>
      </c>
      <c r="P364" s="3" t="b">
        <v>0</v>
      </c>
      <c r="Q364" s="3" t="b">
        <v>0</v>
      </c>
      <c r="R364" s="3" t="s">
        <v>23</v>
      </c>
      <c r="S364" s="3" t="s">
        <v>2036</v>
      </c>
      <c r="T364" s="3" t="s">
        <v>2037</v>
      </c>
    </row>
    <row r="365" spans="1:20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15"/>
        <v>160.19230769230771</v>
      </c>
      <c r="G365" s="3" t="s">
        <v>20</v>
      </c>
      <c r="H365" s="3">
        <v>139</v>
      </c>
      <c r="I365" s="3">
        <f t="shared" si="16"/>
        <v>59.93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12">
        <f t="shared" si="17"/>
        <v>40904.25</v>
      </c>
      <c r="O365" s="12">
        <f t="shared" si="17"/>
        <v>40905.25</v>
      </c>
      <c r="P365" s="3" t="b">
        <v>0</v>
      </c>
      <c r="Q365" s="3" t="b">
        <v>0</v>
      </c>
      <c r="R365" s="3" t="s">
        <v>23</v>
      </c>
      <c r="S365" s="3" t="s">
        <v>2036</v>
      </c>
      <c r="T365" s="3" t="s">
        <v>2037</v>
      </c>
    </row>
    <row r="366" spans="1:20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15"/>
        <v>1616.3333333333335</v>
      </c>
      <c r="G366" s="3" t="s">
        <v>20</v>
      </c>
      <c r="H366" s="3">
        <v>186</v>
      </c>
      <c r="I366" s="3">
        <f t="shared" si="16"/>
        <v>78.209999999999994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12">
        <f t="shared" si="17"/>
        <v>43164.25</v>
      </c>
      <c r="O366" s="12">
        <f t="shared" si="17"/>
        <v>43194.208333333328</v>
      </c>
      <c r="P366" s="3" t="b">
        <v>0</v>
      </c>
      <c r="Q366" s="3" t="b">
        <v>0</v>
      </c>
      <c r="R366" s="3" t="s">
        <v>60</v>
      </c>
      <c r="S366" s="3" t="s">
        <v>2036</v>
      </c>
      <c r="T366" s="3" t="s">
        <v>2046</v>
      </c>
    </row>
    <row r="367" spans="1:20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15"/>
        <v>733.4375</v>
      </c>
      <c r="G367" s="3" t="s">
        <v>20</v>
      </c>
      <c r="H367" s="3">
        <v>112</v>
      </c>
      <c r="I367" s="3">
        <f t="shared" si="16"/>
        <v>104.78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12">
        <f t="shared" si="17"/>
        <v>42733.25</v>
      </c>
      <c r="O367" s="12">
        <f t="shared" si="17"/>
        <v>42760.25</v>
      </c>
      <c r="P367" s="3" t="b">
        <v>0</v>
      </c>
      <c r="Q367" s="3" t="b">
        <v>0</v>
      </c>
      <c r="R367" s="3" t="s">
        <v>33</v>
      </c>
      <c r="S367" s="3" t="s">
        <v>2040</v>
      </c>
      <c r="T367" s="3" t="s">
        <v>2041</v>
      </c>
    </row>
    <row r="368" spans="1:20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15"/>
        <v>592.11111111111109</v>
      </c>
      <c r="G368" s="3" t="s">
        <v>20</v>
      </c>
      <c r="H368" s="3">
        <v>101</v>
      </c>
      <c r="I368" s="3">
        <f t="shared" si="16"/>
        <v>105.52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12">
        <f t="shared" si="17"/>
        <v>40546.25</v>
      </c>
      <c r="O368" s="12">
        <f t="shared" si="17"/>
        <v>40547.25</v>
      </c>
      <c r="P368" s="3" t="b">
        <v>0</v>
      </c>
      <c r="Q368" s="3" t="b">
        <v>1</v>
      </c>
      <c r="R368" s="3" t="s">
        <v>33</v>
      </c>
      <c r="S368" s="3" t="s">
        <v>2040</v>
      </c>
      <c r="T368" s="3" t="s">
        <v>2041</v>
      </c>
    </row>
    <row r="369" spans="1:20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15"/>
        <v>18.888888888888889</v>
      </c>
      <c r="G369" s="3" t="s">
        <v>14</v>
      </c>
      <c r="H369" s="3">
        <v>75</v>
      </c>
      <c r="I369" s="3">
        <f t="shared" si="16"/>
        <v>24.93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12">
        <f t="shared" si="17"/>
        <v>41930.208333333336</v>
      </c>
      <c r="O369" s="12">
        <f t="shared" si="17"/>
        <v>41954.25</v>
      </c>
      <c r="P369" s="3" t="b">
        <v>0</v>
      </c>
      <c r="Q369" s="3" t="b">
        <v>1</v>
      </c>
      <c r="R369" s="3" t="s">
        <v>33</v>
      </c>
      <c r="S369" s="3" t="s">
        <v>2040</v>
      </c>
      <c r="T369" s="3" t="s">
        <v>2041</v>
      </c>
    </row>
    <row r="370" spans="1:20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15"/>
        <v>276.80769230769232</v>
      </c>
      <c r="G370" s="3" t="s">
        <v>20</v>
      </c>
      <c r="H370" s="3">
        <v>206</v>
      </c>
      <c r="I370" s="3">
        <f t="shared" si="16"/>
        <v>69.87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12">
        <f t="shared" si="17"/>
        <v>40464.208333333336</v>
      </c>
      <c r="O370" s="12">
        <f t="shared" si="17"/>
        <v>40487.208333333336</v>
      </c>
      <c r="P370" s="3" t="b">
        <v>0</v>
      </c>
      <c r="Q370" s="3" t="b">
        <v>1</v>
      </c>
      <c r="R370" s="3" t="s">
        <v>42</v>
      </c>
      <c r="S370" s="3" t="s">
        <v>2042</v>
      </c>
      <c r="T370" s="3" t="s">
        <v>2043</v>
      </c>
    </row>
    <row r="371" spans="1:20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15"/>
        <v>273.01851851851848</v>
      </c>
      <c r="G371" s="3" t="s">
        <v>20</v>
      </c>
      <c r="H371" s="3">
        <v>154</v>
      </c>
      <c r="I371" s="3">
        <f t="shared" si="16"/>
        <v>95.73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12">
        <f t="shared" si="17"/>
        <v>41308.25</v>
      </c>
      <c r="O371" s="12">
        <f t="shared" si="17"/>
        <v>41347.208333333336</v>
      </c>
      <c r="P371" s="3" t="b">
        <v>0</v>
      </c>
      <c r="Q371" s="3" t="b">
        <v>1</v>
      </c>
      <c r="R371" s="3" t="s">
        <v>269</v>
      </c>
      <c r="S371" s="3" t="s">
        <v>2042</v>
      </c>
      <c r="T371" s="3" t="s">
        <v>2061</v>
      </c>
    </row>
    <row r="372" spans="1:20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15"/>
        <v>159.36331255565449</v>
      </c>
      <c r="G372" s="3" t="s">
        <v>20</v>
      </c>
      <c r="H372" s="3">
        <v>5966</v>
      </c>
      <c r="I372" s="3">
        <f t="shared" si="16"/>
        <v>30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12">
        <f t="shared" si="17"/>
        <v>43570.208333333328</v>
      </c>
      <c r="O372" s="12">
        <f t="shared" si="17"/>
        <v>43576.208333333328</v>
      </c>
      <c r="P372" s="3" t="b">
        <v>0</v>
      </c>
      <c r="Q372" s="3" t="b">
        <v>0</v>
      </c>
      <c r="R372" s="3" t="s">
        <v>33</v>
      </c>
      <c r="S372" s="3" t="s">
        <v>2040</v>
      </c>
      <c r="T372" s="3" t="s">
        <v>2041</v>
      </c>
    </row>
    <row r="373" spans="1:20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15"/>
        <v>67.869978858350947</v>
      </c>
      <c r="G373" s="3" t="s">
        <v>14</v>
      </c>
      <c r="H373" s="3">
        <v>2176</v>
      </c>
      <c r="I373" s="3">
        <f t="shared" si="16"/>
        <v>59.01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12">
        <f t="shared" si="17"/>
        <v>42043.25</v>
      </c>
      <c r="O373" s="12">
        <f t="shared" si="17"/>
        <v>42094.208333333328</v>
      </c>
      <c r="P373" s="3" t="b">
        <v>0</v>
      </c>
      <c r="Q373" s="3" t="b">
        <v>0</v>
      </c>
      <c r="R373" s="3" t="s">
        <v>33</v>
      </c>
      <c r="S373" s="3" t="s">
        <v>2040</v>
      </c>
      <c r="T373" s="3" t="s">
        <v>2041</v>
      </c>
    </row>
    <row r="374" spans="1:20" ht="31.5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15"/>
        <v>1591.5555555555554</v>
      </c>
      <c r="G374" s="3" t="s">
        <v>20</v>
      </c>
      <c r="H374" s="3">
        <v>169</v>
      </c>
      <c r="I374" s="3">
        <f t="shared" si="16"/>
        <v>84.76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12">
        <f t="shared" si="17"/>
        <v>42012.25</v>
      </c>
      <c r="O374" s="12">
        <f t="shared" si="17"/>
        <v>42032.25</v>
      </c>
      <c r="P374" s="3" t="b">
        <v>0</v>
      </c>
      <c r="Q374" s="3" t="b">
        <v>1</v>
      </c>
      <c r="R374" s="3" t="s">
        <v>42</v>
      </c>
      <c r="S374" s="3" t="s">
        <v>2042</v>
      </c>
      <c r="T374" s="3" t="s">
        <v>2043</v>
      </c>
    </row>
    <row r="375" spans="1:20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15"/>
        <v>730.18222222222221</v>
      </c>
      <c r="G375" s="3" t="s">
        <v>20</v>
      </c>
      <c r="H375" s="3">
        <v>2106</v>
      </c>
      <c r="I375" s="3">
        <f t="shared" si="16"/>
        <v>78.010000000000005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12">
        <f t="shared" si="17"/>
        <v>42964.208333333328</v>
      </c>
      <c r="O375" s="12">
        <f t="shared" si="17"/>
        <v>42972.208333333328</v>
      </c>
      <c r="P375" s="3" t="b">
        <v>0</v>
      </c>
      <c r="Q375" s="3" t="b">
        <v>0</v>
      </c>
      <c r="R375" s="3" t="s">
        <v>33</v>
      </c>
      <c r="S375" s="3" t="s">
        <v>2040</v>
      </c>
      <c r="T375" s="3" t="s">
        <v>2041</v>
      </c>
    </row>
    <row r="376" spans="1:20" ht="31.5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15"/>
        <v>13.185782556750297</v>
      </c>
      <c r="G376" s="3" t="s">
        <v>14</v>
      </c>
      <c r="H376" s="3">
        <v>441</v>
      </c>
      <c r="I376" s="3">
        <f t="shared" si="16"/>
        <v>50.05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12">
        <f t="shared" si="17"/>
        <v>43476.25</v>
      </c>
      <c r="O376" s="12">
        <f t="shared" si="17"/>
        <v>43481.25</v>
      </c>
      <c r="P376" s="3" t="b">
        <v>0</v>
      </c>
      <c r="Q376" s="3" t="b">
        <v>1</v>
      </c>
      <c r="R376" s="3" t="s">
        <v>42</v>
      </c>
      <c r="S376" s="3" t="s">
        <v>2042</v>
      </c>
      <c r="T376" s="3" t="s">
        <v>2043</v>
      </c>
    </row>
    <row r="377" spans="1:20" ht="31.5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15"/>
        <v>54.777777777777779</v>
      </c>
      <c r="G377" s="3" t="s">
        <v>14</v>
      </c>
      <c r="H377" s="3">
        <v>25</v>
      </c>
      <c r="I377" s="3">
        <f t="shared" si="16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12">
        <f t="shared" si="17"/>
        <v>42293.208333333328</v>
      </c>
      <c r="O377" s="12">
        <f t="shared" si="17"/>
        <v>42350.25</v>
      </c>
      <c r="P377" s="3" t="b">
        <v>0</v>
      </c>
      <c r="Q377" s="3" t="b">
        <v>0</v>
      </c>
      <c r="R377" s="3" t="s">
        <v>60</v>
      </c>
      <c r="S377" s="3" t="s">
        <v>2036</v>
      </c>
      <c r="T377" s="3" t="s">
        <v>2046</v>
      </c>
    </row>
    <row r="378" spans="1:20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15"/>
        <v>361.02941176470591</v>
      </c>
      <c r="G378" s="3" t="s">
        <v>20</v>
      </c>
      <c r="H378" s="3">
        <v>131</v>
      </c>
      <c r="I378" s="3">
        <f t="shared" si="16"/>
        <v>93.7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12">
        <f t="shared" si="17"/>
        <v>41826.208333333336</v>
      </c>
      <c r="O378" s="12">
        <f t="shared" si="17"/>
        <v>41832.208333333336</v>
      </c>
      <c r="P378" s="3" t="b">
        <v>0</v>
      </c>
      <c r="Q378" s="3" t="b">
        <v>0</v>
      </c>
      <c r="R378" s="3" t="s">
        <v>23</v>
      </c>
      <c r="S378" s="3" t="s">
        <v>2036</v>
      </c>
      <c r="T378" s="3" t="s">
        <v>2037</v>
      </c>
    </row>
    <row r="379" spans="1:20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15"/>
        <v>10.257545271629779</v>
      </c>
      <c r="G379" s="3" t="s">
        <v>14</v>
      </c>
      <c r="H379" s="3">
        <v>127</v>
      </c>
      <c r="I379" s="3">
        <f t="shared" si="16"/>
        <v>40.14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12">
        <f t="shared" si="17"/>
        <v>43760.208333333328</v>
      </c>
      <c r="O379" s="12">
        <f t="shared" si="17"/>
        <v>43774.25</v>
      </c>
      <c r="P379" s="3" t="b">
        <v>0</v>
      </c>
      <c r="Q379" s="3" t="b">
        <v>0</v>
      </c>
      <c r="R379" s="3" t="s">
        <v>33</v>
      </c>
      <c r="S379" s="3" t="s">
        <v>2040</v>
      </c>
      <c r="T379" s="3" t="s">
        <v>2041</v>
      </c>
    </row>
    <row r="380" spans="1:20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15"/>
        <v>13.962962962962964</v>
      </c>
      <c r="G380" s="3" t="s">
        <v>14</v>
      </c>
      <c r="H380" s="3">
        <v>355</v>
      </c>
      <c r="I380" s="3">
        <f t="shared" si="16"/>
        <v>70.09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12">
        <f t="shared" si="17"/>
        <v>43241.208333333328</v>
      </c>
      <c r="O380" s="12">
        <f t="shared" si="17"/>
        <v>43279.208333333328</v>
      </c>
      <c r="P380" s="3" t="b">
        <v>0</v>
      </c>
      <c r="Q380" s="3" t="b">
        <v>0</v>
      </c>
      <c r="R380" s="3" t="s">
        <v>42</v>
      </c>
      <c r="S380" s="3" t="s">
        <v>2042</v>
      </c>
      <c r="T380" s="3" t="s">
        <v>2043</v>
      </c>
    </row>
    <row r="381" spans="1:20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15"/>
        <v>40.444444444444443</v>
      </c>
      <c r="G381" s="3" t="s">
        <v>14</v>
      </c>
      <c r="H381" s="3">
        <v>44</v>
      </c>
      <c r="I381" s="3">
        <f t="shared" si="16"/>
        <v>66.180000000000007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12">
        <f t="shared" si="17"/>
        <v>40843.208333333336</v>
      </c>
      <c r="O381" s="12">
        <f t="shared" si="17"/>
        <v>40857.25</v>
      </c>
      <c r="P381" s="3" t="b">
        <v>0</v>
      </c>
      <c r="Q381" s="3" t="b">
        <v>0</v>
      </c>
      <c r="R381" s="3" t="s">
        <v>33</v>
      </c>
      <c r="S381" s="3" t="s">
        <v>2040</v>
      </c>
      <c r="T381" s="3" t="s">
        <v>2041</v>
      </c>
    </row>
    <row r="382" spans="1:20" ht="31.5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15"/>
        <v>160.32</v>
      </c>
      <c r="G382" s="3" t="s">
        <v>20</v>
      </c>
      <c r="H382" s="3">
        <v>84</v>
      </c>
      <c r="I382" s="3">
        <f t="shared" si="16"/>
        <v>47.71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12">
        <f t="shared" si="17"/>
        <v>41448.208333333336</v>
      </c>
      <c r="O382" s="12">
        <f t="shared" si="17"/>
        <v>41453.208333333336</v>
      </c>
      <c r="P382" s="3" t="b">
        <v>0</v>
      </c>
      <c r="Q382" s="3" t="b">
        <v>0</v>
      </c>
      <c r="R382" s="3" t="s">
        <v>33</v>
      </c>
      <c r="S382" s="3" t="s">
        <v>2040</v>
      </c>
      <c r="T382" s="3" t="s">
        <v>2041</v>
      </c>
    </row>
    <row r="383" spans="1:20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15"/>
        <v>183.9433962264151</v>
      </c>
      <c r="G383" s="3" t="s">
        <v>20</v>
      </c>
      <c r="H383" s="3">
        <v>155</v>
      </c>
      <c r="I383" s="3">
        <f t="shared" si="16"/>
        <v>62.9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12">
        <f t="shared" si="17"/>
        <v>42163.208333333328</v>
      </c>
      <c r="O383" s="12">
        <f t="shared" si="17"/>
        <v>42209.208333333328</v>
      </c>
      <c r="P383" s="3" t="b">
        <v>0</v>
      </c>
      <c r="Q383" s="3" t="b">
        <v>0</v>
      </c>
      <c r="R383" s="3" t="s">
        <v>33</v>
      </c>
      <c r="S383" s="3" t="s">
        <v>2040</v>
      </c>
      <c r="T383" s="3" t="s">
        <v>2041</v>
      </c>
    </row>
    <row r="384" spans="1:20" ht="31.5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15"/>
        <v>63.769230769230766</v>
      </c>
      <c r="G384" s="3" t="s">
        <v>14</v>
      </c>
      <c r="H384" s="3">
        <v>67</v>
      </c>
      <c r="I384" s="3">
        <f t="shared" si="16"/>
        <v>86.61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12">
        <f t="shared" si="17"/>
        <v>43024.208333333328</v>
      </c>
      <c r="O384" s="12">
        <f t="shared" si="17"/>
        <v>43043.208333333328</v>
      </c>
      <c r="P384" s="3" t="b">
        <v>0</v>
      </c>
      <c r="Q384" s="3" t="b">
        <v>0</v>
      </c>
      <c r="R384" s="3" t="s">
        <v>122</v>
      </c>
      <c r="S384" s="3" t="s">
        <v>2055</v>
      </c>
      <c r="T384" s="3" t="s">
        <v>2056</v>
      </c>
    </row>
    <row r="385" spans="1:20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15"/>
        <v>225.38095238095238</v>
      </c>
      <c r="G385" s="3" t="s">
        <v>20</v>
      </c>
      <c r="H385" s="3">
        <v>189</v>
      </c>
      <c r="I385" s="3">
        <f t="shared" si="16"/>
        <v>75.13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12">
        <f t="shared" si="17"/>
        <v>43509.25</v>
      </c>
      <c r="O385" s="12">
        <f t="shared" si="17"/>
        <v>43515.25</v>
      </c>
      <c r="P385" s="3" t="b">
        <v>0</v>
      </c>
      <c r="Q385" s="3" t="b">
        <v>1</v>
      </c>
      <c r="R385" s="3" t="s">
        <v>17</v>
      </c>
      <c r="S385" s="3" t="s">
        <v>2034</v>
      </c>
      <c r="T385" s="3" t="s">
        <v>2035</v>
      </c>
    </row>
    <row r="386" spans="1:20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15"/>
        <v>172.00961538461539</v>
      </c>
      <c r="G386" s="3" t="s">
        <v>20</v>
      </c>
      <c r="H386" s="3">
        <v>4799</v>
      </c>
      <c r="I386" s="3">
        <f t="shared" si="16"/>
        <v>41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12">
        <f t="shared" si="17"/>
        <v>42776.25</v>
      </c>
      <c r="O386" s="12">
        <f t="shared" si="17"/>
        <v>42803.25</v>
      </c>
      <c r="P386" s="3" t="b">
        <v>1</v>
      </c>
      <c r="Q386" s="3" t="b">
        <v>1</v>
      </c>
      <c r="R386" s="3" t="s">
        <v>42</v>
      </c>
      <c r="S386" s="3" t="s">
        <v>2042</v>
      </c>
      <c r="T386" s="3" t="s">
        <v>2043</v>
      </c>
    </row>
    <row r="387" spans="1:20" ht="31.5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ref="F387:F450" si="18">(E387/D387)*100</f>
        <v>146.16709511568124</v>
      </c>
      <c r="G387" s="3" t="s">
        <v>20</v>
      </c>
      <c r="H387" s="3">
        <v>1137</v>
      </c>
      <c r="I387" s="3">
        <f t="shared" ref="I387:I450" si="19">ROUND(E387/H387,2)</f>
        <v>50.01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12">
        <f t="shared" ref="N387:O450" si="20">(((L387/60)/60)/24)+DATE(1970,1,1)</f>
        <v>43553.208333333328</v>
      </c>
      <c r="O387" s="12">
        <f t="shared" si="20"/>
        <v>43585.208333333328</v>
      </c>
      <c r="P387" s="3" t="b">
        <v>0</v>
      </c>
      <c r="Q387" s="3" t="b">
        <v>0</v>
      </c>
      <c r="R387" s="3" t="s">
        <v>68</v>
      </c>
      <c r="S387" s="3" t="s">
        <v>2048</v>
      </c>
      <c r="T387" s="3" t="s">
        <v>2049</v>
      </c>
    </row>
    <row r="388" spans="1:20" ht="31.5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si="18"/>
        <v>76.42361623616236</v>
      </c>
      <c r="G388" s="3" t="s">
        <v>14</v>
      </c>
      <c r="H388" s="3">
        <v>1068</v>
      </c>
      <c r="I388" s="3">
        <f t="shared" si="19"/>
        <v>96.96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12">
        <f t="shared" si="20"/>
        <v>40355.208333333336</v>
      </c>
      <c r="O388" s="12">
        <f t="shared" si="20"/>
        <v>40367.208333333336</v>
      </c>
      <c r="P388" s="3" t="b">
        <v>0</v>
      </c>
      <c r="Q388" s="3" t="b">
        <v>0</v>
      </c>
      <c r="R388" s="3" t="s">
        <v>33</v>
      </c>
      <c r="S388" s="3" t="s">
        <v>2040</v>
      </c>
      <c r="T388" s="3" t="s">
        <v>2041</v>
      </c>
    </row>
    <row r="389" spans="1:20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18"/>
        <v>39.261467889908261</v>
      </c>
      <c r="G389" s="3" t="s">
        <v>14</v>
      </c>
      <c r="H389" s="3">
        <v>424</v>
      </c>
      <c r="I389" s="3">
        <f t="shared" si="19"/>
        <v>100.93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12">
        <f t="shared" si="20"/>
        <v>41072.208333333336</v>
      </c>
      <c r="O389" s="12">
        <f t="shared" si="20"/>
        <v>41077.208333333336</v>
      </c>
      <c r="P389" s="3" t="b">
        <v>0</v>
      </c>
      <c r="Q389" s="3" t="b">
        <v>0</v>
      </c>
      <c r="R389" s="3" t="s">
        <v>65</v>
      </c>
      <c r="S389" s="3" t="s">
        <v>2038</v>
      </c>
      <c r="T389" s="3" t="s">
        <v>2047</v>
      </c>
    </row>
    <row r="390" spans="1:20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18"/>
        <v>11.270034843205574</v>
      </c>
      <c r="G390" s="3" t="s">
        <v>74</v>
      </c>
      <c r="H390" s="3">
        <v>145</v>
      </c>
      <c r="I390" s="3">
        <f t="shared" si="19"/>
        <v>89.23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12">
        <f t="shared" si="20"/>
        <v>40912.25</v>
      </c>
      <c r="O390" s="12">
        <f t="shared" si="20"/>
        <v>40914.25</v>
      </c>
      <c r="P390" s="3" t="b">
        <v>0</v>
      </c>
      <c r="Q390" s="3" t="b">
        <v>0</v>
      </c>
      <c r="R390" s="3" t="s">
        <v>60</v>
      </c>
      <c r="S390" s="3" t="s">
        <v>2036</v>
      </c>
      <c r="T390" s="3" t="s">
        <v>2046</v>
      </c>
    </row>
    <row r="391" spans="1:20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18"/>
        <v>122.11084337349398</v>
      </c>
      <c r="G391" s="3" t="s">
        <v>20</v>
      </c>
      <c r="H391" s="3">
        <v>1152</v>
      </c>
      <c r="I391" s="3">
        <f t="shared" si="19"/>
        <v>87.98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12">
        <f t="shared" si="20"/>
        <v>40479.208333333336</v>
      </c>
      <c r="O391" s="12">
        <f t="shared" si="20"/>
        <v>40506.25</v>
      </c>
      <c r="P391" s="3" t="b">
        <v>0</v>
      </c>
      <c r="Q391" s="3" t="b">
        <v>0</v>
      </c>
      <c r="R391" s="3" t="s">
        <v>33</v>
      </c>
      <c r="S391" s="3" t="s">
        <v>2040</v>
      </c>
      <c r="T391" s="3" t="s">
        <v>2041</v>
      </c>
    </row>
    <row r="392" spans="1:20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18"/>
        <v>186.54166666666669</v>
      </c>
      <c r="G392" s="3" t="s">
        <v>20</v>
      </c>
      <c r="H392" s="3">
        <v>50</v>
      </c>
      <c r="I392" s="3">
        <f t="shared" si="19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12">
        <f t="shared" si="20"/>
        <v>41530.208333333336</v>
      </c>
      <c r="O392" s="12">
        <f t="shared" si="20"/>
        <v>41545.208333333336</v>
      </c>
      <c r="P392" s="3" t="b">
        <v>0</v>
      </c>
      <c r="Q392" s="3" t="b">
        <v>0</v>
      </c>
      <c r="R392" s="3" t="s">
        <v>122</v>
      </c>
      <c r="S392" s="3" t="s">
        <v>2055</v>
      </c>
      <c r="T392" s="3" t="s">
        <v>2056</v>
      </c>
    </row>
    <row r="393" spans="1:20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18"/>
        <v>7.2731788079470201</v>
      </c>
      <c r="G393" s="3" t="s">
        <v>14</v>
      </c>
      <c r="H393" s="3">
        <v>151</v>
      </c>
      <c r="I393" s="3">
        <f t="shared" si="19"/>
        <v>29.09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12">
        <f t="shared" si="20"/>
        <v>41653.25</v>
      </c>
      <c r="O393" s="12">
        <f t="shared" si="20"/>
        <v>41655.25</v>
      </c>
      <c r="P393" s="3" t="b">
        <v>0</v>
      </c>
      <c r="Q393" s="3" t="b">
        <v>0</v>
      </c>
      <c r="R393" s="3" t="s">
        <v>68</v>
      </c>
      <c r="S393" s="3" t="s">
        <v>2048</v>
      </c>
      <c r="T393" s="3" t="s">
        <v>2049</v>
      </c>
    </row>
    <row r="394" spans="1:20" ht="31.5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18"/>
        <v>65.642371234207957</v>
      </c>
      <c r="G394" s="3" t="s">
        <v>14</v>
      </c>
      <c r="H394" s="3">
        <v>1608</v>
      </c>
      <c r="I394" s="3">
        <f t="shared" si="19"/>
        <v>42.01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12">
        <f t="shared" si="20"/>
        <v>40549.25</v>
      </c>
      <c r="O394" s="12">
        <f t="shared" si="20"/>
        <v>40551.25</v>
      </c>
      <c r="P394" s="3" t="b">
        <v>0</v>
      </c>
      <c r="Q394" s="3" t="b">
        <v>0</v>
      </c>
      <c r="R394" s="3" t="s">
        <v>65</v>
      </c>
      <c r="S394" s="3" t="s">
        <v>2038</v>
      </c>
      <c r="T394" s="3" t="s">
        <v>2047</v>
      </c>
    </row>
    <row r="395" spans="1:20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18"/>
        <v>228.96178343949046</v>
      </c>
      <c r="G395" s="3" t="s">
        <v>20</v>
      </c>
      <c r="H395" s="3">
        <v>3059</v>
      </c>
      <c r="I395" s="3">
        <f t="shared" si="19"/>
        <v>47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12">
        <f t="shared" si="20"/>
        <v>42933.208333333328</v>
      </c>
      <c r="O395" s="12">
        <f t="shared" si="20"/>
        <v>42934.208333333328</v>
      </c>
      <c r="P395" s="3" t="b">
        <v>0</v>
      </c>
      <c r="Q395" s="3" t="b">
        <v>0</v>
      </c>
      <c r="R395" s="3" t="s">
        <v>159</v>
      </c>
      <c r="S395" s="3" t="s">
        <v>2036</v>
      </c>
      <c r="T395" s="3" t="s">
        <v>2059</v>
      </c>
    </row>
    <row r="396" spans="1:20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18"/>
        <v>469.37499999999994</v>
      </c>
      <c r="G396" s="3" t="s">
        <v>20</v>
      </c>
      <c r="H396" s="3">
        <v>34</v>
      </c>
      <c r="I396" s="3">
        <f t="shared" si="19"/>
        <v>110.44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12">
        <f t="shared" si="20"/>
        <v>41484.208333333336</v>
      </c>
      <c r="O396" s="12">
        <f t="shared" si="20"/>
        <v>41494.208333333336</v>
      </c>
      <c r="P396" s="3" t="b">
        <v>0</v>
      </c>
      <c r="Q396" s="3" t="b">
        <v>1</v>
      </c>
      <c r="R396" s="3" t="s">
        <v>42</v>
      </c>
      <c r="S396" s="3" t="s">
        <v>2042</v>
      </c>
      <c r="T396" s="3" t="s">
        <v>2043</v>
      </c>
    </row>
    <row r="397" spans="1:20" ht="31.5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18"/>
        <v>130.11267605633802</v>
      </c>
      <c r="G397" s="3" t="s">
        <v>20</v>
      </c>
      <c r="H397" s="3">
        <v>220</v>
      </c>
      <c r="I397" s="3">
        <f t="shared" si="19"/>
        <v>41.99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12">
        <f t="shared" si="20"/>
        <v>40885.25</v>
      </c>
      <c r="O397" s="12">
        <f t="shared" si="20"/>
        <v>40886.25</v>
      </c>
      <c r="P397" s="3" t="b">
        <v>1</v>
      </c>
      <c r="Q397" s="3" t="b">
        <v>0</v>
      </c>
      <c r="R397" s="3" t="s">
        <v>33</v>
      </c>
      <c r="S397" s="3" t="s">
        <v>2040</v>
      </c>
      <c r="T397" s="3" t="s">
        <v>2041</v>
      </c>
    </row>
    <row r="398" spans="1:20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18"/>
        <v>167.05422993492408</v>
      </c>
      <c r="G398" s="3" t="s">
        <v>20</v>
      </c>
      <c r="H398" s="3">
        <v>1604</v>
      </c>
      <c r="I398" s="3">
        <f t="shared" si="19"/>
        <v>48.01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12">
        <f t="shared" si="20"/>
        <v>43378.208333333328</v>
      </c>
      <c r="O398" s="12">
        <f t="shared" si="20"/>
        <v>43386.208333333328</v>
      </c>
      <c r="P398" s="3" t="b">
        <v>0</v>
      </c>
      <c r="Q398" s="3" t="b">
        <v>0</v>
      </c>
      <c r="R398" s="3" t="s">
        <v>53</v>
      </c>
      <c r="S398" s="3" t="s">
        <v>2042</v>
      </c>
      <c r="T398" s="3" t="s">
        <v>2045</v>
      </c>
    </row>
    <row r="399" spans="1:20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18"/>
        <v>173.8641975308642</v>
      </c>
      <c r="G399" s="3" t="s">
        <v>20</v>
      </c>
      <c r="H399" s="3">
        <v>454</v>
      </c>
      <c r="I399" s="3">
        <f t="shared" si="19"/>
        <v>31.02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12">
        <f t="shared" si="20"/>
        <v>41417.208333333336</v>
      </c>
      <c r="O399" s="12">
        <f t="shared" si="20"/>
        <v>41423.208333333336</v>
      </c>
      <c r="P399" s="3" t="b">
        <v>0</v>
      </c>
      <c r="Q399" s="3" t="b">
        <v>0</v>
      </c>
      <c r="R399" s="3" t="s">
        <v>23</v>
      </c>
      <c r="S399" s="3" t="s">
        <v>2036</v>
      </c>
      <c r="T399" s="3" t="s">
        <v>2037</v>
      </c>
    </row>
    <row r="400" spans="1:20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18"/>
        <v>717.76470588235293</v>
      </c>
      <c r="G400" s="3" t="s">
        <v>20</v>
      </c>
      <c r="H400" s="3">
        <v>123</v>
      </c>
      <c r="I400" s="3">
        <f t="shared" si="19"/>
        <v>99.2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12">
        <f t="shared" si="20"/>
        <v>43228.208333333328</v>
      </c>
      <c r="O400" s="12">
        <f t="shared" si="20"/>
        <v>43230.208333333328</v>
      </c>
      <c r="P400" s="3" t="b">
        <v>0</v>
      </c>
      <c r="Q400" s="3" t="b">
        <v>1</v>
      </c>
      <c r="R400" s="3" t="s">
        <v>71</v>
      </c>
      <c r="S400" s="3" t="s">
        <v>2042</v>
      </c>
      <c r="T400" s="3" t="s">
        <v>2050</v>
      </c>
    </row>
    <row r="401" spans="1:20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18"/>
        <v>63.850976361767728</v>
      </c>
      <c r="G401" s="3" t="s">
        <v>14</v>
      </c>
      <c r="H401" s="3">
        <v>941</v>
      </c>
      <c r="I401" s="3">
        <f t="shared" si="19"/>
        <v>66.02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12">
        <f t="shared" si="20"/>
        <v>40576.25</v>
      </c>
      <c r="O401" s="12">
        <f t="shared" si="20"/>
        <v>40583.25</v>
      </c>
      <c r="P401" s="3" t="b">
        <v>0</v>
      </c>
      <c r="Q401" s="3" t="b">
        <v>0</v>
      </c>
      <c r="R401" s="3" t="s">
        <v>60</v>
      </c>
      <c r="S401" s="3" t="s">
        <v>2036</v>
      </c>
      <c r="T401" s="3" t="s">
        <v>2046</v>
      </c>
    </row>
    <row r="402" spans="1:20" ht="31.5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18"/>
        <v>2</v>
      </c>
      <c r="G402" s="3" t="s">
        <v>14</v>
      </c>
      <c r="H402" s="3">
        <v>1</v>
      </c>
      <c r="I402" s="3">
        <f t="shared" si="19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12">
        <f t="shared" si="20"/>
        <v>41502.208333333336</v>
      </c>
      <c r="O402" s="12">
        <f t="shared" si="20"/>
        <v>41524.208333333336</v>
      </c>
      <c r="P402" s="3" t="b">
        <v>0</v>
      </c>
      <c r="Q402" s="3" t="b">
        <v>1</v>
      </c>
      <c r="R402" s="3" t="s">
        <v>122</v>
      </c>
      <c r="S402" s="3" t="s">
        <v>2055</v>
      </c>
      <c r="T402" s="3" t="s">
        <v>2056</v>
      </c>
    </row>
    <row r="403" spans="1:20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18"/>
        <v>1530.2222222222222</v>
      </c>
      <c r="G403" s="3" t="s">
        <v>20</v>
      </c>
      <c r="H403" s="3">
        <v>299</v>
      </c>
      <c r="I403" s="3">
        <f t="shared" si="19"/>
        <v>46.06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12">
        <f t="shared" si="20"/>
        <v>43765.208333333328</v>
      </c>
      <c r="O403" s="12">
        <f t="shared" si="20"/>
        <v>43765.208333333328</v>
      </c>
      <c r="P403" s="3" t="b">
        <v>0</v>
      </c>
      <c r="Q403" s="3" t="b">
        <v>0</v>
      </c>
      <c r="R403" s="3" t="s">
        <v>33</v>
      </c>
      <c r="S403" s="3" t="s">
        <v>2040</v>
      </c>
      <c r="T403" s="3" t="s">
        <v>2041</v>
      </c>
    </row>
    <row r="404" spans="1:20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18"/>
        <v>40.356164383561641</v>
      </c>
      <c r="G404" s="3" t="s">
        <v>14</v>
      </c>
      <c r="H404" s="3">
        <v>40</v>
      </c>
      <c r="I404" s="3">
        <f t="shared" si="19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12">
        <f t="shared" si="20"/>
        <v>40914.25</v>
      </c>
      <c r="O404" s="12">
        <f t="shared" si="20"/>
        <v>40961.25</v>
      </c>
      <c r="P404" s="3" t="b">
        <v>0</v>
      </c>
      <c r="Q404" s="3" t="b">
        <v>1</v>
      </c>
      <c r="R404" s="3" t="s">
        <v>100</v>
      </c>
      <c r="S404" s="3" t="s">
        <v>2042</v>
      </c>
      <c r="T404" s="3" t="s">
        <v>2053</v>
      </c>
    </row>
    <row r="405" spans="1:20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18"/>
        <v>86.220633299284984</v>
      </c>
      <c r="G405" s="3" t="s">
        <v>14</v>
      </c>
      <c r="H405" s="3">
        <v>3015</v>
      </c>
      <c r="I405" s="3">
        <f t="shared" si="19"/>
        <v>55.99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12">
        <f t="shared" si="20"/>
        <v>40310.208333333336</v>
      </c>
      <c r="O405" s="12">
        <f t="shared" si="20"/>
        <v>40346.208333333336</v>
      </c>
      <c r="P405" s="3" t="b">
        <v>0</v>
      </c>
      <c r="Q405" s="3" t="b">
        <v>1</v>
      </c>
      <c r="R405" s="3" t="s">
        <v>33</v>
      </c>
      <c r="S405" s="3" t="s">
        <v>2040</v>
      </c>
      <c r="T405" s="3" t="s">
        <v>2041</v>
      </c>
    </row>
    <row r="406" spans="1:20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18"/>
        <v>315.58486707566465</v>
      </c>
      <c r="G406" s="3" t="s">
        <v>20</v>
      </c>
      <c r="H406" s="3">
        <v>2237</v>
      </c>
      <c r="I406" s="3">
        <f t="shared" si="19"/>
        <v>68.989999999999995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12">
        <f t="shared" si="20"/>
        <v>43053.25</v>
      </c>
      <c r="O406" s="12">
        <f t="shared" si="20"/>
        <v>43056.25</v>
      </c>
      <c r="P406" s="3" t="b">
        <v>0</v>
      </c>
      <c r="Q406" s="3" t="b">
        <v>0</v>
      </c>
      <c r="R406" s="3" t="s">
        <v>33</v>
      </c>
      <c r="S406" s="3" t="s">
        <v>2040</v>
      </c>
      <c r="T406" s="3" t="s">
        <v>2041</v>
      </c>
    </row>
    <row r="407" spans="1:20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18"/>
        <v>89.618243243243242</v>
      </c>
      <c r="G407" s="3" t="s">
        <v>14</v>
      </c>
      <c r="H407" s="3">
        <v>435</v>
      </c>
      <c r="I407" s="3">
        <f t="shared" si="19"/>
        <v>60.98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12">
        <f t="shared" si="20"/>
        <v>43255.208333333328</v>
      </c>
      <c r="O407" s="12">
        <f t="shared" si="20"/>
        <v>43305.208333333328</v>
      </c>
      <c r="P407" s="3" t="b">
        <v>0</v>
      </c>
      <c r="Q407" s="3" t="b">
        <v>0</v>
      </c>
      <c r="R407" s="3" t="s">
        <v>33</v>
      </c>
      <c r="S407" s="3" t="s">
        <v>2040</v>
      </c>
      <c r="T407" s="3" t="s">
        <v>2041</v>
      </c>
    </row>
    <row r="408" spans="1:20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18"/>
        <v>182.14503816793894</v>
      </c>
      <c r="G408" s="3" t="s">
        <v>20</v>
      </c>
      <c r="H408" s="3">
        <v>645</v>
      </c>
      <c r="I408" s="3">
        <f t="shared" si="19"/>
        <v>110.98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12">
        <f t="shared" si="20"/>
        <v>41304.25</v>
      </c>
      <c r="O408" s="12">
        <f t="shared" si="20"/>
        <v>41316.25</v>
      </c>
      <c r="P408" s="3" t="b">
        <v>1</v>
      </c>
      <c r="Q408" s="3" t="b">
        <v>0</v>
      </c>
      <c r="R408" s="3" t="s">
        <v>42</v>
      </c>
      <c r="S408" s="3" t="s">
        <v>2042</v>
      </c>
      <c r="T408" s="3" t="s">
        <v>2043</v>
      </c>
    </row>
    <row r="409" spans="1:20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18"/>
        <v>355.88235294117646</v>
      </c>
      <c r="G409" s="3" t="s">
        <v>20</v>
      </c>
      <c r="H409" s="3">
        <v>484</v>
      </c>
      <c r="I409" s="3">
        <f t="shared" si="19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12">
        <f t="shared" si="20"/>
        <v>43751.208333333328</v>
      </c>
      <c r="O409" s="12">
        <f t="shared" si="20"/>
        <v>43758.208333333328</v>
      </c>
      <c r="P409" s="3" t="b">
        <v>0</v>
      </c>
      <c r="Q409" s="3" t="b">
        <v>0</v>
      </c>
      <c r="R409" s="3" t="s">
        <v>33</v>
      </c>
      <c r="S409" s="3" t="s">
        <v>2040</v>
      </c>
      <c r="T409" s="3" t="s">
        <v>2041</v>
      </c>
    </row>
    <row r="410" spans="1:20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18"/>
        <v>131.83695652173913</v>
      </c>
      <c r="G410" s="3" t="s">
        <v>20</v>
      </c>
      <c r="H410" s="3">
        <v>154</v>
      </c>
      <c r="I410" s="3">
        <f t="shared" si="19"/>
        <v>78.760000000000005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12">
        <f t="shared" si="20"/>
        <v>42541.208333333328</v>
      </c>
      <c r="O410" s="12">
        <f t="shared" si="20"/>
        <v>42561.208333333328</v>
      </c>
      <c r="P410" s="3" t="b">
        <v>0</v>
      </c>
      <c r="Q410" s="3" t="b">
        <v>0</v>
      </c>
      <c r="R410" s="3" t="s">
        <v>42</v>
      </c>
      <c r="S410" s="3" t="s">
        <v>2042</v>
      </c>
      <c r="T410" s="3" t="s">
        <v>2043</v>
      </c>
    </row>
    <row r="411" spans="1:20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18"/>
        <v>46.315634218289084</v>
      </c>
      <c r="G411" s="3" t="s">
        <v>14</v>
      </c>
      <c r="H411" s="3">
        <v>714</v>
      </c>
      <c r="I411" s="3">
        <f t="shared" si="19"/>
        <v>87.96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12">
        <f t="shared" si="20"/>
        <v>42843.208333333328</v>
      </c>
      <c r="O411" s="12">
        <f t="shared" si="20"/>
        <v>42847.208333333328</v>
      </c>
      <c r="P411" s="3" t="b">
        <v>0</v>
      </c>
      <c r="Q411" s="3" t="b">
        <v>0</v>
      </c>
      <c r="R411" s="3" t="s">
        <v>23</v>
      </c>
      <c r="S411" s="3" t="s">
        <v>2036</v>
      </c>
      <c r="T411" s="3" t="s">
        <v>2037</v>
      </c>
    </row>
    <row r="412" spans="1:20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18"/>
        <v>36.132726089785294</v>
      </c>
      <c r="G412" s="3" t="s">
        <v>47</v>
      </c>
      <c r="H412" s="3">
        <v>1111</v>
      </c>
      <c r="I412" s="3">
        <f t="shared" si="19"/>
        <v>49.99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12">
        <f t="shared" si="20"/>
        <v>42122.208333333328</v>
      </c>
      <c r="O412" s="12">
        <f t="shared" si="20"/>
        <v>42122.208333333328</v>
      </c>
      <c r="P412" s="3" t="b">
        <v>0</v>
      </c>
      <c r="Q412" s="3" t="b">
        <v>0</v>
      </c>
      <c r="R412" s="3" t="s">
        <v>292</v>
      </c>
      <c r="S412" s="3" t="s">
        <v>2051</v>
      </c>
      <c r="T412" s="3" t="s">
        <v>2062</v>
      </c>
    </row>
    <row r="413" spans="1:20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18"/>
        <v>104.62820512820512</v>
      </c>
      <c r="G413" s="3" t="s">
        <v>20</v>
      </c>
      <c r="H413" s="3">
        <v>82</v>
      </c>
      <c r="I413" s="3">
        <f t="shared" si="19"/>
        <v>99.52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12">
        <f t="shared" si="20"/>
        <v>42884.208333333328</v>
      </c>
      <c r="O413" s="12">
        <f t="shared" si="20"/>
        <v>42886.208333333328</v>
      </c>
      <c r="P413" s="3" t="b">
        <v>0</v>
      </c>
      <c r="Q413" s="3" t="b">
        <v>0</v>
      </c>
      <c r="R413" s="3" t="s">
        <v>33</v>
      </c>
      <c r="S413" s="3" t="s">
        <v>2040</v>
      </c>
      <c r="T413" s="3" t="s">
        <v>2041</v>
      </c>
    </row>
    <row r="414" spans="1:20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18"/>
        <v>668.85714285714289</v>
      </c>
      <c r="G414" s="3" t="s">
        <v>20</v>
      </c>
      <c r="H414" s="3">
        <v>134</v>
      </c>
      <c r="I414" s="3">
        <f t="shared" si="19"/>
        <v>104.82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12">
        <f t="shared" si="20"/>
        <v>41642.25</v>
      </c>
      <c r="O414" s="12">
        <f t="shared" si="20"/>
        <v>41652.25</v>
      </c>
      <c r="P414" s="3" t="b">
        <v>0</v>
      </c>
      <c r="Q414" s="3" t="b">
        <v>0</v>
      </c>
      <c r="R414" s="3" t="s">
        <v>119</v>
      </c>
      <c r="S414" s="3" t="s">
        <v>2048</v>
      </c>
      <c r="T414" s="3" t="s">
        <v>2054</v>
      </c>
    </row>
    <row r="415" spans="1:20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18"/>
        <v>62.072823218997364</v>
      </c>
      <c r="G415" s="3" t="s">
        <v>47</v>
      </c>
      <c r="H415" s="3">
        <v>1089</v>
      </c>
      <c r="I415" s="3">
        <f t="shared" si="19"/>
        <v>108.01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12">
        <f t="shared" si="20"/>
        <v>43431.25</v>
      </c>
      <c r="O415" s="12">
        <f t="shared" si="20"/>
        <v>43458.25</v>
      </c>
      <c r="P415" s="3" t="b">
        <v>0</v>
      </c>
      <c r="Q415" s="3" t="b">
        <v>0</v>
      </c>
      <c r="R415" s="3" t="s">
        <v>71</v>
      </c>
      <c r="S415" s="3" t="s">
        <v>2042</v>
      </c>
      <c r="T415" s="3" t="s">
        <v>2050</v>
      </c>
    </row>
    <row r="416" spans="1:20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18"/>
        <v>84.699787460148784</v>
      </c>
      <c r="G416" s="3" t="s">
        <v>14</v>
      </c>
      <c r="H416" s="3">
        <v>5497</v>
      </c>
      <c r="I416" s="3">
        <f t="shared" si="19"/>
        <v>29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12">
        <f t="shared" si="20"/>
        <v>40288.208333333336</v>
      </c>
      <c r="O416" s="12">
        <f t="shared" si="20"/>
        <v>40296.208333333336</v>
      </c>
      <c r="P416" s="3" t="b">
        <v>0</v>
      </c>
      <c r="Q416" s="3" t="b">
        <v>1</v>
      </c>
      <c r="R416" s="3" t="s">
        <v>17</v>
      </c>
      <c r="S416" s="3" t="s">
        <v>2034</v>
      </c>
      <c r="T416" s="3" t="s">
        <v>2035</v>
      </c>
    </row>
    <row r="417" spans="1:20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18"/>
        <v>11.059030837004405</v>
      </c>
      <c r="G417" s="3" t="s">
        <v>14</v>
      </c>
      <c r="H417" s="3">
        <v>418</v>
      </c>
      <c r="I417" s="3">
        <f t="shared" si="19"/>
        <v>30.03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12">
        <f t="shared" si="20"/>
        <v>40921.25</v>
      </c>
      <c r="O417" s="12">
        <f t="shared" si="20"/>
        <v>40938.25</v>
      </c>
      <c r="P417" s="3" t="b">
        <v>0</v>
      </c>
      <c r="Q417" s="3" t="b">
        <v>0</v>
      </c>
      <c r="R417" s="3" t="s">
        <v>33</v>
      </c>
      <c r="S417" s="3" t="s">
        <v>2040</v>
      </c>
      <c r="T417" s="3" t="s">
        <v>2041</v>
      </c>
    </row>
    <row r="418" spans="1:20" ht="31.5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18"/>
        <v>43.838781575037146</v>
      </c>
      <c r="G418" s="3" t="s">
        <v>14</v>
      </c>
      <c r="H418" s="3">
        <v>1439</v>
      </c>
      <c r="I418" s="3">
        <f t="shared" si="19"/>
        <v>41.01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12">
        <f t="shared" si="20"/>
        <v>40560.25</v>
      </c>
      <c r="O418" s="12">
        <f t="shared" si="20"/>
        <v>40569.25</v>
      </c>
      <c r="P418" s="3" t="b">
        <v>0</v>
      </c>
      <c r="Q418" s="3" t="b">
        <v>1</v>
      </c>
      <c r="R418" s="3" t="s">
        <v>42</v>
      </c>
      <c r="S418" s="3" t="s">
        <v>2042</v>
      </c>
      <c r="T418" s="3" t="s">
        <v>2043</v>
      </c>
    </row>
    <row r="419" spans="1:20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18"/>
        <v>55.470588235294116</v>
      </c>
      <c r="G419" s="3" t="s">
        <v>14</v>
      </c>
      <c r="H419" s="3">
        <v>15</v>
      </c>
      <c r="I419" s="3">
        <f t="shared" si="19"/>
        <v>62.87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12">
        <f t="shared" si="20"/>
        <v>43407.208333333328</v>
      </c>
      <c r="O419" s="12">
        <f t="shared" si="20"/>
        <v>43431.25</v>
      </c>
      <c r="P419" s="3" t="b">
        <v>0</v>
      </c>
      <c r="Q419" s="3" t="b">
        <v>0</v>
      </c>
      <c r="R419" s="3" t="s">
        <v>33</v>
      </c>
      <c r="S419" s="3" t="s">
        <v>2040</v>
      </c>
      <c r="T419" s="3" t="s">
        <v>2041</v>
      </c>
    </row>
    <row r="420" spans="1:20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18"/>
        <v>57.399511301160658</v>
      </c>
      <c r="G420" s="3" t="s">
        <v>14</v>
      </c>
      <c r="H420" s="3">
        <v>1999</v>
      </c>
      <c r="I420" s="3">
        <f t="shared" si="19"/>
        <v>47.01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12">
        <f t="shared" si="20"/>
        <v>41035.208333333336</v>
      </c>
      <c r="O420" s="12">
        <f t="shared" si="20"/>
        <v>41036.208333333336</v>
      </c>
      <c r="P420" s="3" t="b">
        <v>0</v>
      </c>
      <c r="Q420" s="3" t="b">
        <v>0</v>
      </c>
      <c r="R420" s="3" t="s">
        <v>42</v>
      </c>
      <c r="S420" s="3" t="s">
        <v>2042</v>
      </c>
      <c r="T420" s="3" t="s">
        <v>2043</v>
      </c>
    </row>
    <row r="421" spans="1:20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18"/>
        <v>123.43497363796135</v>
      </c>
      <c r="G421" s="3" t="s">
        <v>20</v>
      </c>
      <c r="H421" s="3">
        <v>5203</v>
      </c>
      <c r="I421" s="3">
        <f t="shared" si="19"/>
        <v>27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12">
        <f t="shared" si="20"/>
        <v>40899.25</v>
      </c>
      <c r="O421" s="12">
        <f t="shared" si="20"/>
        <v>40905.25</v>
      </c>
      <c r="P421" s="3" t="b">
        <v>0</v>
      </c>
      <c r="Q421" s="3" t="b">
        <v>0</v>
      </c>
      <c r="R421" s="3" t="s">
        <v>28</v>
      </c>
      <c r="S421" s="3" t="s">
        <v>2038</v>
      </c>
      <c r="T421" s="3" t="s">
        <v>2039</v>
      </c>
    </row>
    <row r="422" spans="1:20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18"/>
        <v>128.46</v>
      </c>
      <c r="G422" s="3" t="s">
        <v>20</v>
      </c>
      <c r="H422" s="3">
        <v>94</v>
      </c>
      <c r="I422" s="3">
        <f t="shared" si="19"/>
        <v>68.33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12">
        <f t="shared" si="20"/>
        <v>42911.208333333328</v>
      </c>
      <c r="O422" s="12">
        <f t="shared" si="20"/>
        <v>42925.208333333328</v>
      </c>
      <c r="P422" s="3" t="b">
        <v>0</v>
      </c>
      <c r="Q422" s="3" t="b">
        <v>0</v>
      </c>
      <c r="R422" s="3" t="s">
        <v>33</v>
      </c>
      <c r="S422" s="3" t="s">
        <v>2040</v>
      </c>
      <c r="T422" s="3" t="s">
        <v>2041</v>
      </c>
    </row>
    <row r="423" spans="1:20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18"/>
        <v>63.989361702127653</v>
      </c>
      <c r="G423" s="3" t="s">
        <v>14</v>
      </c>
      <c r="H423" s="3">
        <v>118</v>
      </c>
      <c r="I423" s="3">
        <f t="shared" si="19"/>
        <v>50.97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12">
        <f t="shared" si="20"/>
        <v>42915.208333333328</v>
      </c>
      <c r="O423" s="12">
        <f t="shared" si="20"/>
        <v>42945.208333333328</v>
      </c>
      <c r="P423" s="3" t="b">
        <v>0</v>
      </c>
      <c r="Q423" s="3" t="b">
        <v>1</v>
      </c>
      <c r="R423" s="3" t="s">
        <v>65</v>
      </c>
      <c r="S423" s="3" t="s">
        <v>2038</v>
      </c>
      <c r="T423" s="3" t="s">
        <v>2047</v>
      </c>
    </row>
    <row r="424" spans="1:20" ht="31.5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18"/>
        <v>127.29885057471265</v>
      </c>
      <c r="G424" s="3" t="s">
        <v>20</v>
      </c>
      <c r="H424" s="3">
        <v>205</v>
      </c>
      <c r="I424" s="3">
        <f t="shared" si="19"/>
        <v>54.02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12">
        <f t="shared" si="20"/>
        <v>40285.208333333336</v>
      </c>
      <c r="O424" s="12">
        <f t="shared" si="20"/>
        <v>40305.208333333336</v>
      </c>
      <c r="P424" s="3" t="b">
        <v>0</v>
      </c>
      <c r="Q424" s="3" t="b">
        <v>1</v>
      </c>
      <c r="R424" s="3" t="s">
        <v>33</v>
      </c>
      <c r="S424" s="3" t="s">
        <v>2040</v>
      </c>
      <c r="T424" s="3" t="s">
        <v>2041</v>
      </c>
    </row>
    <row r="425" spans="1:20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18"/>
        <v>10.638024357239512</v>
      </c>
      <c r="G425" s="3" t="s">
        <v>14</v>
      </c>
      <c r="H425" s="3">
        <v>162</v>
      </c>
      <c r="I425" s="3">
        <f t="shared" si="19"/>
        <v>97.06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12">
        <f t="shared" si="20"/>
        <v>40808.208333333336</v>
      </c>
      <c r="O425" s="12">
        <f t="shared" si="20"/>
        <v>40810.208333333336</v>
      </c>
      <c r="P425" s="3" t="b">
        <v>0</v>
      </c>
      <c r="Q425" s="3" t="b">
        <v>1</v>
      </c>
      <c r="R425" s="3" t="s">
        <v>17</v>
      </c>
      <c r="S425" s="3" t="s">
        <v>2034</v>
      </c>
      <c r="T425" s="3" t="s">
        <v>2035</v>
      </c>
    </row>
    <row r="426" spans="1:20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18"/>
        <v>40.470588235294116</v>
      </c>
      <c r="G426" s="3" t="s">
        <v>14</v>
      </c>
      <c r="H426" s="3">
        <v>83</v>
      </c>
      <c r="I426" s="3">
        <f t="shared" si="19"/>
        <v>24.87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12">
        <f t="shared" si="20"/>
        <v>43208.208333333328</v>
      </c>
      <c r="O426" s="12">
        <f t="shared" si="20"/>
        <v>43214.208333333328</v>
      </c>
      <c r="P426" s="3" t="b">
        <v>0</v>
      </c>
      <c r="Q426" s="3" t="b">
        <v>0</v>
      </c>
      <c r="R426" s="3" t="s">
        <v>60</v>
      </c>
      <c r="S426" s="3" t="s">
        <v>2036</v>
      </c>
      <c r="T426" s="3" t="s">
        <v>2046</v>
      </c>
    </row>
    <row r="427" spans="1:20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18"/>
        <v>287.66666666666663</v>
      </c>
      <c r="G427" s="3" t="s">
        <v>20</v>
      </c>
      <c r="H427" s="3">
        <v>92</v>
      </c>
      <c r="I427" s="3">
        <f t="shared" si="19"/>
        <v>84.42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12">
        <f t="shared" si="20"/>
        <v>42213.208333333328</v>
      </c>
      <c r="O427" s="12">
        <f t="shared" si="20"/>
        <v>42219.208333333328</v>
      </c>
      <c r="P427" s="3" t="b">
        <v>0</v>
      </c>
      <c r="Q427" s="3" t="b">
        <v>0</v>
      </c>
      <c r="R427" s="3" t="s">
        <v>122</v>
      </c>
      <c r="S427" s="3" t="s">
        <v>2055</v>
      </c>
      <c r="T427" s="3" t="s">
        <v>2056</v>
      </c>
    </row>
    <row r="428" spans="1:20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18"/>
        <v>572.94444444444446</v>
      </c>
      <c r="G428" s="3" t="s">
        <v>20</v>
      </c>
      <c r="H428" s="3">
        <v>219</v>
      </c>
      <c r="I428" s="3">
        <f t="shared" si="19"/>
        <v>47.09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12">
        <f t="shared" si="20"/>
        <v>41332.25</v>
      </c>
      <c r="O428" s="12">
        <f t="shared" si="20"/>
        <v>41339.25</v>
      </c>
      <c r="P428" s="3" t="b">
        <v>0</v>
      </c>
      <c r="Q428" s="3" t="b">
        <v>0</v>
      </c>
      <c r="R428" s="3" t="s">
        <v>33</v>
      </c>
      <c r="S428" s="3" t="s">
        <v>2040</v>
      </c>
      <c r="T428" s="3" t="s">
        <v>2041</v>
      </c>
    </row>
    <row r="429" spans="1:20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18"/>
        <v>112.90429799426933</v>
      </c>
      <c r="G429" s="3" t="s">
        <v>20</v>
      </c>
      <c r="H429" s="3">
        <v>2526</v>
      </c>
      <c r="I429" s="3">
        <f t="shared" si="19"/>
        <v>78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12">
        <f t="shared" si="20"/>
        <v>41895.208333333336</v>
      </c>
      <c r="O429" s="12">
        <f t="shared" si="20"/>
        <v>41927.208333333336</v>
      </c>
      <c r="P429" s="3" t="b">
        <v>0</v>
      </c>
      <c r="Q429" s="3" t="b">
        <v>1</v>
      </c>
      <c r="R429" s="3" t="s">
        <v>33</v>
      </c>
      <c r="S429" s="3" t="s">
        <v>2040</v>
      </c>
      <c r="T429" s="3" t="s">
        <v>2041</v>
      </c>
    </row>
    <row r="430" spans="1:20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18"/>
        <v>46.387573964497044</v>
      </c>
      <c r="G430" s="3" t="s">
        <v>14</v>
      </c>
      <c r="H430" s="3">
        <v>747</v>
      </c>
      <c r="I430" s="3">
        <f t="shared" si="19"/>
        <v>62.97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12">
        <f t="shared" si="20"/>
        <v>40585.25</v>
      </c>
      <c r="O430" s="12">
        <f t="shared" si="20"/>
        <v>40592.25</v>
      </c>
      <c r="P430" s="3" t="b">
        <v>0</v>
      </c>
      <c r="Q430" s="3" t="b">
        <v>0</v>
      </c>
      <c r="R430" s="3" t="s">
        <v>71</v>
      </c>
      <c r="S430" s="3" t="s">
        <v>2042</v>
      </c>
      <c r="T430" s="3" t="s">
        <v>2050</v>
      </c>
    </row>
    <row r="431" spans="1:20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18"/>
        <v>90.675916230366497</v>
      </c>
      <c r="G431" s="3" t="s">
        <v>74</v>
      </c>
      <c r="H431" s="3">
        <v>2138</v>
      </c>
      <c r="I431" s="3">
        <f t="shared" si="19"/>
        <v>81.010000000000005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12">
        <f t="shared" si="20"/>
        <v>41680.25</v>
      </c>
      <c r="O431" s="12">
        <f t="shared" si="20"/>
        <v>41708.208333333336</v>
      </c>
      <c r="P431" s="3" t="b">
        <v>0</v>
      </c>
      <c r="Q431" s="3" t="b">
        <v>1</v>
      </c>
      <c r="R431" s="3" t="s">
        <v>122</v>
      </c>
      <c r="S431" s="3" t="s">
        <v>2055</v>
      </c>
      <c r="T431" s="3" t="s">
        <v>2056</v>
      </c>
    </row>
    <row r="432" spans="1:20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18"/>
        <v>67.740740740740748</v>
      </c>
      <c r="G432" s="3" t="s">
        <v>14</v>
      </c>
      <c r="H432" s="3">
        <v>84</v>
      </c>
      <c r="I432" s="3">
        <f t="shared" si="19"/>
        <v>65.319999999999993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12">
        <f t="shared" si="20"/>
        <v>43737.208333333328</v>
      </c>
      <c r="O432" s="12">
        <f t="shared" si="20"/>
        <v>43771.208333333328</v>
      </c>
      <c r="P432" s="3" t="b">
        <v>0</v>
      </c>
      <c r="Q432" s="3" t="b">
        <v>0</v>
      </c>
      <c r="R432" s="3" t="s">
        <v>33</v>
      </c>
      <c r="S432" s="3" t="s">
        <v>2040</v>
      </c>
      <c r="T432" s="3" t="s">
        <v>2041</v>
      </c>
    </row>
    <row r="433" spans="1:20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18"/>
        <v>192.49019607843135</v>
      </c>
      <c r="G433" s="3" t="s">
        <v>20</v>
      </c>
      <c r="H433" s="3">
        <v>94</v>
      </c>
      <c r="I433" s="3">
        <f t="shared" si="19"/>
        <v>104.44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12">
        <f t="shared" si="20"/>
        <v>43273.208333333328</v>
      </c>
      <c r="O433" s="12">
        <f t="shared" si="20"/>
        <v>43290.208333333328</v>
      </c>
      <c r="P433" s="3" t="b">
        <v>1</v>
      </c>
      <c r="Q433" s="3" t="b">
        <v>0</v>
      </c>
      <c r="R433" s="3" t="s">
        <v>33</v>
      </c>
      <c r="S433" s="3" t="s">
        <v>2040</v>
      </c>
      <c r="T433" s="3" t="s">
        <v>2041</v>
      </c>
    </row>
    <row r="434" spans="1:20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18"/>
        <v>82.714285714285722</v>
      </c>
      <c r="G434" s="3" t="s">
        <v>14</v>
      </c>
      <c r="H434" s="3">
        <v>91</v>
      </c>
      <c r="I434" s="3">
        <f t="shared" si="19"/>
        <v>69.989999999999995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12">
        <f t="shared" si="20"/>
        <v>41761.208333333336</v>
      </c>
      <c r="O434" s="12">
        <f t="shared" si="20"/>
        <v>41781.208333333336</v>
      </c>
      <c r="P434" s="3" t="b">
        <v>0</v>
      </c>
      <c r="Q434" s="3" t="b">
        <v>0</v>
      </c>
      <c r="R434" s="3" t="s">
        <v>33</v>
      </c>
      <c r="S434" s="3" t="s">
        <v>2040</v>
      </c>
      <c r="T434" s="3" t="s">
        <v>2041</v>
      </c>
    </row>
    <row r="435" spans="1:20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18"/>
        <v>54.163920922570021</v>
      </c>
      <c r="G435" s="3" t="s">
        <v>14</v>
      </c>
      <c r="H435" s="3">
        <v>792</v>
      </c>
      <c r="I435" s="3">
        <f t="shared" si="19"/>
        <v>83.02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12">
        <f t="shared" si="20"/>
        <v>41603.25</v>
      </c>
      <c r="O435" s="12">
        <f t="shared" si="20"/>
        <v>41619.25</v>
      </c>
      <c r="P435" s="3" t="b">
        <v>0</v>
      </c>
      <c r="Q435" s="3" t="b">
        <v>1</v>
      </c>
      <c r="R435" s="3" t="s">
        <v>42</v>
      </c>
      <c r="S435" s="3" t="s">
        <v>2042</v>
      </c>
      <c r="T435" s="3" t="s">
        <v>2043</v>
      </c>
    </row>
    <row r="436" spans="1:20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18"/>
        <v>16.722222222222221</v>
      </c>
      <c r="G436" s="3" t="s">
        <v>74</v>
      </c>
      <c r="H436" s="3">
        <v>10</v>
      </c>
      <c r="I436" s="3">
        <f t="shared" si="19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12">
        <f t="shared" si="20"/>
        <v>42705.25</v>
      </c>
      <c r="O436" s="12">
        <f t="shared" si="20"/>
        <v>42719.25</v>
      </c>
      <c r="P436" s="3" t="b">
        <v>1</v>
      </c>
      <c r="Q436" s="3" t="b">
        <v>0</v>
      </c>
      <c r="R436" s="3" t="s">
        <v>33</v>
      </c>
      <c r="S436" s="3" t="s">
        <v>2040</v>
      </c>
      <c r="T436" s="3" t="s">
        <v>2041</v>
      </c>
    </row>
    <row r="437" spans="1:20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18"/>
        <v>116.87664041994749</v>
      </c>
      <c r="G437" s="3" t="s">
        <v>20</v>
      </c>
      <c r="H437" s="3">
        <v>1713</v>
      </c>
      <c r="I437" s="3">
        <f t="shared" si="19"/>
        <v>103.98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12">
        <f t="shared" si="20"/>
        <v>41988.25</v>
      </c>
      <c r="O437" s="12">
        <f t="shared" si="20"/>
        <v>42000.25</v>
      </c>
      <c r="P437" s="3" t="b">
        <v>0</v>
      </c>
      <c r="Q437" s="3" t="b">
        <v>1</v>
      </c>
      <c r="R437" s="3" t="s">
        <v>33</v>
      </c>
      <c r="S437" s="3" t="s">
        <v>2040</v>
      </c>
      <c r="T437" s="3" t="s">
        <v>2041</v>
      </c>
    </row>
    <row r="438" spans="1:20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18"/>
        <v>1052.1538461538462</v>
      </c>
      <c r="G438" s="3" t="s">
        <v>20</v>
      </c>
      <c r="H438" s="3">
        <v>249</v>
      </c>
      <c r="I438" s="3">
        <f t="shared" si="19"/>
        <v>54.93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12">
        <f t="shared" si="20"/>
        <v>43575.208333333328</v>
      </c>
      <c r="O438" s="12">
        <f t="shared" si="20"/>
        <v>43576.208333333328</v>
      </c>
      <c r="P438" s="3" t="b">
        <v>0</v>
      </c>
      <c r="Q438" s="3" t="b">
        <v>0</v>
      </c>
      <c r="R438" s="3" t="s">
        <v>159</v>
      </c>
      <c r="S438" s="3" t="s">
        <v>2036</v>
      </c>
      <c r="T438" s="3" t="s">
        <v>2059</v>
      </c>
    </row>
    <row r="439" spans="1:20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18"/>
        <v>123.07407407407408</v>
      </c>
      <c r="G439" s="3" t="s">
        <v>20</v>
      </c>
      <c r="H439" s="3">
        <v>192</v>
      </c>
      <c r="I439" s="3">
        <f t="shared" si="19"/>
        <v>51.92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12">
        <f t="shared" si="20"/>
        <v>42260.208333333328</v>
      </c>
      <c r="O439" s="12">
        <f t="shared" si="20"/>
        <v>42263.208333333328</v>
      </c>
      <c r="P439" s="3" t="b">
        <v>0</v>
      </c>
      <c r="Q439" s="3" t="b">
        <v>1</v>
      </c>
      <c r="R439" s="3" t="s">
        <v>71</v>
      </c>
      <c r="S439" s="3" t="s">
        <v>2042</v>
      </c>
      <c r="T439" s="3" t="s">
        <v>2050</v>
      </c>
    </row>
    <row r="440" spans="1:20" ht="31.5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18"/>
        <v>178.63855421686748</v>
      </c>
      <c r="G440" s="3" t="s">
        <v>20</v>
      </c>
      <c r="H440" s="3">
        <v>247</v>
      </c>
      <c r="I440" s="3">
        <f t="shared" si="19"/>
        <v>60.03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12">
        <f t="shared" si="20"/>
        <v>41337.25</v>
      </c>
      <c r="O440" s="12">
        <f t="shared" si="20"/>
        <v>41367.208333333336</v>
      </c>
      <c r="P440" s="3" t="b">
        <v>0</v>
      </c>
      <c r="Q440" s="3" t="b">
        <v>0</v>
      </c>
      <c r="R440" s="3" t="s">
        <v>33</v>
      </c>
      <c r="S440" s="3" t="s">
        <v>2040</v>
      </c>
      <c r="T440" s="3" t="s">
        <v>2041</v>
      </c>
    </row>
    <row r="441" spans="1:20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18"/>
        <v>355.28169014084506</v>
      </c>
      <c r="G441" s="3" t="s">
        <v>20</v>
      </c>
      <c r="H441" s="3">
        <v>2293</v>
      </c>
      <c r="I441" s="3">
        <f t="shared" si="19"/>
        <v>44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12">
        <f t="shared" si="20"/>
        <v>42680.208333333328</v>
      </c>
      <c r="O441" s="12">
        <f t="shared" si="20"/>
        <v>42687.25</v>
      </c>
      <c r="P441" s="3" t="b">
        <v>0</v>
      </c>
      <c r="Q441" s="3" t="b">
        <v>0</v>
      </c>
      <c r="R441" s="3" t="s">
        <v>474</v>
      </c>
      <c r="S441" s="3" t="s">
        <v>2042</v>
      </c>
      <c r="T441" s="3" t="s">
        <v>2064</v>
      </c>
    </row>
    <row r="442" spans="1:20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18"/>
        <v>161.90634146341463</v>
      </c>
      <c r="G442" s="3" t="s">
        <v>20</v>
      </c>
      <c r="H442" s="3">
        <v>3131</v>
      </c>
      <c r="I442" s="3">
        <f t="shared" si="19"/>
        <v>53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12">
        <f t="shared" si="20"/>
        <v>42916.208333333328</v>
      </c>
      <c r="O442" s="12">
        <f t="shared" si="20"/>
        <v>42926.208333333328</v>
      </c>
      <c r="P442" s="3" t="b">
        <v>0</v>
      </c>
      <c r="Q442" s="3" t="b">
        <v>0</v>
      </c>
      <c r="R442" s="3" t="s">
        <v>269</v>
      </c>
      <c r="S442" s="3" t="s">
        <v>2042</v>
      </c>
      <c r="T442" s="3" t="s">
        <v>2061</v>
      </c>
    </row>
    <row r="443" spans="1:20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18"/>
        <v>24.914285714285715</v>
      </c>
      <c r="G443" s="3" t="s">
        <v>14</v>
      </c>
      <c r="H443" s="3">
        <v>32</v>
      </c>
      <c r="I443" s="3">
        <f t="shared" si="19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12">
        <f t="shared" si="20"/>
        <v>41025.208333333336</v>
      </c>
      <c r="O443" s="12">
        <f t="shared" si="20"/>
        <v>41053.208333333336</v>
      </c>
      <c r="P443" s="3" t="b">
        <v>0</v>
      </c>
      <c r="Q443" s="3" t="b">
        <v>0</v>
      </c>
      <c r="R443" s="3" t="s">
        <v>65</v>
      </c>
      <c r="S443" s="3" t="s">
        <v>2038</v>
      </c>
      <c r="T443" s="3" t="s">
        <v>2047</v>
      </c>
    </row>
    <row r="444" spans="1:20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18"/>
        <v>198.72222222222223</v>
      </c>
      <c r="G444" s="3" t="s">
        <v>20</v>
      </c>
      <c r="H444" s="3">
        <v>143</v>
      </c>
      <c r="I444" s="3">
        <f t="shared" si="19"/>
        <v>75.040000000000006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12">
        <f t="shared" si="20"/>
        <v>42980.208333333328</v>
      </c>
      <c r="O444" s="12">
        <f t="shared" si="20"/>
        <v>42996.208333333328</v>
      </c>
      <c r="P444" s="3" t="b">
        <v>0</v>
      </c>
      <c r="Q444" s="3" t="b">
        <v>0</v>
      </c>
      <c r="R444" s="3" t="s">
        <v>33</v>
      </c>
      <c r="S444" s="3" t="s">
        <v>2040</v>
      </c>
      <c r="T444" s="3" t="s">
        <v>2041</v>
      </c>
    </row>
    <row r="445" spans="1:20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18"/>
        <v>34.752688172043008</v>
      </c>
      <c r="G445" s="3" t="s">
        <v>74</v>
      </c>
      <c r="H445" s="3">
        <v>90</v>
      </c>
      <c r="I445" s="3">
        <f t="shared" si="19"/>
        <v>35.909999999999997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12">
        <f t="shared" si="20"/>
        <v>40451.208333333336</v>
      </c>
      <c r="O445" s="12">
        <f t="shared" si="20"/>
        <v>40470.208333333336</v>
      </c>
      <c r="P445" s="3" t="b">
        <v>0</v>
      </c>
      <c r="Q445" s="3" t="b">
        <v>0</v>
      </c>
      <c r="R445" s="3" t="s">
        <v>33</v>
      </c>
      <c r="S445" s="3" t="s">
        <v>2040</v>
      </c>
      <c r="T445" s="3" t="s">
        <v>2041</v>
      </c>
    </row>
    <row r="446" spans="1:20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18"/>
        <v>176.41935483870967</v>
      </c>
      <c r="G446" s="3" t="s">
        <v>20</v>
      </c>
      <c r="H446" s="3">
        <v>296</v>
      </c>
      <c r="I446" s="3">
        <f t="shared" si="19"/>
        <v>36.950000000000003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12">
        <f t="shared" si="20"/>
        <v>40748.208333333336</v>
      </c>
      <c r="O446" s="12">
        <f t="shared" si="20"/>
        <v>40750.208333333336</v>
      </c>
      <c r="P446" s="3" t="b">
        <v>0</v>
      </c>
      <c r="Q446" s="3" t="b">
        <v>1</v>
      </c>
      <c r="R446" s="3" t="s">
        <v>60</v>
      </c>
      <c r="S446" s="3" t="s">
        <v>2036</v>
      </c>
      <c r="T446" s="3" t="s">
        <v>2046</v>
      </c>
    </row>
    <row r="447" spans="1:20" ht="31.5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18"/>
        <v>511.38095238095235</v>
      </c>
      <c r="G447" s="3" t="s">
        <v>20</v>
      </c>
      <c r="H447" s="3">
        <v>170</v>
      </c>
      <c r="I447" s="3">
        <f t="shared" si="19"/>
        <v>63.17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12">
        <f t="shared" si="20"/>
        <v>40515.25</v>
      </c>
      <c r="O447" s="12">
        <f t="shared" si="20"/>
        <v>40536.25</v>
      </c>
      <c r="P447" s="3" t="b">
        <v>0</v>
      </c>
      <c r="Q447" s="3" t="b">
        <v>1</v>
      </c>
      <c r="R447" s="3" t="s">
        <v>33</v>
      </c>
      <c r="S447" s="3" t="s">
        <v>2040</v>
      </c>
      <c r="T447" s="3" t="s">
        <v>2041</v>
      </c>
    </row>
    <row r="448" spans="1:20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18"/>
        <v>82.044117647058826</v>
      </c>
      <c r="G448" s="3" t="s">
        <v>14</v>
      </c>
      <c r="H448" s="3">
        <v>186</v>
      </c>
      <c r="I448" s="3">
        <f t="shared" si="19"/>
        <v>29.99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12">
        <f t="shared" si="20"/>
        <v>41261.25</v>
      </c>
      <c r="O448" s="12">
        <f t="shared" si="20"/>
        <v>41263.25</v>
      </c>
      <c r="P448" s="3" t="b">
        <v>0</v>
      </c>
      <c r="Q448" s="3" t="b">
        <v>0</v>
      </c>
      <c r="R448" s="3" t="s">
        <v>65</v>
      </c>
      <c r="S448" s="3" t="s">
        <v>2038</v>
      </c>
      <c r="T448" s="3" t="s">
        <v>2047</v>
      </c>
    </row>
    <row r="449" spans="1:20" ht="31.5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18"/>
        <v>24.326030927835053</v>
      </c>
      <c r="G449" s="3" t="s">
        <v>74</v>
      </c>
      <c r="H449" s="3">
        <v>439</v>
      </c>
      <c r="I449" s="3">
        <f t="shared" si="19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12">
        <f t="shared" si="20"/>
        <v>43088.25</v>
      </c>
      <c r="O449" s="12">
        <f t="shared" si="20"/>
        <v>43104.25</v>
      </c>
      <c r="P449" s="3" t="b">
        <v>0</v>
      </c>
      <c r="Q449" s="3" t="b">
        <v>0</v>
      </c>
      <c r="R449" s="3" t="s">
        <v>269</v>
      </c>
      <c r="S449" s="3" t="s">
        <v>2042</v>
      </c>
      <c r="T449" s="3" t="s">
        <v>2061</v>
      </c>
    </row>
    <row r="450" spans="1:20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18"/>
        <v>50.482758620689658</v>
      </c>
      <c r="G450" s="3" t="s">
        <v>14</v>
      </c>
      <c r="H450" s="3">
        <v>605</v>
      </c>
      <c r="I450" s="3">
        <f t="shared" si="19"/>
        <v>75.010000000000005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12">
        <f t="shared" si="20"/>
        <v>41378.208333333336</v>
      </c>
      <c r="O450" s="12">
        <f t="shared" si="20"/>
        <v>41380.208333333336</v>
      </c>
      <c r="P450" s="3" t="b">
        <v>0</v>
      </c>
      <c r="Q450" s="3" t="b">
        <v>1</v>
      </c>
      <c r="R450" s="3" t="s">
        <v>89</v>
      </c>
      <c r="S450" s="3" t="s">
        <v>2051</v>
      </c>
      <c r="T450" s="3" t="s">
        <v>2052</v>
      </c>
    </row>
    <row r="451" spans="1:20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ref="F451:F514" si="21">(E451/D451)*100</f>
        <v>967</v>
      </c>
      <c r="G451" s="3" t="s">
        <v>20</v>
      </c>
      <c r="H451" s="3">
        <v>86</v>
      </c>
      <c r="I451" s="3">
        <f t="shared" ref="I451:I514" si="22">ROUND(E451/H451,2)</f>
        <v>101.2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12">
        <f t="shared" ref="N451:O514" si="23">(((L451/60)/60)/24)+DATE(1970,1,1)</f>
        <v>43530.25</v>
      </c>
      <c r="O451" s="12">
        <f t="shared" si="23"/>
        <v>43547.208333333328</v>
      </c>
      <c r="P451" s="3" t="b">
        <v>0</v>
      </c>
      <c r="Q451" s="3" t="b">
        <v>0</v>
      </c>
      <c r="R451" s="3" t="s">
        <v>89</v>
      </c>
      <c r="S451" s="3" t="s">
        <v>2051</v>
      </c>
      <c r="T451" s="3" t="s">
        <v>2052</v>
      </c>
    </row>
    <row r="452" spans="1:20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si="21"/>
        <v>4</v>
      </c>
      <c r="G452" s="3" t="s">
        <v>14</v>
      </c>
      <c r="H452" s="3">
        <v>1</v>
      </c>
      <c r="I452" s="3">
        <f t="shared" si="22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12">
        <f t="shared" si="23"/>
        <v>43394.208333333328</v>
      </c>
      <c r="O452" s="12">
        <f t="shared" si="23"/>
        <v>43417.25</v>
      </c>
      <c r="P452" s="3" t="b">
        <v>0</v>
      </c>
      <c r="Q452" s="3" t="b">
        <v>0</v>
      </c>
      <c r="R452" s="3" t="s">
        <v>71</v>
      </c>
      <c r="S452" s="3" t="s">
        <v>2042</v>
      </c>
      <c r="T452" s="3" t="s">
        <v>2050</v>
      </c>
    </row>
    <row r="453" spans="1:20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21"/>
        <v>122.84501347708894</v>
      </c>
      <c r="G453" s="3" t="s">
        <v>20</v>
      </c>
      <c r="H453" s="3">
        <v>6286</v>
      </c>
      <c r="I453" s="3">
        <f t="shared" si="22"/>
        <v>29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12">
        <f t="shared" si="23"/>
        <v>42935.208333333328</v>
      </c>
      <c r="O453" s="12">
        <f t="shared" si="23"/>
        <v>42966.208333333328</v>
      </c>
      <c r="P453" s="3" t="b">
        <v>0</v>
      </c>
      <c r="Q453" s="3" t="b">
        <v>0</v>
      </c>
      <c r="R453" s="3" t="s">
        <v>23</v>
      </c>
      <c r="S453" s="3" t="s">
        <v>2036</v>
      </c>
      <c r="T453" s="3" t="s">
        <v>2037</v>
      </c>
    </row>
    <row r="454" spans="1:20" ht="31.5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21"/>
        <v>63.4375</v>
      </c>
      <c r="G454" s="3" t="s">
        <v>14</v>
      </c>
      <c r="H454" s="3">
        <v>31</v>
      </c>
      <c r="I454" s="3">
        <f t="shared" si="22"/>
        <v>98.23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12">
        <f t="shared" si="23"/>
        <v>40365.208333333336</v>
      </c>
      <c r="O454" s="12">
        <f t="shared" si="23"/>
        <v>40366.208333333336</v>
      </c>
      <c r="P454" s="3" t="b">
        <v>0</v>
      </c>
      <c r="Q454" s="3" t="b">
        <v>0</v>
      </c>
      <c r="R454" s="3" t="s">
        <v>53</v>
      </c>
      <c r="S454" s="3" t="s">
        <v>2042</v>
      </c>
      <c r="T454" s="3" t="s">
        <v>2045</v>
      </c>
    </row>
    <row r="455" spans="1:20" ht="31.5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21"/>
        <v>56.331688596491226</v>
      </c>
      <c r="G455" s="3" t="s">
        <v>14</v>
      </c>
      <c r="H455" s="3">
        <v>1181</v>
      </c>
      <c r="I455" s="3">
        <f t="shared" si="22"/>
        <v>87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12">
        <f t="shared" si="23"/>
        <v>42705.25</v>
      </c>
      <c r="O455" s="12">
        <f t="shared" si="23"/>
        <v>42746.25</v>
      </c>
      <c r="P455" s="3" t="b">
        <v>0</v>
      </c>
      <c r="Q455" s="3" t="b">
        <v>0</v>
      </c>
      <c r="R455" s="3" t="s">
        <v>474</v>
      </c>
      <c r="S455" s="3" t="s">
        <v>2042</v>
      </c>
      <c r="T455" s="3" t="s">
        <v>2064</v>
      </c>
    </row>
    <row r="456" spans="1:20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21"/>
        <v>44.074999999999996</v>
      </c>
      <c r="G456" s="3" t="s">
        <v>14</v>
      </c>
      <c r="H456" s="3">
        <v>39</v>
      </c>
      <c r="I456" s="3">
        <f t="shared" si="22"/>
        <v>45.21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12">
        <f t="shared" si="23"/>
        <v>41568.208333333336</v>
      </c>
      <c r="O456" s="12">
        <f t="shared" si="23"/>
        <v>41604.25</v>
      </c>
      <c r="P456" s="3" t="b">
        <v>0</v>
      </c>
      <c r="Q456" s="3" t="b">
        <v>1</v>
      </c>
      <c r="R456" s="3" t="s">
        <v>53</v>
      </c>
      <c r="S456" s="3" t="s">
        <v>2042</v>
      </c>
      <c r="T456" s="3" t="s">
        <v>2045</v>
      </c>
    </row>
    <row r="457" spans="1:20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21"/>
        <v>118.37253218884121</v>
      </c>
      <c r="G457" s="3" t="s">
        <v>20</v>
      </c>
      <c r="H457" s="3">
        <v>3727</v>
      </c>
      <c r="I457" s="3">
        <f t="shared" si="22"/>
        <v>37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12">
        <f t="shared" si="23"/>
        <v>40809.208333333336</v>
      </c>
      <c r="O457" s="12">
        <f t="shared" si="23"/>
        <v>40832.208333333336</v>
      </c>
      <c r="P457" s="3" t="b">
        <v>0</v>
      </c>
      <c r="Q457" s="3" t="b">
        <v>0</v>
      </c>
      <c r="R457" s="3" t="s">
        <v>33</v>
      </c>
      <c r="S457" s="3" t="s">
        <v>2040</v>
      </c>
      <c r="T457" s="3" t="s">
        <v>2041</v>
      </c>
    </row>
    <row r="458" spans="1:20" ht="31.5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21"/>
        <v>104.1243169398907</v>
      </c>
      <c r="G458" s="3" t="s">
        <v>20</v>
      </c>
      <c r="H458" s="3">
        <v>1605</v>
      </c>
      <c r="I458" s="3">
        <f t="shared" si="22"/>
        <v>94.98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12">
        <f t="shared" si="23"/>
        <v>43141.25</v>
      </c>
      <c r="O458" s="12">
        <f t="shared" si="23"/>
        <v>43141.25</v>
      </c>
      <c r="P458" s="3" t="b">
        <v>0</v>
      </c>
      <c r="Q458" s="3" t="b">
        <v>1</v>
      </c>
      <c r="R458" s="3" t="s">
        <v>60</v>
      </c>
      <c r="S458" s="3" t="s">
        <v>2036</v>
      </c>
      <c r="T458" s="3" t="s">
        <v>2046</v>
      </c>
    </row>
    <row r="459" spans="1:20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21"/>
        <v>26.640000000000004</v>
      </c>
      <c r="G459" s="3" t="s">
        <v>14</v>
      </c>
      <c r="H459" s="3">
        <v>46</v>
      </c>
      <c r="I459" s="3">
        <f t="shared" si="22"/>
        <v>28.96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12">
        <f t="shared" si="23"/>
        <v>42657.208333333328</v>
      </c>
      <c r="O459" s="12">
        <f t="shared" si="23"/>
        <v>42659.208333333328</v>
      </c>
      <c r="P459" s="3" t="b">
        <v>0</v>
      </c>
      <c r="Q459" s="3" t="b">
        <v>0</v>
      </c>
      <c r="R459" s="3" t="s">
        <v>33</v>
      </c>
      <c r="S459" s="3" t="s">
        <v>2040</v>
      </c>
      <c r="T459" s="3" t="s">
        <v>2041</v>
      </c>
    </row>
    <row r="460" spans="1:20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21"/>
        <v>351.20118343195264</v>
      </c>
      <c r="G460" s="3" t="s">
        <v>20</v>
      </c>
      <c r="H460" s="3">
        <v>2120</v>
      </c>
      <c r="I460" s="3">
        <f t="shared" si="22"/>
        <v>55.99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12">
        <f t="shared" si="23"/>
        <v>40265.208333333336</v>
      </c>
      <c r="O460" s="12">
        <f t="shared" si="23"/>
        <v>40309.208333333336</v>
      </c>
      <c r="P460" s="3" t="b">
        <v>0</v>
      </c>
      <c r="Q460" s="3" t="b">
        <v>0</v>
      </c>
      <c r="R460" s="3" t="s">
        <v>33</v>
      </c>
      <c r="S460" s="3" t="s">
        <v>2040</v>
      </c>
      <c r="T460" s="3" t="s">
        <v>2041</v>
      </c>
    </row>
    <row r="461" spans="1:20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21"/>
        <v>90.063492063492063</v>
      </c>
      <c r="G461" s="3" t="s">
        <v>14</v>
      </c>
      <c r="H461" s="3">
        <v>105</v>
      </c>
      <c r="I461" s="3">
        <f t="shared" si="22"/>
        <v>54.04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12">
        <f t="shared" si="23"/>
        <v>42001.25</v>
      </c>
      <c r="O461" s="12">
        <f t="shared" si="23"/>
        <v>42026.25</v>
      </c>
      <c r="P461" s="3" t="b">
        <v>0</v>
      </c>
      <c r="Q461" s="3" t="b">
        <v>0</v>
      </c>
      <c r="R461" s="3" t="s">
        <v>42</v>
      </c>
      <c r="S461" s="3" t="s">
        <v>2042</v>
      </c>
      <c r="T461" s="3" t="s">
        <v>2043</v>
      </c>
    </row>
    <row r="462" spans="1:20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21"/>
        <v>171.625</v>
      </c>
      <c r="G462" s="3" t="s">
        <v>20</v>
      </c>
      <c r="H462" s="3">
        <v>50</v>
      </c>
      <c r="I462" s="3">
        <f t="shared" si="22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12">
        <f t="shared" si="23"/>
        <v>40399.208333333336</v>
      </c>
      <c r="O462" s="12">
        <f t="shared" si="23"/>
        <v>40402.208333333336</v>
      </c>
      <c r="P462" s="3" t="b">
        <v>0</v>
      </c>
      <c r="Q462" s="3" t="b">
        <v>0</v>
      </c>
      <c r="R462" s="3" t="s">
        <v>33</v>
      </c>
      <c r="S462" s="3" t="s">
        <v>2040</v>
      </c>
      <c r="T462" s="3" t="s">
        <v>2041</v>
      </c>
    </row>
    <row r="463" spans="1:20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21"/>
        <v>141.04655870445345</v>
      </c>
      <c r="G463" s="3" t="s">
        <v>20</v>
      </c>
      <c r="H463" s="3">
        <v>2080</v>
      </c>
      <c r="I463" s="3">
        <f t="shared" si="22"/>
        <v>67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12">
        <f t="shared" si="23"/>
        <v>41757.208333333336</v>
      </c>
      <c r="O463" s="12">
        <f t="shared" si="23"/>
        <v>41777.208333333336</v>
      </c>
      <c r="P463" s="3" t="b">
        <v>0</v>
      </c>
      <c r="Q463" s="3" t="b">
        <v>0</v>
      </c>
      <c r="R463" s="3" t="s">
        <v>53</v>
      </c>
      <c r="S463" s="3" t="s">
        <v>2042</v>
      </c>
      <c r="T463" s="3" t="s">
        <v>2045</v>
      </c>
    </row>
    <row r="464" spans="1:20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21"/>
        <v>30.57944915254237</v>
      </c>
      <c r="G464" s="3" t="s">
        <v>14</v>
      </c>
      <c r="H464" s="3">
        <v>535</v>
      </c>
      <c r="I464" s="3">
        <f t="shared" si="22"/>
        <v>107.91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12">
        <f t="shared" si="23"/>
        <v>41304.25</v>
      </c>
      <c r="O464" s="12">
        <f t="shared" si="23"/>
        <v>41342.25</v>
      </c>
      <c r="P464" s="3" t="b">
        <v>0</v>
      </c>
      <c r="Q464" s="3" t="b">
        <v>0</v>
      </c>
      <c r="R464" s="3" t="s">
        <v>292</v>
      </c>
      <c r="S464" s="3" t="s">
        <v>2051</v>
      </c>
      <c r="T464" s="3" t="s">
        <v>2062</v>
      </c>
    </row>
    <row r="465" spans="1:20" ht="31.5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21"/>
        <v>108.16455696202532</v>
      </c>
      <c r="G465" s="3" t="s">
        <v>20</v>
      </c>
      <c r="H465" s="3">
        <v>2105</v>
      </c>
      <c r="I465" s="3">
        <f t="shared" si="22"/>
        <v>69.010000000000005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12">
        <f t="shared" si="23"/>
        <v>41639.25</v>
      </c>
      <c r="O465" s="12">
        <f t="shared" si="23"/>
        <v>41643.25</v>
      </c>
      <c r="P465" s="3" t="b">
        <v>0</v>
      </c>
      <c r="Q465" s="3" t="b">
        <v>0</v>
      </c>
      <c r="R465" s="3" t="s">
        <v>71</v>
      </c>
      <c r="S465" s="3" t="s">
        <v>2042</v>
      </c>
      <c r="T465" s="3" t="s">
        <v>2050</v>
      </c>
    </row>
    <row r="466" spans="1:20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21"/>
        <v>133.45505617977528</v>
      </c>
      <c r="G466" s="3" t="s">
        <v>20</v>
      </c>
      <c r="H466" s="3">
        <v>2436</v>
      </c>
      <c r="I466" s="3">
        <f t="shared" si="22"/>
        <v>39.01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12">
        <f t="shared" si="23"/>
        <v>43142.25</v>
      </c>
      <c r="O466" s="12">
        <f t="shared" si="23"/>
        <v>43156.25</v>
      </c>
      <c r="P466" s="3" t="b">
        <v>0</v>
      </c>
      <c r="Q466" s="3" t="b">
        <v>0</v>
      </c>
      <c r="R466" s="3" t="s">
        <v>33</v>
      </c>
      <c r="S466" s="3" t="s">
        <v>2040</v>
      </c>
      <c r="T466" s="3" t="s">
        <v>2041</v>
      </c>
    </row>
    <row r="467" spans="1:20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21"/>
        <v>187.85106382978722</v>
      </c>
      <c r="G467" s="3" t="s">
        <v>20</v>
      </c>
      <c r="H467" s="3">
        <v>80</v>
      </c>
      <c r="I467" s="3">
        <f t="shared" si="22"/>
        <v>110.36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12">
        <f t="shared" si="23"/>
        <v>43127.25</v>
      </c>
      <c r="O467" s="12">
        <f t="shared" si="23"/>
        <v>43136.25</v>
      </c>
      <c r="P467" s="3" t="b">
        <v>0</v>
      </c>
      <c r="Q467" s="3" t="b">
        <v>0</v>
      </c>
      <c r="R467" s="3" t="s">
        <v>206</v>
      </c>
      <c r="S467" s="3" t="s">
        <v>2048</v>
      </c>
      <c r="T467" s="3" t="s">
        <v>2060</v>
      </c>
    </row>
    <row r="468" spans="1:20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21"/>
        <v>332</v>
      </c>
      <c r="G468" s="3" t="s">
        <v>20</v>
      </c>
      <c r="H468" s="3">
        <v>42</v>
      </c>
      <c r="I468" s="3">
        <f t="shared" si="22"/>
        <v>94.86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12">
        <f t="shared" si="23"/>
        <v>41409.208333333336</v>
      </c>
      <c r="O468" s="12">
        <f t="shared" si="23"/>
        <v>41432.208333333336</v>
      </c>
      <c r="P468" s="3" t="b">
        <v>0</v>
      </c>
      <c r="Q468" s="3" t="b">
        <v>1</v>
      </c>
      <c r="R468" s="3" t="s">
        <v>65</v>
      </c>
      <c r="S468" s="3" t="s">
        <v>2038</v>
      </c>
      <c r="T468" s="3" t="s">
        <v>2047</v>
      </c>
    </row>
    <row r="469" spans="1:20" ht="31.5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21"/>
        <v>575.21428571428578</v>
      </c>
      <c r="G469" s="3" t="s">
        <v>20</v>
      </c>
      <c r="H469" s="3">
        <v>139</v>
      </c>
      <c r="I469" s="3">
        <f t="shared" si="22"/>
        <v>57.94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12">
        <f t="shared" si="23"/>
        <v>42331.25</v>
      </c>
      <c r="O469" s="12">
        <f t="shared" si="23"/>
        <v>42338.25</v>
      </c>
      <c r="P469" s="3" t="b">
        <v>0</v>
      </c>
      <c r="Q469" s="3" t="b">
        <v>1</v>
      </c>
      <c r="R469" s="3" t="s">
        <v>28</v>
      </c>
      <c r="S469" s="3" t="s">
        <v>2038</v>
      </c>
      <c r="T469" s="3" t="s">
        <v>2039</v>
      </c>
    </row>
    <row r="470" spans="1:20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21"/>
        <v>40.5</v>
      </c>
      <c r="G470" s="3" t="s">
        <v>14</v>
      </c>
      <c r="H470" s="3">
        <v>16</v>
      </c>
      <c r="I470" s="3">
        <f t="shared" si="22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12">
        <f t="shared" si="23"/>
        <v>43569.208333333328</v>
      </c>
      <c r="O470" s="12">
        <f t="shared" si="23"/>
        <v>43585.208333333328</v>
      </c>
      <c r="P470" s="3" t="b">
        <v>0</v>
      </c>
      <c r="Q470" s="3" t="b">
        <v>0</v>
      </c>
      <c r="R470" s="3" t="s">
        <v>33</v>
      </c>
      <c r="S470" s="3" t="s">
        <v>2040</v>
      </c>
      <c r="T470" s="3" t="s">
        <v>2041</v>
      </c>
    </row>
    <row r="471" spans="1:20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21"/>
        <v>184.42857142857144</v>
      </c>
      <c r="G471" s="3" t="s">
        <v>20</v>
      </c>
      <c r="H471" s="3">
        <v>159</v>
      </c>
      <c r="I471" s="3">
        <f t="shared" si="22"/>
        <v>64.959999999999994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12">
        <f t="shared" si="23"/>
        <v>42142.208333333328</v>
      </c>
      <c r="O471" s="12">
        <f t="shared" si="23"/>
        <v>42144.208333333328</v>
      </c>
      <c r="P471" s="3" t="b">
        <v>0</v>
      </c>
      <c r="Q471" s="3" t="b">
        <v>0</v>
      </c>
      <c r="R471" s="3" t="s">
        <v>53</v>
      </c>
      <c r="S471" s="3" t="s">
        <v>2042</v>
      </c>
      <c r="T471" s="3" t="s">
        <v>2045</v>
      </c>
    </row>
    <row r="472" spans="1:20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21"/>
        <v>285.80555555555554</v>
      </c>
      <c r="G472" s="3" t="s">
        <v>20</v>
      </c>
      <c r="H472" s="3">
        <v>381</v>
      </c>
      <c r="I472" s="3">
        <f t="shared" si="22"/>
        <v>27.01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12">
        <f t="shared" si="23"/>
        <v>42716.25</v>
      </c>
      <c r="O472" s="12">
        <f t="shared" si="23"/>
        <v>42723.25</v>
      </c>
      <c r="P472" s="3" t="b">
        <v>0</v>
      </c>
      <c r="Q472" s="3" t="b">
        <v>0</v>
      </c>
      <c r="R472" s="3" t="s">
        <v>65</v>
      </c>
      <c r="S472" s="3" t="s">
        <v>2038</v>
      </c>
      <c r="T472" s="3" t="s">
        <v>2047</v>
      </c>
    </row>
    <row r="473" spans="1:20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21"/>
        <v>319</v>
      </c>
      <c r="G473" s="3" t="s">
        <v>20</v>
      </c>
      <c r="H473" s="3">
        <v>194</v>
      </c>
      <c r="I473" s="3">
        <f t="shared" si="22"/>
        <v>50.97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12">
        <f t="shared" si="23"/>
        <v>41031.208333333336</v>
      </c>
      <c r="O473" s="12">
        <f t="shared" si="23"/>
        <v>41031.208333333336</v>
      </c>
      <c r="P473" s="3" t="b">
        <v>0</v>
      </c>
      <c r="Q473" s="3" t="b">
        <v>1</v>
      </c>
      <c r="R473" s="3" t="s">
        <v>17</v>
      </c>
      <c r="S473" s="3" t="s">
        <v>2034</v>
      </c>
      <c r="T473" s="3" t="s">
        <v>2035</v>
      </c>
    </row>
    <row r="474" spans="1:20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21"/>
        <v>39.234070221066318</v>
      </c>
      <c r="G474" s="3" t="s">
        <v>14</v>
      </c>
      <c r="H474" s="3">
        <v>575</v>
      </c>
      <c r="I474" s="3">
        <f t="shared" si="22"/>
        <v>104.94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12">
        <f t="shared" si="23"/>
        <v>43535.208333333328</v>
      </c>
      <c r="O474" s="12">
        <f t="shared" si="23"/>
        <v>43589.208333333328</v>
      </c>
      <c r="P474" s="3" t="b">
        <v>0</v>
      </c>
      <c r="Q474" s="3" t="b">
        <v>0</v>
      </c>
      <c r="R474" s="3" t="s">
        <v>23</v>
      </c>
      <c r="S474" s="3" t="s">
        <v>2036</v>
      </c>
      <c r="T474" s="3" t="s">
        <v>2037</v>
      </c>
    </row>
    <row r="475" spans="1:20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21"/>
        <v>178.14000000000001</v>
      </c>
      <c r="G475" s="3" t="s">
        <v>20</v>
      </c>
      <c r="H475" s="3">
        <v>106</v>
      </c>
      <c r="I475" s="3">
        <f t="shared" si="22"/>
        <v>84.03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12">
        <f t="shared" si="23"/>
        <v>43277.208333333328</v>
      </c>
      <c r="O475" s="12">
        <f t="shared" si="23"/>
        <v>43278.208333333328</v>
      </c>
      <c r="P475" s="3" t="b">
        <v>0</v>
      </c>
      <c r="Q475" s="3" t="b">
        <v>0</v>
      </c>
      <c r="R475" s="3" t="s">
        <v>50</v>
      </c>
      <c r="S475" s="3" t="s">
        <v>2036</v>
      </c>
      <c r="T475" s="3" t="s">
        <v>2044</v>
      </c>
    </row>
    <row r="476" spans="1:20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21"/>
        <v>365.15</v>
      </c>
      <c r="G476" s="3" t="s">
        <v>20</v>
      </c>
      <c r="H476" s="3">
        <v>142</v>
      </c>
      <c r="I476" s="3">
        <f t="shared" si="22"/>
        <v>102.86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12">
        <f t="shared" si="23"/>
        <v>41989.25</v>
      </c>
      <c r="O476" s="12">
        <f t="shared" si="23"/>
        <v>41990.25</v>
      </c>
      <c r="P476" s="3" t="b">
        <v>0</v>
      </c>
      <c r="Q476" s="3" t="b">
        <v>0</v>
      </c>
      <c r="R476" s="3" t="s">
        <v>269</v>
      </c>
      <c r="S476" s="3" t="s">
        <v>2042</v>
      </c>
      <c r="T476" s="3" t="s">
        <v>2061</v>
      </c>
    </row>
    <row r="477" spans="1:20" ht="31.5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21"/>
        <v>113.94594594594594</v>
      </c>
      <c r="G477" s="3" t="s">
        <v>20</v>
      </c>
      <c r="H477" s="3">
        <v>211</v>
      </c>
      <c r="I477" s="3">
        <f t="shared" si="22"/>
        <v>39.96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12">
        <f t="shared" si="23"/>
        <v>41450.208333333336</v>
      </c>
      <c r="O477" s="12">
        <f t="shared" si="23"/>
        <v>41454.208333333336</v>
      </c>
      <c r="P477" s="3" t="b">
        <v>0</v>
      </c>
      <c r="Q477" s="3" t="b">
        <v>1</v>
      </c>
      <c r="R477" s="3" t="s">
        <v>206</v>
      </c>
      <c r="S477" s="3" t="s">
        <v>2048</v>
      </c>
      <c r="T477" s="3" t="s">
        <v>2060</v>
      </c>
    </row>
    <row r="478" spans="1:20" ht="31.5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21"/>
        <v>29.828720626631856</v>
      </c>
      <c r="G478" s="3" t="s">
        <v>14</v>
      </c>
      <c r="H478" s="3">
        <v>1120</v>
      </c>
      <c r="I478" s="3">
        <f t="shared" si="22"/>
        <v>51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12">
        <f t="shared" si="23"/>
        <v>43322.208333333328</v>
      </c>
      <c r="O478" s="12">
        <f t="shared" si="23"/>
        <v>43328.208333333328</v>
      </c>
      <c r="P478" s="3" t="b">
        <v>0</v>
      </c>
      <c r="Q478" s="3" t="b">
        <v>0</v>
      </c>
      <c r="R478" s="3" t="s">
        <v>119</v>
      </c>
      <c r="S478" s="3" t="s">
        <v>2048</v>
      </c>
      <c r="T478" s="3" t="s">
        <v>2054</v>
      </c>
    </row>
    <row r="479" spans="1:20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21"/>
        <v>54.270588235294113</v>
      </c>
      <c r="G479" s="3" t="s">
        <v>14</v>
      </c>
      <c r="H479" s="3">
        <v>113</v>
      </c>
      <c r="I479" s="3">
        <f t="shared" si="22"/>
        <v>40.82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12">
        <f t="shared" si="23"/>
        <v>40720.208333333336</v>
      </c>
      <c r="O479" s="12">
        <f t="shared" si="23"/>
        <v>40747.208333333336</v>
      </c>
      <c r="P479" s="3" t="b">
        <v>0</v>
      </c>
      <c r="Q479" s="3" t="b">
        <v>0</v>
      </c>
      <c r="R479" s="3" t="s">
        <v>474</v>
      </c>
      <c r="S479" s="3" t="s">
        <v>2042</v>
      </c>
      <c r="T479" s="3" t="s">
        <v>2064</v>
      </c>
    </row>
    <row r="480" spans="1:20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21"/>
        <v>236.34156976744185</v>
      </c>
      <c r="G480" s="3" t="s">
        <v>20</v>
      </c>
      <c r="H480" s="3">
        <v>2756</v>
      </c>
      <c r="I480" s="3">
        <f t="shared" si="22"/>
        <v>59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12">
        <f t="shared" si="23"/>
        <v>42072.208333333328</v>
      </c>
      <c r="O480" s="12">
        <f t="shared" si="23"/>
        <v>42084.208333333328</v>
      </c>
      <c r="P480" s="3" t="b">
        <v>0</v>
      </c>
      <c r="Q480" s="3" t="b">
        <v>0</v>
      </c>
      <c r="R480" s="3" t="s">
        <v>65</v>
      </c>
      <c r="S480" s="3" t="s">
        <v>2038</v>
      </c>
      <c r="T480" s="3" t="s">
        <v>2047</v>
      </c>
    </row>
    <row r="481" spans="1:20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21"/>
        <v>512.91666666666663</v>
      </c>
      <c r="G481" s="3" t="s">
        <v>20</v>
      </c>
      <c r="H481" s="3">
        <v>173</v>
      </c>
      <c r="I481" s="3">
        <f t="shared" si="22"/>
        <v>71.16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12">
        <f t="shared" si="23"/>
        <v>42945.208333333328</v>
      </c>
      <c r="O481" s="12">
        <f t="shared" si="23"/>
        <v>42947.208333333328</v>
      </c>
      <c r="P481" s="3" t="b">
        <v>0</v>
      </c>
      <c r="Q481" s="3" t="b">
        <v>0</v>
      </c>
      <c r="R481" s="3" t="s">
        <v>17</v>
      </c>
      <c r="S481" s="3" t="s">
        <v>2034</v>
      </c>
      <c r="T481" s="3" t="s">
        <v>2035</v>
      </c>
    </row>
    <row r="482" spans="1:20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21"/>
        <v>100.65116279069768</v>
      </c>
      <c r="G482" s="3" t="s">
        <v>20</v>
      </c>
      <c r="H482" s="3">
        <v>87</v>
      </c>
      <c r="I482" s="3">
        <f t="shared" si="22"/>
        <v>99.49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12">
        <f t="shared" si="23"/>
        <v>40248.25</v>
      </c>
      <c r="O482" s="12">
        <f t="shared" si="23"/>
        <v>40257.208333333336</v>
      </c>
      <c r="P482" s="3" t="b">
        <v>0</v>
      </c>
      <c r="Q482" s="3" t="b">
        <v>1</v>
      </c>
      <c r="R482" s="3" t="s">
        <v>122</v>
      </c>
      <c r="S482" s="3" t="s">
        <v>2055</v>
      </c>
      <c r="T482" s="3" t="s">
        <v>2056</v>
      </c>
    </row>
    <row r="483" spans="1:20" ht="31.5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21"/>
        <v>81.348423194303152</v>
      </c>
      <c r="G483" s="3" t="s">
        <v>14</v>
      </c>
      <c r="H483" s="3">
        <v>1538</v>
      </c>
      <c r="I483" s="3">
        <f t="shared" si="22"/>
        <v>103.99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12">
        <f t="shared" si="23"/>
        <v>41913.208333333336</v>
      </c>
      <c r="O483" s="12">
        <f t="shared" si="23"/>
        <v>41955.25</v>
      </c>
      <c r="P483" s="3" t="b">
        <v>0</v>
      </c>
      <c r="Q483" s="3" t="b">
        <v>1</v>
      </c>
      <c r="R483" s="3" t="s">
        <v>33</v>
      </c>
      <c r="S483" s="3" t="s">
        <v>2040</v>
      </c>
      <c r="T483" s="3" t="s">
        <v>2041</v>
      </c>
    </row>
    <row r="484" spans="1:20" ht="31.5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21"/>
        <v>16.404761904761905</v>
      </c>
      <c r="G484" s="3" t="s">
        <v>14</v>
      </c>
      <c r="H484" s="3">
        <v>9</v>
      </c>
      <c r="I484" s="3">
        <f t="shared" si="22"/>
        <v>76.56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12">
        <f t="shared" si="23"/>
        <v>40963.25</v>
      </c>
      <c r="O484" s="12">
        <f t="shared" si="23"/>
        <v>40974.25</v>
      </c>
      <c r="P484" s="3" t="b">
        <v>0</v>
      </c>
      <c r="Q484" s="3" t="b">
        <v>1</v>
      </c>
      <c r="R484" s="3" t="s">
        <v>119</v>
      </c>
      <c r="S484" s="3" t="s">
        <v>2048</v>
      </c>
      <c r="T484" s="3" t="s">
        <v>2054</v>
      </c>
    </row>
    <row r="485" spans="1:20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21"/>
        <v>52.774617067833695</v>
      </c>
      <c r="G485" s="3" t="s">
        <v>14</v>
      </c>
      <c r="H485" s="3">
        <v>554</v>
      </c>
      <c r="I485" s="3">
        <f t="shared" si="22"/>
        <v>87.07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12">
        <f t="shared" si="23"/>
        <v>43811.25</v>
      </c>
      <c r="O485" s="12">
        <f t="shared" si="23"/>
        <v>43818.25</v>
      </c>
      <c r="P485" s="3" t="b">
        <v>0</v>
      </c>
      <c r="Q485" s="3" t="b">
        <v>0</v>
      </c>
      <c r="R485" s="3" t="s">
        <v>33</v>
      </c>
      <c r="S485" s="3" t="s">
        <v>2040</v>
      </c>
      <c r="T485" s="3" t="s">
        <v>2041</v>
      </c>
    </row>
    <row r="486" spans="1:20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21"/>
        <v>260.20608108108109</v>
      </c>
      <c r="G486" s="3" t="s">
        <v>20</v>
      </c>
      <c r="H486" s="3">
        <v>1572</v>
      </c>
      <c r="I486" s="3">
        <f t="shared" si="22"/>
        <v>49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12">
        <f t="shared" si="23"/>
        <v>41855.208333333336</v>
      </c>
      <c r="O486" s="12">
        <f t="shared" si="23"/>
        <v>41904.208333333336</v>
      </c>
      <c r="P486" s="3" t="b">
        <v>0</v>
      </c>
      <c r="Q486" s="3" t="b">
        <v>1</v>
      </c>
      <c r="R486" s="3" t="s">
        <v>17</v>
      </c>
      <c r="S486" s="3" t="s">
        <v>2034</v>
      </c>
      <c r="T486" s="3" t="s">
        <v>2035</v>
      </c>
    </row>
    <row r="487" spans="1:20" ht="31.5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21"/>
        <v>30.73289183222958</v>
      </c>
      <c r="G487" s="3" t="s">
        <v>14</v>
      </c>
      <c r="H487" s="3">
        <v>648</v>
      </c>
      <c r="I487" s="3">
        <f t="shared" si="22"/>
        <v>42.97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12">
        <f t="shared" si="23"/>
        <v>43626.208333333328</v>
      </c>
      <c r="O487" s="12">
        <f t="shared" si="23"/>
        <v>43667.208333333328</v>
      </c>
      <c r="P487" s="3" t="b">
        <v>0</v>
      </c>
      <c r="Q487" s="3" t="b">
        <v>0</v>
      </c>
      <c r="R487" s="3" t="s">
        <v>33</v>
      </c>
      <c r="S487" s="3" t="s">
        <v>2040</v>
      </c>
      <c r="T487" s="3" t="s">
        <v>2041</v>
      </c>
    </row>
    <row r="488" spans="1:20" ht="31.5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21"/>
        <v>13.5</v>
      </c>
      <c r="G488" s="3" t="s">
        <v>14</v>
      </c>
      <c r="H488" s="3">
        <v>21</v>
      </c>
      <c r="I488" s="3">
        <f t="shared" si="22"/>
        <v>33.43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12">
        <f t="shared" si="23"/>
        <v>43168.25</v>
      </c>
      <c r="O488" s="12">
        <f t="shared" si="23"/>
        <v>43183.208333333328</v>
      </c>
      <c r="P488" s="3" t="b">
        <v>0</v>
      </c>
      <c r="Q488" s="3" t="b">
        <v>1</v>
      </c>
      <c r="R488" s="3" t="s">
        <v>206</v>
      </c>
      <c r="S488" s="3" t="s">
        <v>2048</v>
      </c>
      <c r="T488" s="3" t="s">
        <v>2060</v>
      </c>
    </row>
    <row r="489" spans="1:20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21"/>
        <v>178.62556663644605</v>
      </c>
      <c r="G489" s="3" t="s">
        <v>20</v>
      </c>
      <c r="H489" s="3">
        <v>2346</v>
      </c>
      <c r="I489" s="3">
        <f t="shared" si="22"/>
        <v>83.98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12">
        <f t="shared" si="23"/>
        <v>42845.208333333328</v>
      </c>
      <c r="O489" s="12">
        <f t="shared" si="23"/>
        <v>42878.208333333328</v>
      </c>
      <c r="P489" s="3" t="b">
        <v>0</v>
      </c>
      <c r="Q489" s="3" t="b">
        <v>0</v>
      </c>
      <c r="R489" s="3" t="s">
        <v>33</v>
      </c>
      <c r="S489" s="3" t="s">
        <v>2040</v>
      </c>
      <c r="T489" s="3" t="s">
        <v>2041</v>
      </c>
    </row>
    <row r="490" spans="1:20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21"/>
        <v>220.0566037735849</v>
      </c>
      <c r="G490" s="3" t="s">
        <v>20</v>
      </c>
      <c r="H490" s="3">
        <v>115</v>
      </c>
      <c r="I490" s="3">
        <f t="shared" si="22"/>
        <v>101.42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12">
        <f t="shared" si="23"/>
        <v>42403.25</v>
      </c>
      <c r="O490" s="12">
        <f t="shared" si="23"/>
        <v>42420.25</v>
      </c>
      <c r="P490" s="3" t="b">
        <v>0</v>
      </c>
      <c r="Q490" s="3" t="b">
        <v>0</v>
      </c>
      <c r="R490" s="3" t="s">
        <v>33</v>
      </c>
      <c r="S490" s="3" t="s">
        <v>2040</v>
      </c>
      <c r="T490" s="3" t="s">
        <v>2041</v>
      </c>
    </row>
    <row r="491" spans="1:20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21"/>
        <v>101.5108695652174</v>
      </c>
      <c r="G491" s="3" t="s">
        <v>20</v>
      </c>
      <c r="H491" s="3">
        <v>85</v>
      </c>
      <c r="I491" s="3">
        <f t="shared" si="22"/>
        <v>109.87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12">
        <f t="shared" si="23"/>
        <v>40406.208333333336</v>
      </c>
      <c r="O491" s="12">
        <f t="shared" si="23"/>
        <v>40411.208333333336</v>
      </c>
      <c r="P491" s="3" t="b">
        <v>0</v>
      </c>
      <c r="Q491" s="3" t="b">
        <v>0</v>
      </c>
      <c r="R491" s="3" t="s">
        <v>65</v>
      </c>
      <c r="S491" s="3" t="s">
        <v>2038</v>
      </c>
      <c r="T491" s="3" t="s">
        <v>2047</v>
      </c>
    </row>
    <row r="492" spans="1:20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21"/>
        <v>191.5</v>
      </c>
      <c r="G492" s="3" t="s">
        <v>20</v>
      </c>
      <c r="H492" s="3">
        <v>144</v>
      </c>
      <c r="I492" s="3">
        <f t="shared" si="22"/>
        <v>31.92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12">
        <f t="shared" si="23"/>
        <v>43786.25</v>
      </c>
      <c r="O492" s="12">
        <f t="shared" si="23"/>
        <v>43793.25</v>
      </c>
      <c r="P492" s="3" t="b">
        <v>0</v>
      </c>
      <c r="Q492" s="3" t="b">
        <v>0</v>
      </c>
      <c r="R492" s="3" t="s">
        <v>1029</v>
      </c>
      <c r="S492" s="3" t="s">
        <v>2065</v>
      </c>
      <c r="T492" s="3" t="s">
        <v>2066</v>
      </c>
    </row>
    <row r="493" spans="1:20" ht="31.5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21"/>
        <v>305.34683098591546</v>
      </c>
      <c r="G493" s="3" t="s">
        <v>20</v>
      </c>
      <c r="H493" s="3">
        <v>2443</v>
      </c>
      <c r="I493" s="3">
        <f t="shared" si="22"/>
        <v>70.989999999999995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12">
        <f t="shared" si="23"/>
        <v>41456.208333333336</v>
      </c>
      <c r="O493" s="12">
        <f t="shared" si="23"/>
        <v>41482.208333333336</v>
      </c>
      <c r="P493" s="3" t="b">
        <v>0</v>
      </c>
      <c r="Q493" s="3" t="b">
        <v>1</v>
      </c>
      <c r="R493" s="3" t="s">
        <v>17</v>
      </c>
      <c r="S493" s="3" t="s">
        <v>2034</v>
      </c>
      <c r="T493" s="3" t="s">
        <v>2035</v>
      </c>
    </row>
    <row r="494" spans="1:20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21"/>
        <v>23.995287958115181</v>
      </c>
      <c r="G494" s="3" t="s">
        <v>74</v>
      </c>
      <c r="H494" s="3">
        <v>595</v>
      </c>
      <c r="I494" s="3">
        <f t="shared" si="22"/>
        <v>77.03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12">
        <f t="shared" si="23"/>
        <v>40336.208333333336</v>
      </c>
      <c r="O494" s="12">
        <f t="shared" si="23"/>
        <v>40371.208333333336</v>
      </c>
      <c r="P494" s="3" t="b">
        <v>1</v>
      </c>
      <c r="Q494" s="3" t="b">
        <v>1</v>
      </c>
      <c r="R494" s="3" t="s">
        <v>100</v>
      </c>
      <c r="S494" s="3" t="s">
        <v>2042</v>
      </c>
      <c r="T494" s="3" t="s">
        <v>2053</v>
      </c>
    </row>
    <row r="495" spans="1:20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21"/>
        <v>723.77777777777771</v>
      </c>
      <c r="G495" s="3" t="s">
        <v>20</v>
      </c>
      <c r="H495" s="3">
        <v>64</v>
      </c>
      <c r="I495" s="3">
        <f t="shared" si="22"/>
        <v>101.78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12">
        <f t="shared" si="23"/>
        <v>43645.208333333328</v>
      </c>
      <c r="O495" s="12">
        <f t="shared" si="23"/>
        <v>43658.208333333328</v>
      </c>
      <c r="P495" s="3" t="b">
        <v>0</v>
      </c>
      <c r="Q495" s="3" t="b">
        <v>0</v>
      </c>
      <c r="R495" s="3" t="s">
        <v>122</v>
      </c>
      <c r="S495" s="3" t="s">
        <v>2055</v>
      </c>
      <c r="T495" s="3" t="s">
        <v>2056</v>
      </c>
    </row>
    <row r="496" spans="1:20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21"/>
        <v>547.36</v>
      </c>
      <c r="G496" s="3" t="s">
        <v>20</v>
      </c>
      <c r="H496" s="3">
        <v>268</v>
      </c>
      <c r="I496" s="3">
        <f t="shared" si="22"/>
        <v>51.06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12">
        <f t="shared" si="23"/>
        <v>40990.208333333336</v>
      </c>
      <c r="O496" s="12">
        <f t="shared" si="23"/>
        <v>40991.208333333336</v>
      </c>
      <c r="P496" s="3" t="b">
        <v>0</v>
      </c>
      <c r="Q496" s="3" t="b">
        <v>0</v>
      </c>
      <c r="R496" s="3" t="s">
        <v>65</v>
      </c>
      <c r="S496" s="3" t="s">
        <v>2038</v>
      </c>
      <c r="T496" s="3" t="s">
        <v>2047</v>
      </c>
    </row>
    <row r="497" spans="1:20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21"/>
        <v>414.49999999999994</v>
      </c>
      <c r="G497" s="3" t="s">
        <v>20</v>
      </c>
      <c r="H497" s="3">
        <v>195</v>
      </c>
      <c r="I497" s="3">
        <f t="shared" si="22"/>
        <v>68.02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12">
        <f t="shared" si="23"/>
        <v>41800.208333333336</v>
      </c>
      <c r="O497" s="12">
        <f t="shared" si="23"/>
        <v>41804.208333333336</v>
      </c>
      <c r="P497" s="3" t="b">
        <v>0</v>
      </c>
      <c r="Q497" s="3" t="b">
        <v>0</v>
      </c>
      <c r="R497" s="3" t="s">
        <v>33</v>
      </c>
      <c r="S497" s="3" t="s">
        <v>2040</v>
      </c>
      <c r="T497" s="3" t="s">
        <v>2041</v>
      </c>
    </row>
    <row r="498" spans="1:20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21"/>
        <v>0.90696409140369971</v>
      </c>
      <c r="G498" s="3" t="s">
        <v>14</v>
      </c>
      <c r="H498" s="3">
        <v>54</v>
      </c>
      <c r="I498" s="3">
        <f t="shared" si="22"/>
        <v>30.87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12">
        <f t="shared" si="23"/>
        <v>42876.208333333328</v>
      </c>
      <c r="O498" s="12">
        <f t="shared" si="23"/>
        <v>42893.208333333328</v>
      </c>
      <c r="P498" s="3" t="b">
        <v>0</v>
      </c>
      <c r="Q498" s="3" t="b">
        <v>0</v>
      </c>
      <c r="R498" s="3" t="s">
        <v>71</v>
      </c>
      <c r="S498" s="3" t="s">
        <v>2042</v>
      </c>
      <c r="T498" s="3" t="s">
        <v>2050</v>
      </c>
    </row>
    <row r="499" spans="1:20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21"/>
        <v>34.173469387755098</v>
      </c>
      <c r="G499" s="3" t="s">
        <v>14</v>
      </c>
      <c r="H499" s="3">
        <v>120</v>
      </c>
      <c r="I499" s="3">
        <f t="shared" si="22"/>
        <v>27.91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12">
        <f t="shared" si="23"/>
        <v>42724.25</v>
      </c>
      <c r="O499" s="12">
        <f t="shared" si="23"/>
        <v>42724.25</v>
      </c>
      <c r="P499" s="3" t="b">
        <v>0</v>
      </c>
      <c r="Q499" s="3" t="b">
        <v>1</v>
      </c>
      <c r="R499" s="3" t="s">
        <v>65</v>
      </c>
      <c r="S499" s="3" t="s">
        <v>2038</v>
      </c>
      <c r="T499" s="3" t="s">
        <v>2047</v>
      </c>
    </row>
    <row r="500" spans="1:20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21"/>
        <v>23.948810754912099</v>
      </c>
      <c r="G500" s="3" t="s">
        <v>14</v>
      </c>
      <c r="H500" s="3">
        <v>579</v>
      </c>
      <c r="I500" s="3">
        <f t="shared" si="22"/>
        <v>79.989999999999995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12">
        <f t="shared" si="23"/>
        <v>42005.25</v>
      </c>
      <c r="O500" s="12">
        <f t="shared" si="23"/>
        <v>42007.25</v>
      </c>
      <c r="P500" s="3" t="b">
        <v>0</v>
      </c>
      <c r="Q500" s="3" t="b">
        <v>0</v>
      </c>
      <c r="R500" s="3" t="s">
        <v>28</v>
      </c>
      <c r="S500" s="3" t="s">
        <v>2038</v>
      </c>
      <c r="T500" s="3" t="s">
        <v>2039</v>
      </c>
    </row>
    <row r="501" spans="1:20" ht="31.5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21"/>
        <v>48.072649572649574</v>
      </c>
      <c r="G501" s="3" t="s">
        <v>14</v>
      </c>
      <c r="H501" s="3">
        <v>2072</v>
      </c>
      <c r="I501" s="3">
        <f t="shared" si="22"/>
        <v>38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12">
        <f t="shared" si="23"/>
        <v>42444.208333333328</v>
      </c>
      <c r="O501" s="12">
        <f t="shared" si="23"/>
        <v>42449.208333333328</v>
      </c>
      <c r="P501" s="3" t="b">
        <v>0</v>
      </c>
      <c r="Q501" s="3" t="b">
        <v>1</v>
      </c>
      <c r="R501" s="3" t="s">
        <v>42</v>
      </c>
      <c r="S501" s="3" t="s">
        <v>2042</v>
      </c>
      <c r="T501" s="3" t="s">
        <v>2043</v>
      </c>
    </row>
    <row r="502" spans="1:20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21"/>
        <v>0</v>
      </c>
      <c r="G502" s="3" t="s">
        <v>14</v>
      </c>
      <c r="H502" s="3">
        <v>0</v>
      </c>
      <c r="I502" s="3" t="e">
        <f t="shared" si="22"/>
        <v>#DIV/0!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12">
        <f t="shared" si="23"/>
        <v>41395.208333333336</v>
      </c>
      <c r="O502" s="12">
        <f t="shared" si="23"/>
        <v>41423.208333333336</v>
      </c>
      <c r="P502" s="3" t="b">
        <v>0</v>
      </c>
      <c r="Q502" s="3" t="b">
        <v>1</v>
      </c>
      <c r="R502" s="3" t="s">
        <v>33</v>
      </c>
      <c r="S502" s="3" t="s">
        <v>2040</v>
      </c>
      <c r="T502" s="3" t="s">
        <v>2041</v>
      </c>
    </row>
    <row r="503" spans="1:20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21"/>
        <v>70.145182291666657</v>
      </c>
      <c r="G503" s="3" t="s">
        <v>14</v>
      </c>
      <c r="H503" s="3">
        <v>1796</v>
      </c>
      <c r="I503" s="3">
        <f t="shared" si="22"/>
        <v>59.99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12">
        <f t="shared" si="23"/>
        <v>41345.208333333336</v>
      </c>
      <c r="O503" s="12">
        <f t="shared" si="23"/>
        <v>41347.208333333336</v>
      </c>
      <c r="P503" s="3" t="b">
        <v>0</v>
      </c>
      <c r="Q503" s="3" t="b">
        <v>0</v>
      </c>
      <c r="R503" s="3" t="s">
        <v>42</v>
      </c>
      <c r="S503" s="3" t="s">
        <v>2042</v>
      </c>
      <c r="T503" s="3" t="s">
        <v>2043</v>
      </c>
    </row>
    <row r="504" spans="1:20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21"/>
        <v>529.92307692307691</v>
      </c>
      <c r="G504" s="3" t="s">
        <v>20</v>
      </c>
      <c r="H504" s="3">
        <v>186</v>
      </c>
      <c r="I504" s="3">
        <f t="shared" si="22"/>
        <v>37.04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12">
        <f t="shared" si="23"/>
        <v>41117.208333333336</v>
      </c>
      <c r="O504" s="12">
        <f t="shared" si="23"/>
        <v>41146.208333333336</v>
      </c>
      <c r="P504" s="3" t="b">
        <v>0</v>
      </c>
      <c r="Q504" s="3" t="b">
        <v>1</v>
      </c>
      <c r="R504" s="3" t="s">
        <v>89</v>
      </c>
      <c r="S504" s="3" t="s">
        <v>2051</v>
      </c>
      <c r="T504" s="3" t="s">
        <v>2052</v>
      </c>
    </row>
    <row r="505" spans="1:20" ht="31.5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21"/>
        <v>180.32549019607845</v>
      </c>
      <c r="G505" s="3" t="s">
        <v>20</v>
      </c>
      <c r="H505" s="3">
        <v>460</v>
      </c>
      <c r="I505" s="3">
        <f t="shared" si="22"/>
        <v>99.96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12">
        <f t="shared" si="23"/>
        <v>42186.208333333328</v>
      </c>
      <c r="O505" s="12">
        <f t="shared" si="23"/>
        <v>42206.208333333328</v>
      </c>
      <c r="P505" s="3" t="b">
        <v>0</v>
      </c>
      <c r="Q505" s="3" t="b">
        <v>0</v>
      </c>
      <c r="R505" s="3" t="s">
        <v>53</v>
      </c>
      <c r="S505" s="3" t="s">
        <v>2042</v>
      </c>
      <c r="T505" s="3" t="s">
        <v>2045</v>
      </c>
    </row>
    <row r="506" spans="1:20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21"/>
        <v>92.320000000000007</v>
      </c>
      <c r="G506" s="3" t="s">
        <v>14</v>
      </c>
      <c r="H506" s="3">
        <v>62</v>
      </c>
      <c r="I506" s="3">
        <f t="shared" si="22"/>
        <v>111.68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12">
        <f t="shared" si="23"/>
        <v>42142.208333333328</v>
      </c>
      <c r="O506" s="12">
        <f t="shared" si="23"/>
        <v>42143.208333333328</v>
      </c>
      <c r="P506" s="3" t="b">
        <v>0</v>
      </c>
      <c r="Q506" s="3" t="b">
        <v>0</v>
      </c>
      <c r="R506" s="3" t="s">
        <v>23</v>
      </c>
      <c r="S506" s="3" t="s">
        <v>2036</v>
      </c>
      <c r="T506" s="3" t="s">
        <v>2037</v>
      </c>
    </row>
    <row r="507" spans="1:20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21"/>
        <v>13.901001112347053</v>
      </c>
      <c r="G507" s="3" t="s">
        <v>14</v>
      </c>
      <c r="H507" s="3">
        <v>347</v>
      </c>
      <c r="I507" s="3">
        <f t="shared" si="22"/>
        <v>36.01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12">
        <f t="shared" si="23"/>
        <v>41341.25</v>
      </c>
      <c r="O507" s="12">
        <f t="shared" si="23"/>
        <v>41383.208333333336</v>
      </c>
      <c r="P507" s="3" t="b">
        <v>0</v>
      </c>
      <c r="Q507" s="3" t="b">
        <v>1</v>
      </c>
      <c r="R507" s="3" t="s">
        <v>133</v>
      </c>
      <c r="S507" s="3" t="s">
        <v>2048</v>
      </c>
      <c r="T507" s="3" t="s">
        <v>2057</v>
      </c>
    </row>
    <row r="508" spans="1:20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21"/>
        <v>927.07777777777767</v>
      </c>
      <c r="G508" s="3" t="s">
        <v>20</v>
      </c>
      <c r="H508" s="3">
        <v>2528</v>
      </c>
      <c r="I508" s="3">
        <f t="shared" si="22"/>
        <v>66.010000000000005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12">
        <f t="shared" si="23"/>
        <v>43062.25</v>
      </c>
      <c r="O508" s="12">
        <f t="shared" si="23"/>
        <v>43079.25</v>
      </c>
      <c r="P508" s="3" t="b">
        <v>0</v>
      </c>
      <c r="Q508" s="3" t="b">
        <v>1</v>
      </c>
      <c r="R508" s="3" t="s">
        <v>33</v>
      </c>
      <c r="S508" s="3" t="s">
        <v>2040</v>
      </c>
      <c r="T508" s="3" t="s">
        <v>2041</v>
      </c>
    </row>
    <row r="509" spans="1:20" ht="31.5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21"/>
        <v>39.857142857142861</v>
      </c>
      <c r="G509" s="3" t="s">
        <v>14</v>
      </c>
      <c r="H509" s="3">
        <v>19</v>
      </c>
      <c r="I509" s="3">
        <f t="shared" si="22"/>
        <v>44.05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12">
        <f t="shared" si="23"/>
        <v>41373.208333333336</v>
      </c>
      <c r="O509" s="12">
        <f t="shared" si="23"/>
        <v>41422.208333333336</v>
      </c>
      <c r="P509" s="3" t="b">
        <v>0</v>
      </c>
      <c r="Q509" s="3" t="b">
        <v>1</v>
      </c>
      <c r="R509" s="3" t="s">
        <v>28</v>
      </c>
      <c r="S509" s="3" t="s">
        <v>2038</v>
      </c>
      <c r="T509" s="3" t="s">
        <v>2039</v>
      </c>
    </row>
    <row r="510" spans="1:20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21"/>
        <v>112.22929936305732</v>
      </c>
      <c r="G510" s="3" t="s">
        <v>20</v>
      </c>
      <c r="H510" s="3">
        <v>3657</v>
      </c>
      <c r="I510" s="3">
        <f t="shared" si="22"/>
        <v>53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12">
        <f t="shared" si="23"/>
        <v>43310.208333333328</v>
      </c>
      <c r="O510" s="12">
        <f t="shared" si="23"/>
        <v>43331.208333333328</v>
      </c>
      <c r="P510" s="3" t="b">
        <v>0</v>
      </c>
      <c r="Q510" s="3" t="b">
        <v>0</v>
      </c>
      <c r="R510" s="3" t="s">
        <v>33</v>
      </c>
      <c r="S510" s="3" t="s">
        <v>2040</v>
      </c>
      <c r="T510" s="3" t="s">
        <v>2041</v>
      </c>
    </row>
    <row r="511" spans="1:20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21"/>
        <v>70.925816023738875</v>
      </c>
      <c r="G511" s="3" t="s">
        <v>14</v>
      </c>
      <c r="H511" s="3">
        <v>1258</v>
      </c>
      <c r="I511" s="3">
        <f t="shared" si="22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12">
        <f t="shared" si="23"/>
        <v>41034.208333333336</v>
      </c>
      <c r="O511" s="12">
        <f t="shared" si="23"/>
        <v>41044.208333333336</v>
      </c>
      <c r="P511" s="3" t="b">
        <v>0</v>
      </c>
      <c r="Q511" s="3" t="b">
        <v>0</v>
      </c>
      <c r="R511" s="3" t="s">
        <v>33</v>
      </c>
      <c r="S511" s="3" t="s">
        <v>2040</v>
      </c>
      <c r="T511" s="3" t="s">
        <v>2041</v>
      </c>
    </row>
    <row r="512" spans="1:20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21"/>
        <v>119.08974358974358</v>
      </c>
      <c r="G512" s="3" t="s">
        <v>20</v>
      </c>
      <c r="H512" s="3">
        <v>131</v>
      </c>
      <c r="I512" s="3">
        <f t="shared" si="22"/>
        <v>70.91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12">
        <f t="shared" si="23"/>
        <v>43251.208333333328</v>
      </c>
      <c r="O512" s="12">
        <f t="shared" si="23"/>
        <v>43275.208333333328</v>
      </c>
      <c r="P512" s="3" t="b">
        <v>0</v>
      </c>
      <c r="Q512" s="3" t="b">
        <v>0</v>
      </c>
      <c r="R512" s="3" t="s">
        <v>53</v>
      </c>
      <c r="S512" s="3" t="s">
        <v>2042</v>
      </c>
      <c r="T512" s="3" t="s">
        <v>2045</v>
      </c>
    </row>
    <row r="513" spans="1:20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21"/>
        <v>24.017591339648174</v>
      </c>
      <c r="G513" s="3" t="s">
        <v>14</v>
      </c>
      <c r="H513" s="3">
        <v>362</v>
      </c>
      <c r="I513" s="3">
        <f t="shared" si="22"/>
        <v>98.06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12">
        <f t="shared" si="23"/>
        <v>43671.208333333328</v>
      </c>
      <c r="O513" s="12">
        <f t="shared" si="23"/>
        <v>43681.208333333328</v>
      </c>
      <c r="P513" s="3" t="b">
        <v>0</v>
      </c>
      <c r="Q513" s="3" t="b">
        <v>0</v>
      </c>
      <c r="R513" s="3" t="s">
        <v>33</v>
      </c>
      <c r="S513" s="3" t="s">
        <v>2040</v>
      </c>
      <c r="T513" s="3" t="s">
        <v>2041</v>
      </c>
    </row>
    <row r="514" spans="1:20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21"/>
        <v>139.31868131868131</v>
      </c>
      <c r="G514" s="3" t="s">
        <v>20</v>
      </c>
      <c r="H514" s="3">
        <v>239</v>
      </c>
      <c r="I514" s="3">
        <f t="shared" si="22"/>
        <v>53.05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12">
        <f t="shared" si="23"/>
        <v>41825.208333333336</v>
      </c>
      <c r="O514" s="12">
        <f t="shared" si="23"/>
        <v>41826.208333333336</v>
      </c>
      <c r="P514" s="3" t="b">
        <v>0</v>
      </c>
      <c r="Q514" s="3" t="b">
        <v>1</v>
      </c>
      <c r="R514" s="3" t="s">
        <v>89</v>
      </c>
      <c r="S514" s="3" t="s">
        <v>2051</v>
      </c>
      <c r="T514" s="3" t="s">
        <v>2052</v>
      </c>
    </row>
    <row r="515" spans="1:20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ref="F515:F578" si="24">(E515/D515)*100</f>
        <v>39.277108433734945</v>
      </c>
      <c r="G515" s="3" t="s">
        <v>74</v>
      </c>
      <c r="H515" s="3">
        <v>35</v>
      </c>
      <c r="I515" s="3">
        <f t="shared" ref="I515:I578" si="25">ROUND(E515/H515,2)</f>
        <v>93.14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12">
        <f t="shared" ref="N515:O578" si="26">(((L515/60)/60)/24)+DATE(1970,1,1)</f>
        <v>40430.208333333336</v>
      </c>
      <c r="O515" s="12">
        <f t="shared" si="26"/>
        <v>40432.208333333336</v>
      </c>
      <c r="P515" s="3" t="b">
        <v>0</v>
      </c>
      <c r="Q515" s="3" t="b">
        <v>0</v>
      </c>
      <c r="R515" s="3" t="s">
        <v>269</v>
      </c>
      <c r="S515" s="3" t="s">
        <v>2042</v>
      </c>
      <c r="T515" s="3" t="s">
        <v>2061</v>
      </c>
    </row>
    <row r="516" spans="1:20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si="24"/>
        <v>22.439077144917089</v>
      </c>
      <c r="G516" s="3" t="s">
        <v>74</v>
      </c>
      <c r="H516" s="3">
        <v>528</v>
      </c>
      <c r="I516" s="3">
        <f t="shared" si="25"/>
        <v>58.95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12">
        <f t="shared" si="26"/>
        <v>41614.25</v>
      </c>
      <c r="O516" s="12">
        <f t="shared" si="26"/>
        <v>41619.25</v>
      </c>
      <c r="P516" s="3" t="b">
        <v>0</v>
      </c>
      <c r="Q516" s="3" t="b">
        <v>1</v>
      </c>
      <c r="R516" s="3" t="s">
        <v>23</v>
      </c>
      <c r="S516" s="3" t="s">
        <v>2036</v>
      </c>
      <c r="T516" s="3" t="s">
        <v>2037</v>
      </c>
    </row>
    <row r="517" spans="1:20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24"/>
        <v>55.779069767441861</v>
      </c>
      <c r="G517" s="3" t="s">
        <v>14</v>
      </c>
      <c r="H517" s="3">
        <v>133</v>
      </c>
      <c r="I517" s="3">
        <f t="shared" si="25"/>
        <v>36.07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12">
        <f t="shared" si="26"/>
        <v>40900.25</v>
      </c>
      <c r="O517" s="12">
        <f t="shared" si="26"/>
        <v>40902.25</v>
      </c>
      <c r="P517" s="3" t="b">
        <v>0</v>
      </c>
      <c r="Q517" s="3" t="b">
        <v>1</v>
      </c>
      <c r="R517" s="3" t="s">
        <v>33</v>
      </c>
      <c r="S517" s="3" t="s">
        <v>2040</v>
      </c>
      <c r="T517" s="3" t="s">
        <v>2041</v>
      </c>
    </row>
    <row r="518" spans="1:20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24"/>
        <v>42.523125996810208</v>
      </c>
      <c r="G518" s="3" t="s">
        <v>14</v>
      </c>
      <c r="H518" s="3">
        <v>846</v>
      </c>
      <c r="I518" s="3">
        <f t="shared" si="25"/>
        <v>63.03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12">
        <f t="shared" si="26"/>
        <v>40396.208333333336</v>
      </c>
      <c r="O518" s="12">
        <f t="shared" si="26"/>
        <v>40434.208333333336</v>
      </c>
      <c r="P518" s="3" t="b">
        <v>0</v>
      </c>
      <c r="Q518" s="3" t="b">
        <v>0</v>
      </c>
      <c r="R518" s="3" t="s">
        <v>68</v>
      </c>
      <c r="S518" s="3" t="s">
        <v>2048</v>
      </c>
      <c r="T518" s="3" t="s">
        <v>2049</v>
      </c>
    </row>
    <row r="519" spans="1:20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24"/>
        <v>112.00000000000001</v>
      </c>
      <c r="G519" s="3" t="s">
        <v>20</v>
      </c>
      <c r="H519" s="3">
        <v>78</v>
      </c>
      <c r="I519" s="3">
        <f t="shared" si="25"/>
        <v>84.72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12">
        <f t="shared" si="26"/>
        <v>42860.208333333328</v>
      </c>
      <c r="O519" s="12">
        <f t="shared" si="26"/>
        <v>42865.208333333328</v>
      </c>
      <c r="P519" s="3" t="b">
        <v>0</v>
      </c>
      <c r="Q519" s="3" t="b">
        <v>0</v>
      </c>
      <c r="R519" s="3" t="s">
        <v>17</v>
      </c>
      <c r="S519" s="3" t="s">
        <v>2034</v>
      </c>
      <c r="T519" s="3" t="s">
        <v>2035</v>
      </c>
    </row>
    <row r="520" spans="1:20" ht="31.5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24"/>
        <v>7.0681818181818183</v>
      </c>
      <c r="G520" s="3" t="s">
        <v>14</v>
      </c>
      <c r="H520" s="3">
        <v>10</v>
      </c>
      <c r="I520" s="3">
        <f t="shared" si="25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12">
        <f t="shared" si="26"/>
        <v>43154.25</v>
      </c>
      <c r="O520" s="12">
        <f t="shared" si="26"/>
        <v>43156.25</v>
      </c>
      <c r="P520" s="3" t="b">
        <v>0</v>
      </c>
      <c r="Q520" s="3" t="b">
        <v>1</v>
      </c>
      <c r="R520" s="3" t="s">
        <v>71</v>
      </c>
      <c r="S520" s="3" t="s">
        <v>2042</v>
      </c>
      <c r="T520" s="3" t="s">
        <v>2050</v>
      </c>
    </row>
    <row r="521" spans="1:20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24"/>
        <v>101.74563871693867</v>
      </c>
      <c r="G521" s="3" t="s">
        <v>20</v>
      </c>
      <c r="H521" s="3">
        <v>1773</v>
      </c>
      <c r="I521" s="3">
        <f t="shared" si="25"/>
        <v>101.98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12">
        <f t="shared" si="26"/>
        <v>42012.25</v>
      </c>
      <c r="O521" s="12">
        <f t="shared" si="26"/>
        <v>42026.25</v>
      </c>
      <c r="P521" s="3" t="b">
        <v>0</v>
      </c>
      <c r="Q521" s="3" t="b">
        <v>1</v>
      </c>
      <c r="R521" s="3" t="s">
        <v>23</v>
      </c>
      <c r="S521" s="3" t="s">
        <v>2036</v>
      </c>
      <c r="T521" s="3" t="s">
        <v>2037</v>
      </c>
    </row>
    <row r="522" spans="1:20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24"/>
        <v>425.75</v>
      </c>
      <c r="G522" s="3" t="s">
        <v>20</v>
      </c>
      <c r="H522" s="3">
        <v>32</v>
      </c>
      <c r="I522" s="3">
        <f t="shared" si="25"/>
        <v>106.44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12">
        <f t="shared" si="26"/>
        <v>43574.208333333328</v>
      </c>
      <c r="O522" s="12">
        <f t="shared" si="26"/>
        <v>43577.208333333328</v>
      </c>
      <c r="P522" s="3" t="b">
        <v>0</v>
      </c>
      <c r="Q522" s="3" t="b">
        <v>0</v>
      </c>
      <c r="R522" s="3" t="s">
        <v>33</v>
      </c>
      <c r="S522" s="3" t="s">
        <v>2040</v>
      </c>
      <c r="T522" s="3" t="s">
        <v>2041</v>
      </c>
    </row>
    <row r="523" spans="1:20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24"/>
        <v>145.53947368421052</v>
      </c>
      <c r="G523" s="3" t="s">
        <v>20</v>
      </c>
      <c r="H523" s="3">
        <v>369</v>
      </c>
      <c r="I523" s="3">
        <f t="shared" si="25"/>
        <v>29.98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12">
        <f t="shared" si="26"/>
        <v>42605.208333333328</v>
      </c>
      <c r="O523" s="12">
        <f t="shared" si="26"/>
        <v>42611.208333333328</v>
      </c>
      <c r="P523" s="3" t="b">
        <v>0</v>
      </c>
      <c r="Q523" s="3" t="b">
        <v>1</v>
      </c>
      <c r="R523" s="3" t="s">
        <v>53</v>
      </c>
      <c r="S523" s="3" t="s">
        <v>2042</v>
      </c>
      <c r="T523" s="3" t="s">
        <v>2045</v>
      </c>
    </row>
    <row r="524" spans="1:20" ht="31.5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24"/>
        <v>32.453465346534657</v>
      </c>
      <c r="G524" s="3" t="s">
        <v>14</v>
      </c>
      <c r="H524" s="3">
        <v>191</v>
      </c>
      <c r="I524" s="3">
        <f t="shared" si="25"/>
        <v>85.81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12">
        <f t="shared" si="26"/>
        <v>41093.208333333336</v>
      </c>
      <c r="O524" s="12">
        <f t="shared" si="26"/>
        <v>41105.208333333336</v>
      </c>
      <c r="P524" s="3" t="b">
        <v>0</v>
      </c>
      <c r="Q524" s="3" t="b">
        <v>0</v>
      </c>
      <c r="R524" s="3" t="s">
        <v>100</v>
      </c>
      <c r="S524" s="3" t="s">
        <v>2042</v>
      </c>
      <c r="T524" s="3" t="s">
        <v>2053</v>
      </c>
    </row>
    <row r="525" spans="1:20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24"/>
        <v>700.33333333333326</v>
      </c>
      <c r="G525" s="3" t="s">
        <v>20</v>
      </c>
      <c r="H525" s="3">
        <v>89</v>
      </c>
      <c r="I525" s="3">
        <f t="shared" si="25"/>
        <v>70.819999999999993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12">
        <f t="shared" si="26"/>
        <v>40241.25</v>
      </c>
      <c r="O525" s="12">
        <f t="shared" si="26"/>
        <v>40246.25</v>
      </c>
      <c r="P525" s="3" t="b">
        <v>0</v>
      </c>
      <c r="Q525" s="3" t="b">
        <v>0</v>
      </c>
      <c r="R525" s="3" t="s">
        <v>100</v>
      </c>
      <c r="S525" s="3" t="s">
        <v>2042</v>
      </c>
      <c r="T525" s="3" t="s">
        <v>2053</v>
      </c>
    </row>
    <row r="526" spans="1:20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24"/>
        <v>83.904860392967933</v>
      </c>
      <c r="G526" s="3" t="s">
        <v>14</v>
      </c>
      <c r="H526" s="3">
        <v>1979</v>
      </c>
      <c r="I526" s="3">
        <f t="shared" si="25"/>
        <v>41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12">
        <f t="shared" si="26"/>
        <v>40294.208333333336</v>
      </c>
      <c r="O526" s="12">
        <f t="shared" si="26"/>
        <v>40307.208333333336</v>
      </c>
      <c r="P526" s="3" t="b">
        <v>0</v>
      </c>
      <c r="Q526" s="3" t="b">
        <v>0</v>
      </c>
      <c r="R526" s="3" t="s">
        <v>33</v>
      </c>
      <c r="S526" s="3" t="s">
        <v>2040</v>
      </c>
      <c r="T526" s="3" t="s">
        <v>2041</v>
      </c>
    </row>
    <row r="527" spans="1:20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24"/>
        <v>84.19047619047619</v>
      </c>
      <c r="G527" s="3" t="s">
        <v>14</v>
      </c>
      <c r="H527" s="3">
        <v>63</v>
      </c>
      <c r="I527" s="3">
        <f t="shared" si="25"/>
        <v>28.06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12">
        <f t="shared" si="26"/>
        <v>40505.25</v>
      </c>
      <c r="O527" s="12">
        <f t="shared" si="26"/>
        <v>40509.25</v>
      </c>
      <c r="P527" s="3" t="b">
        <v>0</v>
      </c>
      <c r="Q527" s="3" t="b">
        <v>0</v>
      </c>
      <c r="R527" s="3" t="s">
        <v>65</v>
      </c>
      <c r="S527" s="3" t="s">
        <v>2038</v>
      </c>
      <c r="T527" s="3" t="s">
        <v>2047</v>
      </c>
    </row>
    <row r="528" spans="1:20" ht="31.5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24"/>
        <v>155.95180722891567</v>
      </c>
      <c r="G528" s="3" t="s">
        <v>20</v>
      </c>
      <c r="H528" s="3">
        <v>147</v>
      </c>
      <c r="I528" s="3">
        <f t="shared" si="25"/>
        <v>88.05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12">
        <f t="shared" si="26"/>
        <v>42364.25</v>
      </c>
      <c r="O528" s="12">
        <f t="shared" si="26"/>
        <v>42401.25</v>
      </c>
      <c r="P528" s="3" t="b">
        <v>0</v>
      </c>
      <c r="Q528" s="3" t="b">
        <v>1</v>
      </c>
      <c r="R528" s="3" t="s">
        <v>33</v>
      </c>
      <c r="S528" s="3" t="s">
        <v>2040</v>
      </c>
      <c r="T528" s="3" t="s">
        <v>2041</v>
      </c>
    </row>
    <row r="529" spans="1:20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24"/>
        <v>99.619450317124731</v>
      </c>
      <c r="G529" s="3" t="s">
        <v>14</v>
      </c>
      <c r="H529" s="3">
        <v>6080</v>
      </c>
      <c r="I529" s="3">
        <f t="shared" si="25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12">
        <f t="shared" si="26"/>
        <v>42405.25</v>
      </c>
      <c r="O529" s="12">
        <f t="shared" si="26"/>
        <v>42441.25</v>
      </c>
      <c r="P529" s="3" t="b">
        <v>0</v>
      </c>
      <c r="Q529" s="3" t="b">
        <v>0</v>
      </c>
      <c r="R529" s="3" t="s">
        <v>71</v>
      </c>
      <c r="S529" s="3" t="s">
        <v>2042</v>
      </c>
      <c r="T529" s="3" t="s">
        <v>2050</v>
      </c>
    </row>
    <row r="530" spans="1:20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24"/>
        <v>80.300000000000011</v>
      </c>
      <c r="G530" s="3" t="s">
        <v>14</v>
      </c>
      <c r="H530" s="3">
        <v>80</v>
      </c>
      <c r="I530" s="3">
        <f t="shared" si="25"/>
        <v>90.34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12">
        <f t="shared" si="26"/>
        <v>41601.25</v>
      </c>
      <c r="O530" s="12">
        <f t="shared" si="26"/>
        <v>41646.25</v>
      </c>
      <c r="P530" s="3" t="b">
        <v>0</v>
      </c>
      <c r="Q530" s="3" t="b">
        <v>0</v>
      </c>
      <c r="R530" s="3" t="s">
        <v>60</v>
      </c>
      <c r="S530" s="3" t="s">
        <v>2036</v>
      </c>
      <c r="T530" s="3" t="s">
        <v>2046</v>
      </c>
    </row>
    <row r="531" spans="1:20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24"/>
        <v>11.254901960784313</v>
      </c>
      <c r="G531" s="3" t="s">
        <v>14</v>
      </c>
      <c r="H531" s="3">
        <v>9</v>
      </c>
      <c r="I531" s="3">
        <f t="shared" si="25"/>
        <v>63.78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12">
        <f t="shared" si="26"/>
        <v>41769.208333333336</v>
      </c>
      <c r="O531" s="12">
        <f t="shared" si="26"/>
        <v>41797.208333333336</v>
      </c>
      <c r="P531" s="3" t="b">
        <v>0</v>
      </c>
      <c r="Q531" s="3" t="b">
        <v>0</v>
      </c>
      <c r="R531" s="3" t="s">
        <v>89</v>
      </c>
      <c r="S531" s="3" t="s">
        <v>2051</v>
      </c>
      <c r="T531" s="3" t="s">
        <v>2052</v>
      </c>
    </row>
    <row r="532" spans="1:20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24"/>
        <v>91.740952380952379</v>
      </c>
      <c r="G532" s="3" t="s">
        <v>14</v>
      </c>
      <c r="H532" s="3">
        <v>1784</v>
      </c>
      <c r="I532" s="3">
        <f t="shared" si="25"/>
        <v>54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12">
        <f t="shared" si="26"/>
        <v>40421.208333333336</v>
      </c>
      <c r="O532" s="12">
        <f t="shared" si="26"/>
        <v>40435.208333333336</v>
      </c>
      <c r="P532" s="3" t="b">
        <v>0</v>
      </c>
      <c r="Q532" s="3" t="b">
        <v>1</v>
      </c>
      <c r="R532" s="3" t="s">
        <v>119</v>
      </c>
      <c r="S532" s="3" t="s">
        <v>2048</v>
      </c>
      <c r="T532" s="3" t="s">
        <v>2054</v>
      </c>
    </row>
    <row r="533" spans="1:20" ht="31.5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24"/>
        <v>95.521156936261391</v>
      </c>
      <c r="G533" s="3" t="s">
        <v>47</v>
      </c>
      <c r="H533" s="3">
        <v>3640</v>
      </c>
      <c r="I533" s="3">
        <f t="shared" si="25"/>
        <v>48.99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12">
        <f t="shared" si="26"/>
        <v>41589.25</v>
      </c>
      <c r="O533" s="12">
        <f t="shared" si="26"/>
        <v>41645.25</v>
      </c>
      <c r="P533" s="3" t="b">
        <v>0</v>
      </c>
      <c r="Q533" s="3" t="b">
        <v>0</v>
      </c>
      <c r="R533" s="3" t="s">
        <v>89</v>
      </c>
      <c r="S533" s="3" t="s">
        <v>2051</v>
      </c>
      <c r="T533" s="3" t="s">
        <v>2052</v>
      </c>
    </row>
    <row r="534" spans="1:20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24"/>
        <v>502.87499999999994</v>
      </c>
      <c r="G534" s="3" t="s">
        <v>20</v>
      </c>
      <c r="H534" s="3">
        <v>126</v>
      </c>
      <c r="I534" s="3">
        <f t="shared" si="25"/>
        <v>63.86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12">
        <f t="shared" si="26"/>
        <v>43125.25</v>
      </c>
      <c r="O534" s="12">
        <f t="shared" si="26"/>
        <v>43126.25</v>
      </c>
      <c r="P534" s="3" t="b">
        <v>0</v>
      </c>
      <c r="Q534" s="3" t="b">
        <v>0</v>
      </c>
      <c r="R534" s="3" t="s">
        <v>33</v>
      </c>
      <c r="S534" s="3" t="s">
        <v>2040</v>
      </c>
      <c r="T534" s="3" t="s">
        <v>2041</v>
      </c>
    </row>
    <row r="535" spans="1:20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24"/>
        <v>159.24394463667818</v>
      </c>
      <c r="G535" s="3" t="s">
        <v>20</v>
      </c>
      <c r="H535" s="3">
        <v>2218</v>
      </c>
      <c r="I535" s="3">
        <f t="shared" si="25"/>
        <v>83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12">
        <f t="shared" si="26"/>
        <v>41479.208333333336</v>
      </c>
      <c r="O535" s="12">
        <f t="shared" si="26"/>
        <v>41515.208333333336</v>
      </c>
      <c r="P535" s="3" t="b">
        <v>0</v>
      </c>
      <c r="Q535" s="3" t="b">
        <v>0</v>
      </c>
      <c r="R535" s="3" t="s">
        <v>60</v>
      </c>
      <c r="S535" s="3" t="s">
        <v>2036</v>
      </c>
      <c r="T535" s="3" t="s">
        <v>2046</v>
      </c>
    </row>
    <row r="536" spans="1:20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24"/>
        <v>15.022446689113355</v>
      </c>
      <c r="G536" s="3" t="s">
        <v>14</v>
      </c>
      <c r="H536" s="3">
        <v>243</v>
      </c>
      <c r="I536" s="3">
        <f t="shared" si="25"/>
        <v>55.08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12">
        <f t="shared" si="26"/>
        <v>43329.208333333328</v>
      </c>
      <c r="O536" s="12">
        <f t="shared" si="26"/>
        <v>43330.208333333328</v>
      </c>
      <c r="P536" s="3" t="b">
        <v>0</v>
      </c>
      <c r="Q536" s="3" t="b">
        <v>1</v>
      </c>
      <c r="R536" s="3" t="s">
        <v>53</v>
      </c>
      <c r="S536" s="3" t="s">
        <v>2042</v>
      </c>
      <c r="T536" s="3" t="s">
        <v>2045</v>
      </c>
    </row>
    <row r="537" spans="1:20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24"/>
        <v>482.03846153846149</v>
      </c>
      <c r="G537" s="3" t="s">
        <v>20</v>
      </c>
      <c r="H537" s="3">
        <v>202</v>
      </c>
      <c r="I537" s="3">
        <f t="shared" si="25"/>
        <v>62.04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12">
        <f t="shared" si="26"/>
        <v>43259.208333333328</v>
      </c>
      <c r="O537" s="12">
        <f t="shared" si="26"/>
        <v>43261.208333333328</v>
      </c>
      <c r="P537" s="3" t="b">
        <v>0</v>
      </c>
      <c r="Q537" s="3" t="b">
        <v>1</v>
      </c>
      <c r="R537" s="3" t="s">
        <v>33</v>
      </c>
      <c r="S537" s="3" t="s">
        <v>2040</v>
      </c>
      <c r="T537" s="3" t="s">
        <v>2041</v>
      </c>
    </row>
    <row r="538" spans="1:20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24"/>
        <v>149.96938775510205</v>
      </c>
      <c r="G538" s="3" t="s">
        <v>20</v>
      </c>
      <c r="H538" s="3">
        <v>140</v>
      </c>
      <c r="I538" s="3">
        <f t="shared" si="25"/>
        <v>104.98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12">
        <f t="shared" si="26"/>
        <v>40414.208333333336</v>
      </c>
      <c r="O538" s="12">
        <f t="shared" si="26"/>
        <v>40440.208333333336</v>
      </c>
      <c r="P538" s="3" t="b">
        <v>0</v>
      </c>
      <c r="Q538" s="3" t="b">
        <v>0</v>
      </c>
      <c r="R538" s="3" t="s">
        <v>119</v>
      </c>
      <c r="S538" s="3" t="s">
        <v>2048</v>
      </c>
      <c r="T538" s="3" t="s">
        <v>2054</v>
      </c>
    </row>
    <row r="539" spans="1:20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24"/>
        <v>117.22156398104266</v>
      </c>
      <c r="G539" s="3" t="s">
        <v>20</v>
      </c>
      <c r="H539" s="3">
        <v>1052</v>
      </c>
      <c r="I539" s="3">
        <f t="shared" si="25"/>
        <v>94.04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12">
        <f t="shared" si="26"/>
        <v>43342.208333333328</v>
      </c>
      <c r="O539" s="12">
        <f t="shared" si="26"/>
        <v>43365.208333333328</v>
      </c>
      <c r="P539" s="3" t="b">
        <v>1</v>
      </c>
      <c r="Q539" s="3" t="b">
        <v>1</v>
      </c>
      <c r="R539" s="3" t="s">
        <v>42</v>
      </c>
      <c r="S539" s="3" t="s">
        <v>2042</v>
      </c>
      <c r="T539" s="3" t="s">
        <v>2043</v>
      </c>
    </row>
    <row r="540" spans="1:20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24"/>
        <v>37.695968274950431</v>
      </c>
      <c r="G540" s="3" t="s">
        <v>14</v>
      </c>
      <c r="H540" s="3">
        <v>1296</v>
      </c>
      <c r="I540" s="3">
        <f t="shared" si="25"/>
        <v>44.01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12">
        <f t="shared" si="26"/>
        <v>41539.208333333336</v>
      </c>
      <c r="O540" s="12">
        <f t="shared" si="26"/>
        <v>41555.208333333336</v>
      </c>
      <c r="P540" s="3" t="b">
        <v>0</v>
      </c>
      <c r="Q540" s="3" t="b">
        <v>0</v>
      </c>
      <c r="R540" s="3" t="s">
        <v>292</v>
      </c>
      <c r="S540" s="3" t="s">
        <v>2051</v>
      </c>
      <c r="T540" s="3" t="s">
        <v>2062</v>
      </c>
    </row>
    <row r="541" spans="1:20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24"/>
        <v>72.653061224489804</v>
      </c>
      <c r="G541" s="3" t="s">
        <v>14</v>
      </c>
      <c r="H541" s="3">
        <v>77</v>
      </c>
      <c r="I541" s="3">
        <f t="shared" si="25"/>
        <v>92.47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12">
        <f t="shared" si="26"/>
        <v>43647.208333333328</v>
      </c>
      <c r="O541" s="12">
        <f t="shared" si="26"/>
        <v>43653.208333333328</v>
      </c>
      <c r="P541" s="3" t="b">
        <v>0</v>
      </c>
      <c r="Q541" s="3" t="b">
        <v>1</v>
      </c>
      <c r="R541" s="3" t="s">
        <v>17</v>
      </c>
      <c r="S541" s="3" t="s">
        <v>2034</v>
      </c>
      <c r="T541" s="3" t="s">
        <v>2035</v>
      </c>
    </row>
    <row r="542" spans="1:20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24"/>
        <v>265.98113207547169</v>
      </c>
      <c r="G542" s="3" t="s">
        <v>20</v>
      </c>
      <c r="H542" s="3">
        <v>247</v>
      </c>
      <c r="I542" s="3">
        <f t="shared" si="25"/>
        <v>57.07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12">
        <f t="shared" si="26"/>
        <v>43225.208333333328</v>
      </c>
      <c r="O542" s="12">
        <f t="shared" si="26"/>
        <v>43247.208333333328</v>
      </c>
      <c r="P542" s="3" t="b">
        <v>0</v>
      </c>
      <c r="Q542" s="3" t="b">
        <v>0</v>
      </c>
      <c r="R542" s="3" t="s">
        <v>122</v>
      </c>
      <c r="S542" s="3" t="s">
        <v>2055</v>
      </c>
      <c r="T542" s="3" t="s">
        <v>2056</v>
      </c>
    </row>
    <row r="543" spans="1:20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24"/>
        <v>24.205617977528089</v>
      </c>
      <c r="G543" s="3" t="s">
        <v>14</v>
      </c>
      <c r="H543" s="3">
        <v>395</v>
      </c>
      <c r="I543" s="3">
        <f t="shared" si="25"/>
        <v>109.08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12">
        <f t="shared" si="26"/>
        <v>42165.208333333328</v>
      </c>
      <c r="O543" s="12">
        <f t="shared" si="26"/>
        <v>42191.208333333328</v>
      </c>
      <c r="P543" s="3" t="b">
        <v>0</v>
      </c>
      <c r="Q543" s="3" t="b">
        <v>0</v>
      </c>
      <c r="R543" s="3" t="s">
        <v>292</v>
      </c>
      <c r="S543" s="3" t="s">
        <v>2051</v>
      </c>
      <c r="T543" s="3" t="s">
        <v>2062</v>
      </c>
    </row>
    <row r="544" spans="1:20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24"/>
        <v>2.5064935064935066</v>
      </c>
      <c r="G544" s="3" t="s">
        <v>14</v>
      </c>
      <c r="H544" s="3">
        <v>49</v>
      </c>
      <c r="I544" s="3">
        <f t="shared" si="25"/>
        <v>39.39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12">
        <f t="shared" si="26"/>
        <v>42391.25</v>
      </c>
      <c r="O544" s="12">
        <f t="shared" si="26"/>
        <v>42421.25</v>
      </c>
      <c r="P544" s="3" t="b">
        <v>0</v>
      </c>
      <c r="Q544" s="3" t="b">
        <v>0</v>
      </c>
      <c r="R544" s="3" t="s">
        <v>60</v>
      </c>
      <c r="S544" s="3" t="s">
        <v>2036</v>
      </c>
      <c r="T544" s="3" t="s">
        <v>2046</v>
      </c>
    </row>
    <row r="545" spans="1:20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24"/>
        <v>16.329799764428738</v>
      </c>
      <c r="G545" s="3" t="s">
        <v>14</v>
      </c>
      <c r="H545" s="3">
        <v>180</v>
      </c>
      <c r="I545" s="3">
        <f t="shared" si="25"/>
        <v>77.02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12">
        <f t="shared" si="26"/>
        <v>41528.208333333336</v>
      </c>
      <c r="O545" s="12">
        <f t="shared" si="26"/>
        <v>41543.208333333336</v>
      </c>
      <c r="P545" s="3" t="b">
        <v>0</v>
      </c>
      <c r="Q545" s="3" t="b">
        <v>0</v>
      </c>
      <c r="R545" s="3" t="s">
        <v>89</v>
      </c>
      <c r="S545" s="3" t="s">
        <v>2051</v>
      </c>
      <c r="T545" s="3" t="s">
        <v>2052</v>
      </c>
    </row>
    <row r="546" spans="1:20" ht="31.5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24"/>
        <v>276.5</v>
      </c>
      <c r="G546" s="3" t="s">
        <v>20</v>
      </c>
      <c r="H546" s="3">
        <v>84</v>
      </c>
      <c r="I546" s="3">
        <f t="shared" si="25"/>
        <v>92.17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12">
        <f t="shared" si="26"/>
        <v>42377.25</v>
      </c>
      <c r="O546" s="12">
        <f t="shared" si="26"/>
        <v>42390.25</v>
      </c>
      <c r="P546" s="3" t="b">
        <v>0</v>
      </c>
      <c r="Q546" s="3" t="b">
        <v>0</v>
      </c>
      <c r="R546" s="3" t="s">
        <v>23</v>
      </c>
      <c r="S546" s="3" t="s">
        <v>2036</v>
      </c>
      <c r="T546" s="3" t="s">
        <v>2037</v>
      </c>
    </row>
    <row r="547" spans="1:20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24"/>
        <v>88.803571428571431</v>
      </c>
      <c r="G547" s="3" t="s">
        <v>14</v>
      </c>
      <c r="H547" s="3">
        <v>2690</v>
      </c>
      <c r="I547" s="3">
        <f t="shared" si="25"/>
        <v>61.01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12">
        <f t="shared" si="26"/>
        <v>43824.25</v>
      </c>
      <c r="O547" s="12">
        <f t="shared" si="26"/>
        <v>43844.25</v>
      </c>
      <c r="P547" s="3" t="b">
        <v>0</v>
      </c>
      <c r="Q547" s="3" t="b">
        <v>0</v>
      </c>
      <c r="R547" s="3" t="s">
        <v>33</v>
      </c>
      <c r="S547" s="3" t="s">
        <v>2040</v>
      </c>
      <c r="T547" s="3" t="s">
        <v>2041</v>
      </c>
    </row>
    <row r="548" spans="1:20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24"/>
        <v>163.57142857142856</v>
      </c>
      <c r="G548" s="3" t="s">
        <v>20</v>
      </c>
      <c r="H548" s="3">
        <v>88</v>
      </c>
      <c r="I548" s="3">
        <f t="shared" si="25"/>
        <v>78.069999999999993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12">
        <f t="shared" si="26"/>
        <v>43360.208333333328</v>
      </c>
      <c r="O548" s="12">
        <f t="shared" si="26"/>
        <v>43363.208333333328</v>
      </c>
      <c r="P548" s="3" t="b">
        <v>0</v>
      </c>
      <c r="Q548" s="3" t="b">
        <v>1</v>
      </c>
      <c r="R548" s="3" t="s">
        <v>33</v>
      </c>
      <c r="S548" s="3" t="s">
        <v>2040</v>
      </c>
      <c r="T548" s="3" t="s">
        <v>2041</v>
      </c>
    </row>
    <row r="549" spans="1:20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24"/>
        <v>969</v>
      </c>
      <c r="G549" s="3" t="s">
        <v>20</v>
      </c>
      <c r="H549" s="3">
        <v>156</v>
      </c>
      <c r="I549" s="3">
        <f t="shared" si="25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12">
        <f t="shared" si="26"/>
        <v>42029.25</v>
      </c>
      <c r="O549" s="12">
        <f t="shared" si="26"/>
        <v>42041.25</v>
      </c>
      <c r="P549" s="3" t="b">
        <v>0</v>
      </c>
      <c r="Q549" s="3" t="b">
        <v>0</v>
      </c>
      <c r="R549" s="3" t="s">
        <v>53</v>
      </c>
      <c r="S549" s="3" t="s">
        <v>2042</v>
      </c>
      <c r="T549" s="3" t="s">
        <v>2045</v>
      </c>
    </row>
    <row r="550" spans="1:20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24"/>
        <v>270.91376701966715</v>
      </c>
      <c r="G550" s="3" t="s">
        <v>20</v>
      </c>
      <c r="H550" s="3">
        <v>2985</v>
      </c>
      <c r="I550" s="3">
        <f t="shared" si="25"/>
        <v>59.99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12">
        <f t="shared" si="26"/>
        <v>42461.208333333328</v>
      </c>
      <c r="O550" s="12">
        <f t="shared" si="26"/>
        <v>42474.208333333328</v>
      </c>
      <c r="P550" s="3" t="b">
        <v>0</v>
      </c>
      <c r="Q550" s="3" t="b">
        <v>0</v>
      </c>
      <c r="R550" s="3" t="s">
        <v>33</v>
      </c>
      <c r="S550" s="3" t="s">
        <v>2040</v>
      </c>
      <c r="T550" s="3" t="s">
        <v>2041</v>
      </c>
    </row>
    <row r="551" spans="1:20" ht="31.5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24"/>
        <v>284.21355932203392</v>
      </c>
      <c r="G551" s="3" t="s">
        <v>20</v>
      </c>
      <c r="H551" s="3">
        <v>762</v>
      </c>
      <c r="I551" s="3">
        <f t="shared" si="25"/>
        <v>110.03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12">
        <f t="shared" si="26"/>
        <v>41422.208333333336</v>
      </c>
      <c r="O551" s="12">
        <f t="shared" si="26"/>
        <v>41431.208333333336</v>
      </c>
      <c r="P551" s="3" t="b">
        <v>0</v>
      </c>
      <c r="Q551" s="3" t="b">
        <v>0</v>
      </c>
      <c r="R551" s="3" t="s">
        <v>65</v>
      </c>
      <c r="S551" s="3" t="s">
        <v>2038</v>
      </c>
      <c r="T551" s="3" t="s">
        <v>2047</v>
      </c>
    </row>
    <row r="552" spans="1:20" ht="31.5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24"/>
        <v>4</v>
      </c>
      <c r="G552" s="3" t="s">
        <v>74</v>
      </c>
      <c r="H552" s="3">
        <v>1</v>
      </c>
      <c r="I552" s="3">
        <f t="shared" si="25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12">
        <f t="shared" si="26"/>
        <v>40968.25</v>
      </c>
      <c r="O552" s="12">
        <f t="shared" si="26"/>
        <v>40989.208333333336</v>
      </c>
      <c r="P552" s="3" t="b">
        <v>0</v>
      </c>
      <c r="Q552" s="3" t="b">
        <v>0</v>
      </c>
      <c r="R552" s="3" t="s">
        <v>60</v>
      </c>
      <c r="S552" s="3" t="s">
        <v>2036</v>
      </c>
      <c r="T552" s="3" t="s">
        <v>2046</v>
      </c>
    </row>
    <row r="553" spans="1:20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24"/>
        <v>58.6329816768462</v>
      </c>
      <c r="G553" s="3" t="s">
        <v>14</v>
      </c>
      <c r="H553" s="3">
        <v>2779</v>
      </c>
      <c r="I553" s="3">
        <f t="shared" si="25"/>
        <v>38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12">
        <f t="shared" si="26"/>
        <v>41993.25</v>
      </c>
      <c r="O553" s="12">
        <f t="shared" si="26"/>
        <v>42033.25</v>
      </c>
      <c r="P553" s="3" t="b">
        <v>0</v>
      </c>
      <c r="Q553" s="3" t="b">
        <v>1</v>
      </c>
      <c r="R553" s="3" t="s">
        <v>28</v>
      </c>
      <c r="S553" s="3" t="s">
        <v>2038</v>
      </c>
      <c r="T553" s="3" t="s">
        <v>2039</v>
      </c>
    </row>
    <row r="554" spans="1:20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24"/>
        <v>98.51111111111112</v>
      </c>
      <c r="G554" s="3" t="s">
        <v>14</v>
      </c>
      <c r="H554" s="3">
        <v>92</v>
      </c>
      <c r="I554" s="3">
        <f t="shared" si="25"/>
        <v>96.37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12">
        <f t="shared" si="26"/>
        <v>42700.25</v>
      </c>
      <c r="O554" s="12">
        <f t="shared" si="26"/>
        <v>42702.25</v>
      </c>
      <c r="P554" s="3" t="b">
        <v>0</v>
      </c>
      <c r="Q554" s="3" t="b">
        <v>0</v>
      </c>
      <c r="R554" s="3" t="s">
        <v>33</v>
      </c>
      <c r="S554" s="3" t="s">
        <v>2040</v>
      </c>
      <c r="T554" s="3" t="s">
        <v>2041</v>
      </c>
    </row>
    <row r="555" spans="1:20" ht="31.5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24"/>
        <v>43.975381008206334</v>
      </c>
      <c r="G555" s="3" t="s">
        <v>14</v>
      </c>
      <c r="H555" s="3">
        <v>1028</v>
      </c>
      <c r="I555" s="3">
        <f t="shared" si="25"/>
        <v>72.98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12">
        <f t="shared" si="26"/>
        <v>40545.25</v>
      </c>
      <c r="O555" s="12">
        <f t="shared" si="26"/>
        <v>40546.25</v>
      </c>
      <c r="P555" s="3" t="b">
        <v>0</v>
      </c>
      <c r="Q555" s="3" t="b">
        <v>0</v>
      </c>
      <c r="R555" s="3" t="s">
        <v>23</v>
      </c>
      <c r="S555" s="3" t="s">
        <v>2036</v>
      </c>
      <c r="T555" s="3" t="s">
        <v>2037</v>
      </c>
    </row>
    <row r="556" spans="1:20" ht="31.5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24"/>
        <v>151.66315789473683</v>
      </c>
      <c r="G556" s="3" t="s">
        <v>20</v>
      </c>
      <c r="H556" s="3">
        <v>554</v>
      </c>
      <c r="I556" s="3">
        <f t="shared" si="25"/>
        <v>26.01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12">
        <f t="shared" si="26"/>
        <v>42723.25</v>
      </c>
      <c r="O556" s="12">
        <f t="shared" si="26"/>
        <v>42729.25</v>
      </c>
      <c r="P556" s="3" t="b">
        <v>0</v>
      </c>
      <c r="Q556" s="3" t="b">
        <v>0</v>
      </c>
      <c r="R556" s="3" t="s">
        <v>60</v>
      </c>
      <c r="S556" s="3" t="s">
        <v>2036</v>
      </c>
      <c r="T556" s="3" t="s">
        <v>2046</v>
      </c>
    </row>
    <row r="557" spans="1:20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24"/>
        <v>223.63492063492063</v>
      </c>
      <c r="G557" s="3" t="s">
        <v>20</v>
      </c>
      <c r="H557" s="3">
        <v>135</v>
      </c>
      <c r="I557" s="3">
        <f t="shared" si="25"/>
        <v>104.36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12">
        <f t="shared" si="26"/>
        <v>41731.208333333336</v>
      </c>
      <c r="O557" s="12">
        <f t="shared" si="26"/>
        <v>41762.208333333336</v>
      </c>
      <c r="P557" s="3" t="b">
        <v>0</v>
      </c>
      <c r="Q557" s="3" t="b">
        <v>0</v>
      </c>
      <c r="R557" s="3" t="s">
        <v>23</v>
      </c>
      <c r="S557" s="3" t="s">
        <v>2036</v>
      </c>
      <c r="T557" s="3" t="s">
        <v>2037</v>
      </c>
    </row>
    <row r="558" spans="1:20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24"/>
        <v>239.75</v>
      </c>
      <c r="G558" s="3" t="s">
        <v>20</v>
      </c>
      <c r="H558" s="3">
        <v>122</v>
      </c>
      <c r="I558" s="3">
        <f t="shared" si="25"/>
        <v>102.19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12">
        <f t="shared" si="26"/>
        <v>40792.208333333336</v>
      </c>
      <c r="O558" s="12">
        <f t="shared" si="26"/>
        <v>40799.208333333336</v>
      </c>
      <c r="P558" s="3" t="b">
        <v>0</v>
      </c>
      <c r="Q558" s="3" t="b">
        <v>1</v>
      </c>
      <c r="R558" s="3" t="s">
        <v>206</v>
      </c>
      <c r="S558" s="3" t="s">
        <v>2048</v>
      </c>
      <c r="T558" s="3" t="s">
        <v>2060</v>
      </c>
    </row>
    <row r="559" spans="1:20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24"/>
        <v>199.33333333333334</v>
      </c>
      <c r="G559" s="3" t="s">
        <v>20</v>
      </c>
      <c r="H559" s="3">
        <v>221</v>
      </c>
      <c r="I559" s="3">
        <f t="shared" si="25"/>
        <v>54.12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12">
        <f t="shared" si="26"/>
        <v>42279.208333333328</v>
      </c>
      <c r="O559" s="12">
        <f t="shared" si="26"/>
        <v>42282.208333333328</v>
      </c>
      <c r="P559" s="3" t="b">
        <v>0</v>
      </c>
      <c r="Q559" s="3" t="b">
        <v>1</v>
      </c>
      <c r="R559" s="3" t="s">
        <v>474</v>
      </c>
      <c r="S559" s="3" t="s">
        <v>2042</v>
      </c>
      <c r="T559" s="3" t="s">
        <v>2064</v>
      </c>
    </row>
    <row r="560" spans="1:20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24"/>
        <v>137.34482758620689</v>
      </c>
      <c r="G560" s="3" t="s">
        <v>20</v>
      </c>
      <c r="H560" s="3">
        <v>126</v>
      </c>
      <c r="I560" s="3">
        <f t="shared" si="25"/>
        <v>63.22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12">
        <f t="shared" si="26"/>
        <v>42424.25</v>
      </c>
      <c r="O560" s="12">
        <f t="shared" si="26"/>
        <v>42467.208333333328</v>
      </c>
      <c r="P560" s="3" t="b">
        <v>0</v>
      </c>
      <c r="Q560" s="3" t="b">
        <v>0</v>
      </c>
      <c r="R560" s="3" t="s">
        <v>33</v>
      </c>
      <c r="S560" s="3" t="s">
        <v>2040</v>
      </c>
      <c r="T560" s="3" t="s">
        <v>2041</v>
      </c>
    </row>
    <row r="561" spans="1:20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24"/>
        <v>100.9696106362773</v>
      </c>
      <c r="G561" s="3" t="s">
        <v>20</v>
      </c>
      <c r="H561" s="3">
        <v>1022</v>
      </c>
      <c r="I561" s="3">
        <f t="shared" si="25"/>
        <v>104.03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12">
        <f t="shared" si="26"/>
        <v>42584.208333333328</v>
      </c>
      <c r="O561" s="12">
        <f t="shared" si="26"/>
        <v>42591.208333333328</v>
      </c>
      <c r="P561" s="3" t="b">
        <v>0</v>
      </c>
      <c r="Q561" s="3" t="b">
        <v>0</v>
      </c>
      <c r="R561" s="3" t="s">
        <v>33</v>
      </c>
      <c r="S561" s="3" t="s">
        <v>2040</v>
      </c>
      <c r="T561" s="3" t="s">
        <v>2041</v>
      </c>
    </row>
    <row r="562" spans="1:20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24"/>
        <v>794.16</v>
      </c>
      <c r="G562" s="3" t="s">
        <v>20</v>
      </c>
      <c r="H562" s="3">
        <v>3177</v>
      </c>
      <c r="I562" s="3">
        <f t="shared" si="25"/>
        <v>49.99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12">
        <f t="shared" si="26"/>
        <v>40865.25</v>
      </c>
      <c r="O562" s="12">
        <f t="shared" si="26"/>
        <v>40905.25</v>
      </c>
      <c r="P562" s="3" t="b">
        <v>0</v>
      </c>
      <c r="Q562" s="3" t="b">
        <v>0</v>
      </c>
      <c r="R562" s="3" t="s">
        <v>71</v>
      </c>
      <c r="S562" s="3" t="s">
        <v>2042</v>
      </c>
      <c r="T562" s="3" t="s">
        <v>2050</v>
      </c>
    </row>
    <row r="563" spans="1:20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24"/>
        <v>369.7</v>
      </c>
      <c r="G563" s="3" t="s">
        <v>20</v>
      </c>
      <c r="H563" s="3">
        <v>198</v>
      </c>
      <c r="I563" s="3">
        <f t="shared" si="25"/>
        <v>56.02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12">
        <f t="shared" si="26"/>
        <v>40833.208333333336</v>
      </c>
      <c r="O563" s="12">
        <f t="shared" si="26"/>
        <v>40835.208333333336</v>
      </c>
      <c r="P563" s="3" t="b">
        <v>0</v>
      </c>
      <c r="Q563" s="3" t="b">
        <v>0</v>
      </c>
      <c r="R563" s="3" t="s">
        <v>33</v>
      </c>
      <c r="S563" s="3" t="s">
        <v>2040</v>
      </c>
      <c r="T563" s="3" t="s">
        <v>2041</v>
      </c>
    </row>
    <row r="564" spans="1:20" ht="31.5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24"/>
        <v>12.818181818181817</v>
      </c>
      <c r="G564" s="3" t="s">
        <v>14</v>
      </c>
      <c r="H564" s="3">
        <v>26</v>
      </c>
      <c r="I564" s="3">
        <f t="shared" si="25"/>
        <v>48.81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12">
        <f t="shared" si="26"/>
        <v>43536.208333333328</v>
      </c>
      <c r="O564" s="12">
        <f t="shared" si="26"/>
        <v>43538.208333333328</v>
      </c>
      <c r="P564" s="3" t="b">
        <v>0</v>
      </c>
      <c r="Q564" s="3" t="b">
        <v>0</v>
      </c>
      <c r="R564" s="3" t="s">
        <v>23</v>
      </c>
      <c r="S564" s="3" t="s">
        <v>2036</v>
      </c>
      <c r="T564" s="3" t="s">
        <v>2037</v>
      </c>
    </row>
    <row r="565" spans="1:20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24"/>
        <v>138.02702702702703</v>
      </c>
      <c r="G565" s="3" t="s">
        <v>20</v>
      </c>
      <c r="H565" s="3">
        <v>85</v>
      </c>
      <c r="I565" s="3">
        <f t="shared" si="25"/>
        <v>60.08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12">
        <f t="shared" si="26"/>
        <v>43417.25</v>
      </c>
      <c r="O565" s="12">
        <f t="shared" si="26"/>
        <v>43437.25</v>
      </c>
      <c r="P565" s="3" t="b">
        <v>0</v>
      </c>
      <c r="Q565" s="3" t="b">
        <v>0</v>
      </c>
      <c r="R565" s="3" t="s">
        <v>42</v>
      </c>
      <c r="S565" s="3" t="s">
        <v>2042</v>
      </c>
      <c r="T565" s="3" t="s">
        <v>2043</v>
      </c>
    </row>
    <row r="566" spans="1:20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24"/>
        <v>83.813278008298752</v>
      </c>
      <c r="G566" s="3" t="s">
        <v>14</v>
      </c>
      <c r="H566" s="3">
        <v>1790</v>
      </c>
      <c r="I566" s="3">
        <f t="shared" si="25"/>
        <v>78.989999999999995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12">
        <f t="shared" si="26"/>
        <v>42078.208333333328</v>
      </c>
      <c r="O566" s="12">
        <f t="shared" si="26"/>
        <v>42086.208333333328</v>
      </c>
      <c r="P566" s="3" t="b">
        <v>0</v>
      </c>
      <c r="Q566" s="3" t="b">
        <v>0</v>
      </c>
      <c r="R566" s="3" t="s">
        <v>33</v>
      </c>
      <c r="S566" s="3" t="s">
        <v>2040</v>
      </c>
      <c r="T566" s="3" t="s">
        <v>2041</v>
      </c>
    </row>
    <row r="567" spans="1:20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24"/>
        <v>204.60063224446787</v>
      </c>
      <c r="G567" s="3" t="s">
        <v>20</v>
      </c>
      <c r="H567" s="3">
        <v>3596</v>
      </c>
      <c r="I567" s="3">
        <f t="shared" si="25"/>
        <v>53.99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12">
        <f t="shared" si="26"/>
        <v>40862.25</v>
      </c>
      <c r="O567" s="12">
        <f t="shared" si="26"/>
        <v>40882.25</v>
      </c>
      <c r="P567" s="3" t="b">
        <v>0</v>
      </c>
      <c r="Q567" s="3" t="b">
        <v>0</v>
      </c>
      <c r="R567" s="3" t="s">
        <v>33</v>
      </c>
      <c r="S567" s="3" t="s">
        <v>2040</v>
      </c>
      <c r="T567" s="3" t="s">
        <v>2041</v>
      </c>
    </row>
    <row r="568" spans="1:20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24"/>
        <v>44.344086021505376</v>
      </c>
      <c r="G568" s="3" t="s">
        <v>14</v>
      </c>
      <c r="H568" s="3">
        <v>37</v>
      </c>
      <c r="I568" s="3">
        <f t="shared" si="25"/>
        <v>111.46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12">
        <f t="shared" si="26"/>
        <v>42424.25</v>
      </c>
      <c r="O568" s="12">
        <f t="shared" si="26"/>
        <v>42447.208333333328</v>
      </c>
      <c r="P568" s="3" t="b">
        <v>0</v>
      </c>
      <c r="Q568" s="3" t="b">
        <v>1</v>
      </c>
      <c r="R568" s="3" t="s">
        <v>50</v>
      </c>
      <c r="S568" s="3" t="s">
        <v>2036</v>
      </c>
      <c r="T568" s="3" t="s">
        <v>2044</v>
      </c>
    </row>
    <row r="569" spans="1:20" ht="31.5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24"/>
        <v>218.60294117647058</v>
      </c>
      <c r="G569" s="3" t="s">
        <v>20</v>
      </c>
      <c r="H569" s="3">
        <v>244</v>
      </c>
      <c r="I569" s="3">
        <f t="shared" si="25"/>
        <v>60.92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12">
        <f t="shared" si="26"/>
        <v>41830.208333333336</v>
      </c>
      <c r="O569" s="12">
        <f t="shared" si="26"/>
        <v>41832.208333333336</v>
      </c>
      <c r="P569" s="3" t="b">
        <v>0</v>
      </c>
      <c r="Q569" s="3" t="b">
        <v>0</v>
      </c>
      <c r="R569" s="3" t="s">
        <v>23</v>
      </c>
      <c r="S569" s="3" t="s">
        <v>2036</v>
      </c>
      <c r="T569" s="3" t="s">
        <v>2037</v>
      </c>
    </row>
    <row r="570" spans="1:20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24"/>
        <v>186.03314917127071</v>
      </c>
      <c r="G570" s="3" t="s">
        <v>20</v>
      </c>
      <c r="H570" s="3">
        <v>5180</v>
      </c>
      <c r="I570" s="3">
        <f t="shared" si="25"/>
        <v>26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12">
        <f t="shared" si="26"/>
        <v>40374.208333333336</v>
      </c>
      <c r="O570" s="12">
        <f t="shared" si="26"/>
        <v>40419.208333333336</v>
      </c>
      <c r="P570" s="3" t="b">
        <v>0</v>
      </c>
      <c r="Q570" s="3" t="b">
        <v>0</v>
      </c>
      <c r="R570" s="3" t="s">
        <v>33</v>
      </c>
      <c r="S570" s="3" t="s">
        <v>2040</v>
      </c>
      <c r="T570" s="3" t="s">
        <v>2041</v>
      </c>
    </row>
    <row r="571" spans="1:20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24"/>
        <v>237.33830845771143</v>
      </c>
      <c r="G571" s="3" t="s">
        <v>20</v>
      </c>
      <c r="H571" s="3">
        <v>589</v>
      </c>
      <c r="I571" s="3">
        <f t="shared" si="25"/>
        <v>80.989999999999995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12">
        <f t="shared" si="26"/>
        <v>40554.25</v>
      </c>
      <c r="O571" s="12">
        <f t="shared" si="26"/>
        <v>40566.25</v>
      </c>
      <c r="P571" s="3" t="b">
        <v>0</v>
      </c>
      <c r="Q571" s="3" t="b">
        <v>0</v>
      </c>
      <c r="R571" s="3" t="s">
        <v>71</v>
      </c>
      <c r="S571" s="3" t="s">
        <v>2042</v>
      </c>
      <c r="T571" s="3" t="s">
        <v>2050</v>
      </c>
    </row>
    <row r="572" spans="1:20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24"/>
        <v>305.65384615384613</v>
      </c>
      <c r="G572" s="3" t="s">
        <v>20</v>
      </c>
      <c r="H572" s="3">
        <v>2725</v>
      </c>
      <c r="I572" s="3">
        <f t="shared" si="25"/>
        <v>35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12">
        <f t="shared" si="26"/>
        <v>41993.25</v>
      </c>
      <c r="O572" s="12">
        <f t="shared" si="26"/>
        <v>41999.25</v>
      </c>
      <c r="P572" s="3" t="b">
        <v>0</v>
      </c>
      <c r="Q572" s="3" t="b">
        <v>1</v>
      </c>
      <c r="R572" s="3" t="s">
        <v>23</v>
      </c>
      <c r="S572" s="3" t="s">
        <v>2036</v>
      </c>
      <c r="T572" s="3" t="s">
        <v>2037</v>
      </c>
    </row>
    <row r="573" spans="1:20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24"/>
        <v>94.142857142857139</v>
      </c>
      <c r="G573" s="3" t="s">
        <v>14</v>
      </c>
      <c r="H573" s="3">
        <v>35</v>
      </c>
      <c r="I573" s="3">
        <f t="shared" si="25"/>
        <v>94.14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12">
        <f t="shared" si="26"/>
        <v>42174.208333333328</v>
      </c>
      <c r="O573" s="12">
        <f t="shared" si="26"/>
        <v>42221.208333333328</v>
      </c>
      <c r="P573" s="3" t="b">
        <v>0</v>
      </c>
      <c r="Q573" s="3" t="b">
        <v>0</v>
      </c>
      <c r="R573" s="3" t="s">
        <v>100</v>
      </c>
      <c r="S573" s="3" t="s">
        <v>2042</v>
      </c>
      <c r="T573" s="3" t="s">
        <v>2053</v>
      </c>
    </row>
    <row r="574" spans="1:20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24"/>
        <v>54.400000000000006</v>
      </c>
      <c r="G574" s="3" t="s">
        <v>74</v>
      </c>
      <c r="H574" s="3">
        <v>94</v>
      </c>
      <c r="I574" s="3">
        <f t="shared" si="25"/>
        <v>52.09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12">
        <f t="shared" si="26"/>
        <v>42275.208333333328</v>
      </c>
      <c r="O574" s="12">
        <f t="shared" si="26"/>
        <v>42291.208333333328</v>
      </c>
      <c r="P574" s="3" t="b">
        <v>0</v>
      </c>
      <c r="Q574" s="3" t="b">
        <v>1</v>
      </c>
      <c r="R574" s="3" t="s">
        <v>23</v>
      </c>
      <c r="S574" s="3" t="s">
        <v>2036</v>
      </c>
      <c r="T574" s="3" t="s">
        <v>2037</v>
      </c>
    </row>
    <row r="575" spans="1:20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24"/>
        <v>111.88059701492537</v>
      </c>
      <c r="G575" s="3" t="s">
        <v>20</v>
      </c>
      <c r="H575" s="3">
        <v>300</v>
      </c>
      <c r="I575" s="3">
        <f t="shared" si="25"/>
        <v>24.99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12">
        <f t="shared" si="26"/>
        <v>41761.208333333336</v>
      </c>
      <c r="O575" s="12">
        <f t="shared" si="26"/>
        <v>41763.208333333336</v>
      </c>
      <c r="P575" s="3" t="b">
        <v>0</v>
      </c>
      <c r="Q575" s="3" t="b">
        <v>0</v>
      </c>
      <c r="R575" s="3" t="s">
        <v>1029</v>
      </c>
      <c r="S575" s="3" t="s">
        <v>2065</v>
      </c>
      <c r="T575" s="3" t="s">
        <v>2066</v>
      </c>
    </row>
    <row r="576" spans="1:20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24"/>
        <v>369.14814814814815</v>
      </c>
      <c r="G576" s="3" t="s">
        <v>20</v>
      </c>
      <c r="H576" s="3">
        <v>144</v>
      </c>
      <c r="I576" s="3">
        <f t="shared" si="25"/>
        <v>69.22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12">
        <f t="shared" si="26"/>
        <v>43806.25</v>
      </c>
      <c r="O576" s="12">
        <f t="shared" si="26"/>
        <v>43816.25</v>
      </c>
      <c r="P576" s="3" t="b">
        <v>0</v>
      </c>
      <c r="Q576" s="3" t="b">
        <v>1</v>
      </c>
      <c r="R576" s="3" t="s">
        <v>17</v>
      </c>
      <c r="S576" s="3" t="s">
        <v>2034</v>
      </c>
      <c r="T576" s="3" t="s">
        <v>2035</v>
      </c>
    </row>
    <row r="577" spans="1:20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24"/>
        <v>62.930372148859547</v>
      </c>
      <c r="G577" s="3" t="s">
        <v>14</v>
      </c>
      <c r="H577" s="3">
        <v>558</v>
      </c>
      <c r="I577" s="3">
        <f t="shared" si="25"/>
        <v>93.94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12">
        <f t="shared" si="26"/>
        <v>41779.208333333336</v>
      </c>
      <c r="O577" s="12">
        <f t="shared" si="26"/>
        <v>41782.208333333336</v>
      </c>
      <c r="P577" s="3" t="b">
        <v>0</v>
      </c>
      <c r="Q577" s="3" t="b">
        <v>1</v>
      </c>
      <c r="R577" s="3" t="s">
        <v>33</v>
      </c>
      <c r="S577" s="3" t="s">
        <v>2040</v>
      </c>
      <c r="T577" s="3" t="s">
        <v>2041</v>
      </c>
    </row>
    <row r="578" spans="1:20" ht="31.5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24"/>
        <v>64.927835051546396</v>
      </c>
      <c r="G578" s="3" t="s">
        <v>14</v>
      </c>
      <c r="H578" s="3">
        <v>64</v>
      </c>
      <c r="I578" s="3">
        <f t="shared" si="25"/>
        <v>98.41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12">
        <f t="shared" si="26"/>
        <v>43040.208333333328</v>
      </c>
      <c r="O578" s="12">
        <f t="shared" si="26"/>
        <v>43057.25</v>
      </c>
      <c r="P578" s="3" t="b">
        <v>0</v>
      </c>
      <c r="Q578" s="3" t="b">
        <v>0</v>
      </c>
      <c r="R578" s="3" t="s">
        <v>33</v>
      </c>
      <c r="S578" s="3" t="s">
        <v>2040</v>
      </c>
      <c r="T578" s="3" t="s">
        <v>2041</v>
      </c>
    </row>
    <row r="579" spans="1:20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ref="F579:F642" si="27">(E579/D579)*100</f>
        <v>18.853658536585368</v>
      </c>
      <c r="G579" s="3" t="s">
        <v>74</v>
      </c>
      <c r="H579" s="3">
        <v>37</v>
      </c>
      <c r="I579" s="3">
        <f t="shared" ref="I579:I642" si="28">ROUND(E579/H579,2)</f>
        <v>41.78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12">
        <f t="shared" ref="N579:O642" si="29">(((L579/60)/60)/24)+DATE(1970,1,1)</f>
        <v>40613.25</v>
      </c>
      <c r="O579" s="12">
        <f t="shared" si="29"/>
        <v>40639.208333333336</v>
      </c>
      <c r="P579" s="3" t="b">
        <v>0</v>
      </c>
      <c r="Q579" s="3" t="b">
        <v>0</v>
      </c>
      <c r="R579" s="3" t="s">
        <v>159</v>
      </c>
      <c r="S579" s="3" t="s">
        <v>2036</v>
      </c>
      <c r="T579" s="3" t="s">
        <v>2059</v>
      </c>
    </row>
    <row r="580" spans="1:20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si="27"/>
        <v>16.754404145077721</v>
      </c>
      <c r="G580" s="3" t="s">
        <v>14</v>
      </c>
      <c r="H580" s="3">
        <v>245</v>
      </c>
      <c r="I580" s="3">
        <f t="shared" si="28"/>
        <v>65.989999999999995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12">
        <f t="shared" si="29"/>
        <v>40878.25</v>
      </c>
      <c r="O580" s="12">
        <f t="shared" si="29"/>
        <v>40881.25</v>
      </c>
      <c r="P580" s="3" t="b">
        <v>0</v>
      </c>
      <c r="Q580" s="3" t="b">
        <v>0</v>
      </c>
      <c r="R580" s="3" t="s">
        <v>474</v>
      </c>
      <c r="S580" s="3" t="s">
        <v>2042</v>
      </c>
      <c r="T580" s="3" t="s">
        <v>2064</v>
      </c>
    </row>
    <row r="581" spans="1:20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27"/>
        <v>101.11290322580646</v>
      </c>
      <c r="G581" s="3" t="s">
        <v>20</v>
      </c>
      <c r="H581" s="3">
        <v>87</v>
      </c>
      <c r="I581" s="3">
        <f t="shared" si="28"/>
        <v>72.06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12">
        <f t="shared" si="29"/>
        <v>40762.208333333336</v>
      </c>
      <c r="O581" s="12">
        <f t="shared" si="29"/>
        <v>40774.208333333336</v>
      </c>
      <c r="P581" s="3" t="b">
        <v>0</v>
      </c>
      <c r="Q581" s="3" t="b">
        <v>0</v>
      </c>
      <c r="R581" s="3" t="s">
        <v>159</v>
      </c>
      <c r="S581" s="3" t="s">
        <v>2036</v>
      </c>
      <c r="T581" s="3" t="s">
        <v>2059</v>
      </c>
    </row>
    <row r="582" spans="1:20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27"/>
        <v>341.5022831050228</v>
      </c>
      <c r="G582" s="3" t="s">
        <v>20</v>
      </c>
      <c r="H582" s="3">
        <v>3116</v>
      </c>
      <c r="I582" s="3">
        <f t="shared" si="28"/>
        <v>48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12">
        <f t="shared" si="29"/>
        <v>41696.25</v>
      </c>
      <c r="O582" s="12">
        <f t="shared" si="29"/>
        <v>41704.25</v>
      </c>
      <c r="P582" s="3" t="b">
        <v>0</v>
      </c>
      <c r="Q582" s="3" t="b">
        <v>0</v>
      </c>
      <c r="R582" s="3" t="s">
        <v>33</v>
      </c>
      <c r="S582" s="3" t="s">
        <v>2040</v>
      </c>
      <c r="T582" s="3" t="s">
        <v>2041</v>
      </c>
    </row>
    <row r="583" spans="1:20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27"/>
        <v>64.016666666666666</v>
      </c>
      <c r="G583" s="3" t="s">
        <v>14</v>
      </c>
      <c r="H583" s="3">
        <v>71</v>
      </c>
      <c r="I583" s="3">
        <f t="shared" si="28"/>
        <v>54.1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12">
        <f t="shared" si="29"/>
        <v>40662.208333333336</v>
      </c>
      <c r="O583" s="12">
        <f t="shared" si="29"/>
        <v>40677.208333333336</v>
      </c>
      <c r="P583" s="3" t="b">
        <v>0</v>
      </c>
      <c r="Q583" s="3" t="b">
        <v>0</v>
      </c>
      <c r="R583" s="3" t="s">
        <v>28</v>
      </c>
      <c r="S583" s="3" t="s">
        <v>2038</v>
      </c>
      <c r="T583" s="3" t="s">
        <v>2039</v>
      </c>
    </row>
    <row r="584" spans="1:20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27"/>
        <v>52.080459770114942</v>
      </c>
      <c r="G584" s="3" t="s">
        <v>14</v>
      </c>
      <c r="H584" s="3">
        <v>42</v>
      </c>
      <c r="I584" s="3">
        <f t="shared" si="28"/>
        <v>107.88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12">
        <f t="shared" si="29"/>
        <v>42165.208333333328</v>
      </c>
      <c r="O584" s="12">
        <f t="shared" si="29"/>
        <v>42170.208333333328</v>
      </c>
      <c r="P584" s="3" t="b">
        <v>0</v>
      </c>
      <c r="Q584" s="3" t="b">
        <v>1</v>
      </c>
      <c r="R584" s="3" t="s">
        <v>89</v>
      </c>
      <c r="S584" s="3" t="s">
        <v>2051</v>
      </c>
      <c r="T584" s="3" t="s">
        <v>2052</v>
      </c>
    </row>
    <row r="585" spans="1:20" ht="31.5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27"/>
        <v>322.40211640211641</v>
      </c>
      <c r="G585" s="3" t="s">
        <v>20</v>
      </c>
      <c r="H585" s="3">
        <v>909</v>
      </c>
      <c r="I585" s="3">
        <f t="shared" si="28"/>
        <v>67.03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12">
        <f t="shared" si="29"/>
        <v>40959.25</v>
      </c>
      <c r="O585" s="12">
        <f t="shared" si="29"/>
        <v>40976.25</v>
      </c>
      <c r="P585" s="3" t="b">
        <v>0</v>
      </c>
      <c r="Q585" s="3" t="b">
        <v>0</v>
      </c>
      <c r="R585" s="3" t="s">
        <v>42</v>
      </c>
      <c r="S585" s="3" t="s">
        <v>2042</v>
      </c>
      <c r="T585" s="3" t="s">
        <v>2043</v>
      </c>
    </row>
    <row r="586" spans="1:20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27"/>
        <v>119.50810185185186</v>
      </c>
      <c r="G586" s="3" t="s">
        <v>20</v>
      </c>
      <c r="H586" s="3">
        <v>1613</v>
      </c>
      <c r="I586" s="3">
        <f t="shared" si="28"/>
        <v>64.010000000000005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12">
        <f t="shared" si="29"/>
        <v>41024.208333333336</v>
      </c>
      <c r="O586" s="12">
        <f t="shared" si="29"/>
        <v>41038.208333333336</v>
      </c>
      <c r="P586" s="3" t="b">
        <v>0</v>
      </c>
      <c r="Q586" s="3" t="b">
        <v>0</v>
      </c>
      <c r="R586" s="3" t="s">
        <v>28</v>
      </c>
      <c r="S586" s="3" t="s">
        <v>2038</v>
      </c>
      <c r="T586" s="3" t="s">
        <v>2039</v>
      </c>
    </row>
    <row r="587" spans="1:20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27"/>
        <v>146.79775280898878</v>
      </c>
      <c r="G587" s="3" t="s">
        <v>20</v>
      </c>
      <c r="H587" s="3">
        <v>136</v>
      </c>
      <c r="I587" s="3">
        <f t="shared" si="28"/>
        <v>96.07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12">
        <f t="shared" si="29"/>
        <v>40255.208333333336</v>
      </c>
      <c r="O587" s="12">
        <f t="shared" si="29"/>
        <v>40265.208333333336</v>
      </c>
      <c r="P587" s="3" t="b">
        <v>0</v>
      </c>
      <c r="Q587" s="3" t="b">
        <v>0</v>
      </c>
      <c r="R587" s="3" t="s">
        <v>206</v>
      </c>
      <c r="S587" s="3" t="s">
        <v>2048</v>
      </c>
      <c r="T587" s="3" t="s">
        <v>2060</v>
      </c>
    </row>
    <row r="588" spans="1:20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27"/>
        <v>950.57142857142856</v>
      </c>
      <c r="G588" s="3" t="s">
        <v>20</v>
      </c>
      <c r="H588" s="3">
        <v>130</v>
      </c>
      <c r="I588" s="3">
        <f t="shared" si="28"/>
        <v>51.18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12">
        <f t="shared" si="29"/>
        <v>40499.25</v>
      </c>
      <c r="O588" s="12">
        <f t="shared" si="29"/>
        <v>40518.25</v>
      </c>
      <c r="P588" s="3" t="b">
        <v>0</v>
      </c>
      <c r="Q588" s="3" t="b">
        <v>0</v>
      </c>
      <c r="R588" s="3" t="s">
        <v>23</v>
      </c>
      <c r="S588" s="3" t="s">
        <v>2036</v>
      </c>
      <c r="T588" s="3" t="s">
        <v>2037</v>
      </c>
    </row>
    <row r="589" spans="1:20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27"/>
        <v>72.893617021276597</v>
      </c>
      <c r="G589" s="3" t="s">
        <v>14</v>
      </c>
      <c r="H589" s="3">
        <v>156</v>
      </c>
      <c r="I589" s="3">
        <f t="shared" si="28"/>
        <v>43.92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12">
        <f t="shared" si="29"/>
        <v>43484.25</v>
      </c>
      <c r="O589" s="12">
        <f t="shared" si="29"/>
        <v>43536.208333333328</v>
      </c>
      <c r="P589" s="3" t="b">
        <v>0</v>
      </c>
      <c r="Q589" s="3" t="b">
        <v>1</v>
      </c>
      <c r="R589" s="3" t="s">
        <v>17</v>
      </c>
      <c r="S589" s="3" t="s">
        <v>2034</v>
      </c>
      <c r="T589" s="3" t="s">
        <v>2035</v>
      </c>
    </row>
    <row r="590" spans="1:20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27"/>
        <v>79.008248730964468</v>
      </c>
      <c r="G590" s="3" t="s">
        <v>14</v>
      </c>
      <c r="H590" s="3">
        <v>1368</v>
      </c>
      <c r="I590" s="3">
        <f t="shared" si="28"/>
        <v>91.02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12">
        <f t="shared" si="29"/>
        <v>40262.208333333336</v>
      </c>
      <c r="O590" s="12">
        <f t="shared" si="29"/>
        <v>40293.208333333336</v>
      </c>
      <c r="P590" s="3" t="b">
        <v>0</v>
      </c>
      <c r="Q590" s="3" t="b">
        <v>0</v>
      </c>
      <c r="R590" s="3" t="s">
        <v>33</v>
      </c>
      <c r="S590" s="3" t="s">
        <v>2040</v>
      </c>
      <c r="T590" s="3" t="s">
        <v>2041</v>
      </c>
    </row>
    <row r="591" spans="1:20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27"/>
        <v>64.721518987341781</v>
      </c>
      <c r="G591" s="3" t="s">
        <v>14</v>
      </c>
      <c r="H591" s="3">
        <v>102</v>
      </c>
      <c r="I591" s="3">
        <f t="shared" si="28"/>
        <v>50.13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12">
        <f t="shared" si="29"/>
        <v>42190.208333333328</v>
      </c>
      <c r="O591" s="12">
        <f t="shared" si="29"/>
        <v>42197.208333333328</v>
      </c>
      <c r="P591" s="3" t="b">
        <v>0</v>
      </c>
      <c r="Q591" s="3" t="b">
        <v>0</v>
      </c>
      <c r="R591" s="3" t="s">
        <v>42</v>
      </c>
      <c r="S591" s="3" t="s">
        <v>2042</v>
      </c>
      <c r="T591" s="3" t="s">
        <v>2043</v>
      </c>
    </row>
    <row r="592" spans="1:20" ht="31.5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27"/>
        <v>82.028169014084511</v>
      </c>
      <c r="G592" s="3" t="s">
        <v>14</v>
      </c>
      <c r="H592" s="3">
        <v>86</v>
      </c>
      <c r="I592" s="3">
        <f t="shared" si="28"/>
        <v>67.72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12">
        <f t="shared" si="29"/>
        <v>41994.25</v>
      </c>
      <c r="O592" s="12">
        <f t="shared" si="29"/>
        <v>42005.25</v>
      </c>
      <c r="P592" s="3" t="b">
        <v>0</v>
      </c>
      <c r="Q592" s="3" t="b">
        <v>0</v>
      </c>
      <c r="R592" s="3" t="s">
        <v>133</v>
      </c>
      <c r="S592" s="3" t="s">
        <v>2048</v>
      </c>
      <c r="T592" s="3" t="s">
        <v>2057</v>
      </c>
    </row>
    <row r="593" spans="1:20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27"/>
        <v>1037.6666666666667</v>
      </c>
      <c r="G593" s="3" t="s">
        <v>20</v>
      </c>
      <c r="H593" s="3">
        <v>102</v>
      </c>
      <c r="I593" s="3">
        <f t="shared" si="28"/>
        <v>61.04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12">
        <f t="shared" si="29"/>
        <v>40373.208333333336</v>
      </c>
      <c r="O593" s="12">
        <f t="shared" si="29"/>
        <v>40383.208333333336</v>
      </c>
      <c r="P593" s="3" t="b">
        <v>0</v>
      </c>
      <c r="Q593" s="3" t="b">
        <v>0</v>
      </c>
      <c r="R593" s="3" t="s">
        <v>89</v>
      </c>
      <c r="S593" s="3" t="s">
        <v>2051</v>
      </c>
      <c r="T593" s="3" t="s">
        <v>2052</v>
      </c>
    </row>
    <row r="594" spans="1:20" ht="31.5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27"/>
        <v>12.910076530612244</v>
      </c>
      <c r="G594" s="3" t="s">
        <v>14</v>
      </c>
      <c r="H594" s="3">
        <v>253</v>
      </c>
      <c r="I594" s="3">
        <f t="shared" si="28"/>
        <v>80.010000000000005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12">
        <f t="shared" si="29"/>
        <v>41789.208333333336</v>
      </c>
      <c r="O594" s="12">
        <f t="shared" si="29"/>
        <v>41798.208333333336</v>
      </c>
      <c r="P594" s="3" t="b">
        <v>0</v>
      </c>
      <c r="Q594" s="3" t="b">
        <v>0</v>
      </c>
      <c r="R594" s="3" t="s">
        <v>33</v>
      </c>
      <c r="S594" s="3" t="s">
        <v>2040</v>
      </c>
      <c r="T594" s="3" t="s">
        <v>2041</v>
      </c>
    </row>
    <row r="595" spans="1:20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27"/>
        <v>154.84210526315789</v>
      </c>
      <c r="G595" s="3" t="s">
        <v>20</v>
      </c>
      <c r="H595" s="3">
        <v>4006</v>
      </c>
      <c r="I595" s="3">
        <f t="shared" si="28"/>
        <v>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12">
        <f t="shared" si="29"/>
        <v>41724.208333333336</v>
      </c>
      <c r="O595" s="12">
        <f t="shared" si="29"/>
        <v>41737.208333333336</v>
      </c>
      <c r="P595" s="3" t="b">
        <v>0</v>
      </c>
      <c r="Q595" s="3" t="b">
        <v>0</v>
      </c>
      <c r="R595" s="3" t="s">
        <v>71</v>
      </c>
      <c r="S595" s="3" t="s">
        <v>2042</v>
      </c>
      <c r="T595" s="3" t="s">
        <v>2050</v>
      </c>
    </row>
    <row r="596" spans="1:20" ht="31.5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27"/>
        <v>7.0991735537190088</v>
      </c>
      <c r="G596" s="3" t="s">
        <v>14</v>
      </c>
      <c r="H596" s="3">
        <v>157</v>
      </c>
      <c r="I596" s="3">
        <f t="shared" si="28"/>
        <v>71.13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12">
        <f t="shared" si="29"/>
        <v>42548.208333333328</v>
      </c>
      <c r="O596" s="12">
        <f t="shared" si="29"/>
        <v>42551.208333333328</v>
      </c>
      <c r="P596" s="3" t="b">
        <v>0</v>
      </c>
      <c r="Q596" s="3" t="b">
        <v>1</v>
      </c>
      <c r="R596" s="3" t="s">
        <v>33</v>
      </c>
      <c r="S596" s="3" t="s">
        <v>2040</v>
      </c>
      <c r="T596" s="3" t="s">
        <v>2041</v>
      </c>
    </row>
    <row r="597" spans="1:20" ht="31.5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27"/>
        <v>208.52773826458036</v>
      </c>
      <c r="G597" s="3" t="s">
        <v>20</v>
      </c>
      <c r="H597" s="3">
        <v>1629</v>
      </c>
      <c r="I597" s="3">
        <f t="shared" si="28"/>
        <v>89.99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12">
        <f t="shared" si="29"/>
        <v>40253.208333333336</v>
      </c>
      <c r="O597" s="12">
        <f t="shared" si="29"/>
        <v>40274.208333333336</v>
      </c>
      <c r="P597" s="3" t="b">
        <v>0</v>
      </c>
      <c r="Q597" s="3" t="b">
        <v>1</v>
      </c>
      <c r="R597" s="3" t="s">
        <v>33</v>
      </c>
      <c r="S597" s="3" t="s">
        <v>2040</v>
      </c>
      <c r="T597" s="3" t="s">
        <v>2041</v>
      </c>
    </row>
    <row r="598" spans="1:20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27"/>
        <v>99.683544303797461</v>
      </c>
      <c r="G598" s="3" t="s">
        <v>14</v>
      </c>
      <c r="H598" s="3">
        <v>183</v>
      </c>
      <c r="I598" s="3">
        <f t="shared" si="28"/>
        <v>43.03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12">
        <f t="shared" si="29"/>
        <v>42434.25</v>
      </c>
      <c r="O598" s="12">
        <f t="shared" si="29"/>
        <v>42441.25</v>
      </c>
      <c r="P598" s="3" t="b">
        <v>0</v>
      </c>
      <c r="Q598" s="3" t="b">
        <v>1</v>
      </c>
      <c r="R598" s="3" t="s">
        <v>53</v>
      </c>
      <c r="S598" s="3" t="s">
        <v>2042</v>
      </c>
      <c r="T598" s="3" t="s">
        <v>2045</v>
      </c>
    </row>
    <row r="599" spans="1:20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27"/>
        <v>201.59756097560978</v>
      </c>
      <c r="G599" s="3" t="s">
        <v>20</v>
      </c>
      <c r="H599" s="3">
        <v>2188</v>
      </c>
      <c r="I599" s="3">
        <f t="shared" si="28"/>
        <v>68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12">
        <f t="shared" si="29"/>
        <v>43786.25</v>
      </c>
      <c r="O599" s="12">
        <f t="shared" si="29"/>
        <v>43804.25</v>
      </c>
      <c r="P599" s="3" t="b">
        <v>0</v>
      </c>
      <c r="Q599" s="3" t="b">
        <v>0</v>
      </c>
      <c r="R599" s="3" t="s">
        <v>33</v>
      </c>
      <c r="S599" s="3" t="s">
        <v>2040</v>
      </c>
      <c r="T599" s="3" t="s">
        <v>2041</v>
      </c>
    </row>
    <row r="600" spans="1:20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27"/>
        <v>162.09032258064516</v>
      </c>
      <c r="G600" s="3" t="s">
        <v>20</v>
      </c>
      <c r="H600" s="3">
        <v>2409</v>
      </c>
      <c r="I600" s="3">
        <f t="shared" si="28"/>
        <v>73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12">
        <f t="shared" si="29"/>
        <v>40344.208333333336</v>
      </c>
      <c r="O600" s="12">
        <f t="shared" si="29"/>
        <v>40373.208333333336</v>
      </c>
      <c r="P600" s="3" t="b">
        <v>0</v>
      </c>
      <c r="Q600" s="3" t="b">
        <v>0</v>
      </c>
      <c r="R600" s="3" t="s">
        <v>23</v>
      </c>
      <c r="S600" s="3" t="s">
        <v>2036</v>
      </c>
      <c r="T600" s="3" t="s">
        <v>2037</v>
      </c>
    </row>
    <row r="601" spans="1:20" ht="31.5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27"/>
        <v>3.6436208125445471</v>
      </c>
      <c r="G601" s="3" t="s">
        <v>14</v>
      </c>
      <c r="H601" s="3">
        <v>82</v>
      </c>
      <c r="I601" s="3">
        <f t="shared" si="28"/>
        <v>62.34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12">
        <f t="shared" si="29"/>
        <v>42047.25</v>
      </c>
      <c r="O601" s="12">
        <f t="shared" si="29"/>
        <v>42055.25</v>
      </c>
      <c r="P601" s="3" t="b">
        <v>0</v>
      </c>
      <c r="Q601" s="3" t="b">
        <v>0</v>
      </c>
      <c r="R601" s="3" t="s">
        <v>42</v>
      </c>
      <c r="S601" s="3" t="s">
        <v>2042</v>
      </c>
      <c r="T601" s="3" t="s">
        <v>2043</v>
      </c>
    </row>
    <row r="602" spans="1:20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27"/>
        <v>5</v>
      </c>
      <c r="G602" s="3" t="s">
        <v>14</v>
      </c>
      <c r="H602" s="3">
        <v>1</v>
      </c>
      <c r="I602" s="3">
        <f t="shared" si="28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12">
        <f t="shared" si="29"/>
        <v>41485.208333333336</v>
      </c>
      <c r="O602" s="12">
        <f t="shared" si="29"/>
        <v>41497.208333333336</v>
      </c>
      <c r="P602" s="3" t="b">
        <v>0</v>
      </c>
      <c r="Q602" s="3" t="b">
        <v>0</v>
      </c>
      <c r="R602" s="3" t="s">
        <v>17</v>
      </c>
      <c r="S602" s="3" t="s">
        <v>2034</v>
      </c>
      <c r="T602" s="3" t="s">
        <v>2035</v>
      </c>
    </row>
    <row r="603" spans="1:20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27"/>
        <v>206.63492063492063</v>
      </c>
      <c r="G603" s="3" t="s">
        <v>20</v>
      </c>
      <c r="H603" s="3">
        <v>194</v>
      </c>
      <c r="I603" s="3">
        <f t="shared" si="28"/>
        <v>67.099999999999994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12">
        <f t="shared" si="29"/>
        <v>41789.208333333336</v>
      </c>
      <c r="O603" s="12">
        <f t="shared" si="29"/>
        <v>41806.208333333336</v>
      </c>
      <c r="P603" s="3" t="b">
        <v>1</v>
      </c>
      <c r="Q603" s="3" t="b">
        <v>0</v>
      </c>
      <c r="R603" s="3" t="s">
        <v>65</v>
      </c>
      <c r="S603" s="3" t="s">
        <v>2038</v>
      </c>
      <c r="T603" s="3" t="s">
        <v>2047</v>
      </c>
    </row>
    <row r="604" spans="1:20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27"/>
        <v>128.23628691983123</v>
      </c>
      <c r="G604" s="3" t="s">
        <v>20</v>
      </c>
      <c r="H604" s="3">
        <v>1140</v>
      </c>
      <c r="I604" s="3">
        <f t="shared" si="28"/>
        <v>79.98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12">
        <f t="shared" si="29"/>
        <v>42160.208333333328</v>
      </c>
      <c r="O604" s="12">
        <f t="shared" si="29"/>
        <v>42171.208333333328</v>
      </c>
      <c r="P604" s="3" t="b">
        <v>0</v>
      </c>
      <c r="Q604" s="3" t="b">
        <v>0</v>
      </c>
      <c r="R604" s="3" t="s">
        <v>33</v>
      </c>
      <c r="S604" s="3" t="s">
        <v>2040</v>
      </c>
      <c r="T604" s="3" t="s">
        <v>2041</v>
      </c>
    </row>
    <row r="605" spans="1:20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27"/>
        <v>119.66037735849055</v>
      </c>
      <c r="G605" s="3" t="s">
        <v>20</v>
      </c>
      <c r="H605" s="3">
        <v>102</v>
      </c>
      <c r="I605" s="3">
        <f t="shared" si="28"/>
        <v>62.18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12">
        <f t="shared" si="29"/>
        <v>43573.208333333328</v>
      </c>
      <c r="O605" s="12">
        <f t="shared" si="29"/>
        <v>43600.208333333328</v>
      </c>
      <c r="P605" s="3" t="b">
        <v>0</v>
      </c>
      <c r="Q605" s="3" t="b">
        <v>0</v>
      </c>
      <c r="R605" s="3" t="s">
        <v>33</v>
      </c>
      <c r="S605" s="3" t="s">
        <v>2040</v>
      </c>
      <c r="T605" s="3" t="s">
        <v>2041</v>
      </c>
    </row>
    <row r="606" spans="1:20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27"/>
        <v>170.73055242390078</v>
      </c>
      <c r="G606" s="3" t="s">
        <v>20</v>
      </c>
      <c r="H606" s="3">
        <v>2857</v>
      </c>
      <c r="I606" s="3">
        <f t="shared" si="28"/>
        <v>53.01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12">
        <f t="shared" si="29"/>
        <v>40565.25</v>
      </c>
      <c r="O606" s="12">
        <f t="shared" si="29"/>
        <v>40586.25</v>
      </c>
      <c r="P606" s="3" t="b">
        <v>0</v>
      </c>
      <c r="Q606" s="3" t="b">
        <v>0</v>
      </c>
      <c r="R606" s="3" t="s">
        <v>33</v>
      </c>
      <c r="S606" s="3" t="s">
        <v>2040</v>
      </c>
      <c r="T606" s="3" t="s">
        <v>2041</v>
      </c>
    </row>
    <row r="607" spans="1:20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27"/>
        <v>187.21212121212122</v>
      </c>
      <c r="G607" s="3" t="s">
        <v>20</v>
      </c>
      <c r="H607" s="3">
        <v>107</v>
      </c>
      <c r="I607" s="3">
        <f t="shared" si="28"/>
        <v>57.74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12">
        <f t="shared" si="29"/>
        <v>42280.208333333328</v>
      </c>
      <c r="O607" s="12">
        <f t="shared" si="29"/>
        <v>42321.25</v>
      </c>
      <c r="P607" s="3" t="b">
        <v>0</v>
      </c>
      <c r="Q607" s="3" t="b">
        <v>0</v>
      </c>
      <c r="R607" s="3" t="s">
        <v>68</v>
      </c>
      <c r="S607" s="3" t="s">
        <v>2048</v>
      </c>
      <c r="T607" s="3" t="s">
        <v>2049</v>
      </c>
    </row>
    <row r="608" spans="1:20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27"/>
        <v>188.38235294117646</v>
      </c>
      <c r="G608" s="3" t="s">
        <v>20</v>
      </c>
      <c r="H608" s="3">
        <v>160</v>
      </c>
      <c r="I608" s="3">
        <f t="shared" si="28"/>
        <v>40.03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12">
        <f t="shared" si="29"/>
        <v>42436.25</v>
      </c>
      <c r="O608" s="12">
        <f t="shared" si="29"/>
        <v>42447.208333333328</v>
      </c>
      <c r="P608" s="3" t="b">
        <v>0</v>
      </c>
      <c r="Q608" s="3" t="b">
        <v>0</v>
      </c>
      <c r="R608" s="3" t="s">
        <v>23</v>
      </c>
      <c r="S608" s="3" t="s">
        <v>2036</v>
      </c>
      <c r="T608" s="3" t="s">
        <v>2037</v>
      </c>
    </row>
    <row r="609" spans="1:20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27"/>
        <v>131.29869186046511</v>
      </c>
      <c r="G609" s="3" t="s">
        <v>20</v>
      </c>
      <c r="H609" s="3">
        <v>2230</v>
      </c>
      <c r="I609" s="3">
        <f t="shared" si="28"/>
        <v>81.02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12">
        <f t="shared" si="29"/>
        <v>41721.208333333336</v>
      </c>
      <c r="O609" s="12">
        <f t="shared" si="29"/>
        <v>41723.208333333336</v>
      </c>
      <c r="P609" s="3" t="b">
        <v>0</v>
      </c>
      <c r="Q609" s="3" t="b">
        <v>0</v>
      </c>
      <c r="R609" s="3" t="s">
        <v>17</v>
      </c>
      <c r="S609" s="3" t="s">
        <v>2034</v>
      </c>
      <c r="T609" s="3" t="s">
        <v>2035</v>
      </c>
    </row>
    <row r="610" spans="1:20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27"/>
        <v>283.97435897435901</v>
      </c>
      <c r="G610" s="3" t="s">
        <v>20</v>
      </c>
      <c r="H610" s="3">
        <v>316</v>
      </c>
      <c r="I610" s="3">
        <f t="shared" si="28"/>
        <v>35.049999999999997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12">
        <f t="shared" si="29"/>
        <v>43530.25</v>
      </c>
      <c r="O610" s="12">
        <f t="shared" si="29"/>
        <v>43534.25</v>
      </c>
      <c r="P610" s="3" t="b">
        <v>0</v>
      </c>
      <c r="Q610" s="3" t="b">
        <v>1</v>
      </c>
      <c r="R610" s="3" t="s">
        <v>159</v>
      </c>
      <c r="S610" s="3" t="s">
        <v>2036</v>
      </c>
      <c r="T610" s="3" t="s">
        <v>2059</v>
      </c>
    </row>
    <row r="611" spans="1:20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27"/>
        <v>120.41999999999999</v>
      </c>
      <c r="G611" s="3" t="s">
        <v>20</v>
      </c>
      <c r="H611" s="3">
        <v>117</v>
      </c>
      <c r="I611" s="3">
        <f t="shared" si="28"/>
        <v>102.92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12">
        <f t="shared" si="29"/>
        <v>43481.25</v>
      </c>
      <c r="O611" s="12">
        <f t="shared" si="29"/>
        <v>43498.25</v>
      </c>
      <c r="P611" s="3" t="b">
        <v>0</v>
      </c>
      <c r="Q611" s="3" t="b">
        <v>0</v>
      </c>
      <c r="R611" s="3" t="s">
        <v>474</v>
      </c>
      <c r="S611" s="3" t="s">
        <v>2042</v>
      </c>
      <c r="T611" s="3" t="s">
        <v>2064</v>
      </c>
    </row>
    <row r="612" spans="1:20" ht="31.5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27"/>
        <v>419.0560747663551</v>
      </c>
      <c r="G612" s="3" t="s">
        <v>20</v>
      </c>
      <c r="H612" s="3">
        <v>6406</v>
      </c>
      <c r="I612" s="3">
        <f t="shared" si="28"/>
        <v>28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12">
        <f t="shared" si="29"/>
        <v>41259.25</v>
      </c>
      <c r="O612" s="12">
        <f t="shared" si="29"/>
        <v>41273.25</v>
      </c>
      <c r="P612" s="3" t="b">
        <v>0</v>
      </c>
      <c r="Q612" s="3" t="b">
        <v>0</v>
      </c>
      <c r="R612" s="3" t="s">
        <v>33</v>
      </c>
      <c r="S612" s="3" t="s">
        <v>2040</v>
      </c>
      <c r="T612" s="3" t="s">
        <v>2041</v>
      </c>
    </row>
    <row r="613" spans="1:20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27"/>
        <v>13.853658536585368</v>
      </c>
      <c r="G613" s="3" t="s">
        <v>74</v>
      </c>
      <c r="H613" s="3">
        <v>15</v>
      </c>
      <c r="I613" s="3">
        <f t="shared" si="28"/>
        <v>75.73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12">
        <f t="shared" si="29"/>
        <v>41480.208333333336</v>
      </c>
      <c r="O613" s="12">
        <f t="shared" si="29"/>
        <v>41492.208333333336</v>
      </c>
      <c r="P613" s="3" t="b">
        <v>0</v>
      </c>
      <c r="Q613" s="3" t="b">
        <v>0</v>
      </c>
      <c r="R613" s="3" t="s">
        <v>33</v>
      </c>
      <c r="S613" s="3" t="s">
        <v>2040</v>
      </c>
      <c r="T613" s="3" t="s">
        <v>2041</v>
      </c>
    </row>
    <row r="614" spans="1:20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27"/>
        <v>139.43548387096774</v>
      </c>
      <c r="G614" s="3" t="s">
        <v>20</v>
      </c>
      <c r="H614" s="3">
        <v>192</v>
      </c>
      <c r="I614" s="3">
        <f t="shared" si="28"/>
        <v>45.03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12">
        <f t="shared" si="29"/>
        <v>40474.208333333336</v>
      </c>
      <c r="O614" s="12">
        <f t="shared" si="29"/>
        <v>40497.25</v>
      </c>
      <c r="P614" s="3" t="b">
        <v>0</v>
      </c>
      <c r="Q614" s="3" t="b">
        <v>0</v>
      </c>
      <c r="R614" s="3" t="s">
        <v>50</v>
      </c>
      <c r="S614" s="3" t="s">
        <v>2036</v>
      </c>
      <c r="T614" s="3" t="s">
        <v>2044</v>
      </c>
    </row>
    <row r="615" spans="1:20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27"/>
        <v>174</v>
      </c>
      <c r="G615" s="3" t="s">
        <v>20</v>
      </c>
      <c r="H615" s="3">
        <v>26</v>
      </c>
      <c r="I615" s="3">
        <f t="shared" si="28"/>
        <v>73.62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12">
        <f t="shared" si="29"/>
        <v>42973.208333333328</v>
      </c>
      <c r="O615" s="12">
        <f t="shared" si="29"/>
        <v>42982.208333333328</v>
      </c>
      <c r="P615" s="3" t="b">
        <v>0</v>
      </c>
      <c r="Q615" s="3" t="b">
        <v>0</v>
      </c>
      <c r="R615" s="3" t="s">
        <v>33</v>
      </c>
      <c r="S615" s="3" t="s">
        <v>2040</v>
      </c>
      <c r="T615" s="3" t="s">
        <v>2041</v>
      </c>
    </row>
    <row r="616" spans="1:20" ht="31.5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27"/>
        <v>155.49056603773585</v>
      </c>
      <c r="G616" s="3" t="s">
        <v>20</v>
      </c>
      <c r="H616" s="3">
        <v>723</v>
      </c>
      <c r="I616" s="3">
        <f t="shared" si="28"/>
        <v>56.99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12">
        <f t="shared" si="29"/>
        <v>42746.25</v>
      </c>
      <c r="O616" s="12">
        <f t="shared" si="29"/>
        <v>42764.25</v>
      </c>
      <c r="P616" s="3" t="b">
        <v>0</v>
      </c>
      <c r="Q616" s="3" t="b">
        <v>0</v>
      </c>
      <c r="R616" s="3" t="s">
        <v>33</v>
      </c>
      <c r="S616" s="3" t="s">
        <v>2040</v>
      </c>
      <c r="T616" s="3" t="s">
        <v>2041</v>
      </c>
    </row>
    <row r="617" spans="1:20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27"/>
        <v>170.44705882352943</v>
      </c>
      <c r="G617" s="3" t="s">
        <v>20</v>
      </c>
      <c r="H617" s="3">
        <v>170</v>
      </c>
      <c r="I617" s="3">
        <f t="shared" si="28"/>
        <v>85.22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12">
        <f t="shared" si="29"/>
        <v>42489.208333333328</v>
      </c>
      <c r="O617" s="12">
        <f t="shared" si="29"/>
        <v>42499.208333333328</v>
      </c>
      <c r="P617" s="3" t="b">
        <v>0</v>
      </c>
      <c r="Q617" s="3" t="b">
        <v>0</v>
      </c>
      <c r="R617" s="3" t="s">
        <v>33</v>
      </c>
      <c r="S617" s="3" t="s">
        <v>2040</v>
      </c>
      <c r="T617" s="3" t="s">
        <v>2041</v>
      </c>
    </row>
    <row r="618" spans="1:20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27"/>
        <v>189.515625</v>
      </c>
      <c r="G618" s="3" t="s">
        <v>20</v>
      </c>
      <c r="H618" s="3">
        <v>238</v>
      </c>
      <c r="I618" s="3">
        <f t="shared" si="28"/>
        <v>50.96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12">
        <f t="shared" si="29"/>
        <v>41537.208333333336</v>
      </c>
      <c r="O618" s="12">
        <f t="shared" si="29"/>
        <v>41538.208333333336</v>
      </c>
      <c r="P618" s="3" t="b">
        <v>0</v>
      </c>
      <c r="Q618" s="3" t="b">
        <v>1</v>
      </c>
      <c r="R618" s="3" t="s">
        <v>60</v>
      </c>
      <c r="S618" s="3" t="s">
        <v>2036</v>
      </c>
      <c r="T618" s="3" t="s">
        <v>2046</v>
      </c>
    </row>
    <row r="619" spans="1:20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27"/>
        <v>249.71428571428572</v>
      </c>
      <c r="G619" s="3" t="s">
        <v>20</v>
      </c>
      <c r="H619" s="3">
        <v>55</v>
      </c>
      <c r="I619" s="3">
        <f t="shared" si="28"/>
        <v>63.56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12">
        <f t="shared" si="29"/>
        <v>41794.208333333336</v>
      </c>
      <c r="O619" s="12">
        <f t="shared" si="29"/>
        <v>41804.208333333336</v>
      </c>
      <c r="P619" s="3" t="b">
        <v>0</v>
      </c>
      <c r="Q619" s="3" t="b">
        <v>0</v>
      </c>
      <c r="R619" s="3" t="s">
        <v>33</v>
      </c>
      <c r="S619" s="3" t="s">
        <v>2040</v>
      </c>
      <c r="T619" s="3" t="s">
        <v>2041</v>
      </c>
    </row>
    <row r="620" spans="1:20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27"/>
        <v>48.860523665659613</v>
      </c>
      <c r="G620" s="3" t="s">
        <v>14</v>
      </c>
      <c r="H620" s="3">
        <v>1198</v>
      </c>
      <c r="I620" s="3">
        <f t="shared" si="28"/>
        <v>81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12">
        <f t="shared" si="29"/>
        <v>41396.208333333336</v>
      </c>
      <c r="O620" s="12">
        <f t="shared" si="29"/>
        <v>41417.208333333336</v>
      </c>
      <c r="P620" s="3" t="b">
        <v>0</v>
      </c>
      <c r="Q620" s="3" t="b">
        <v>0</v>
      </c>
      <c r="R620" s="3" t="s">
        <v>68</v>
      </c>
      <c r="S620" s="3" t="s">
        <v>2048</v>
      </c>
      <c r="T620" s="3" t="s">
        <v>2049</v>
      </c>
    </row>
    <row r="621" spans="1:20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27"/>
        <v>28.461970393057683</v>
      </c>
      <c r="G621" s="3" t="s">
        <v>14</v>
      </c>
      <c r="H621" s="3">
        <v>648</v>
      </c>
      <c r="I621" s="3">
        <f t="shared" si="28"/>
        <v>86.04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12">
        <f t="shared" si="29"/>
        <v>40669.208333333336</v>
      </c>
      <c r="O621" s="12">
        <f t="shared" si="29"/>
        <v>40670.208333333336</v>
      </c>
      <c r="P621" s="3" t="b">
        <v>1</v>
      </c>
      <c r="Q621" s="3" t="b">
        <v>1</v>
      </c>
      <c r="R621" s="3" t="s">
        <v>33</v>
      </c>
      <c r="S621" s="3" t="s">
        <v>2040</v>
      </c>
      <c r="T621" s="3" t="s">
        <v>2041</v>
      </c>
    </row>
    <row r="622" spans="1:20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27"/>
        <v>268.02325581395348</v>
      </c>
      <c r="G622" s="3" t="s">
        <v>20</v>
      </c>
      <c r="H622" s="3">
        <v>128</v>
      </c>
      <c r="I622" s="3">
        <f t="shared" si="28"/>
        <v>90.04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12">
        <f t="shared" si="29"/>
        <v>42559.208333333328</v>
      </c>
      <c r="O622" s="12">
        <f t="shared" si="29"/>
        <v>42563.208333333328</v>
      </c>
      <c r="P622" s="3" t="b">
        <v>0</v>
      </c>
      <c r="Q622" s="3" t="b">
        <v>0</v>
      </c>
      <c r="R622" s="3" t="s">
        <v>122</v>
      </c>
      <c r="S622" s="3" t="s">
        <v>2055</v>
      </c>
      <c r="T622" s="3" t="s">
        <v>2056</v>
      </c>
    </row>
    <row r="623" spans="1:20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27"/>
        <v>619.80078125</v>
      </c>
      <c r="G623" s="3" t="s">
        <v>20</v>
      </c>
      <c r="H623" s="3">
        <v>2144</v>
      </c>
      <c r="I623" s="3">
        <f t="shared" si="28"/>
        <v>74.010000000000005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12">
        <f t="shared" si="29"/>
        <v>42626.208333333328</v>
      </c>
      <c r="O623" s="12">
        <f t="shared" si="29"/>
        <v>42631.208333333328</v>
      </c>
      <c r="P623" s="3" t="b">
        <v>0</v>
      </c>
      <c r="Q623" s="3" t="b">
        <v>0</v>
      </c>
      <c r="R623" s="3" t="s">
        <v>33</v>
      </c>
      <c r="S623" s="3" t="s">
        <v>2040</v>
      </c>
      <c r="T623" s="3" t="s">
        <v>2041</v>
      </c>
    </row>
    <row r="624" spans="1:20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27"/>
        <v>3.1301587301587301</v>
      </c>
      <c r="G624" s="3" t="s">
        <v>14</v>
      </c>
      <c r="H624" s="3">
        <v>64</v>
      </c>
      <c r="I624" s="3">
        <f t="shared" si="28"/>
        <v>92.44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12">
        <f t="shared" si="29"/>
        <v>43205.208333333328</v>
      </c>
      <c r="O624" s="12">
        <f t="shared" si="29"/>
        <v>43231.208333333328</v>
      </c>
      <c r="P624" s="3" t="b">
        <v>0</v>
      </c>
      <c r="Q624" s="3" t="b">
        <v>0</v>
      </c>
      <c r="R624" s="3" t="s">
        <v>60</v>
      </c>
      <c r="S624" s="3" t="s">
        <v>2036</v>
      </c>
      <c r="T624" s="3" t="s">
        <v>2046</v>
      </c>
    </row>
    <row r="625" spans="1:20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27"/>
        <v>159.92152704135739</v>
      </c>
      <c r="G625" s="3" t="s">
        <v>20</v>
      </c>
      <c r="H625" s="3">
        <v>2693</v>
      </c>
      <c r="I625" s="3">
        <f t="shared" si="28"/>
        <v>56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12">
        <f t="shared" si="29"/>
        <v>42201.208333333328</v>
      </c>
      <c r="O625" s="12">
        <f t="shared" si="29"/>
        <v>42206.208333333328</v>
      </c>
      <c r="P625" s="3" t="b">
        <v>0</v>
      </c>
      <c r="Q625" s="3" t="b">
        <v>0</v>
      </c>
      <c r="R625" s="3" t="s">
        <v>33</v>
      </c>
      <c r="S625" s="3" t="s">
        <v>2040</v>
      </c>
      <c r="T625" s="3" t="s">
        <v>2041</v>
      </c>
    </row>
    <row r="626" spans="1:20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27"/>
        <v>279.39215686274508</v>
      </c>
      <c r="G626" s="3" t="s">
        <v>20</v>
      </c>
      <c r="H626" s="3">
        <v>432</v>
      </c>
      <c r="I626" s="3">
        <f t="shared" si="28"/>
        <v>32.979999999999997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12">
        <f t="shared" si="29"/>
        <v>42029.25</v>
      </c>
      <c r="O626" s="12">
        <f t="shared" si="29"/>
        <v>42035.25</v>
      </c>
      <c r="P626" s="3" t="b">
        <v>0</v>
      </c>
      <c r="Q626" s="3" t="b">
        <v>0</v>
      </c>
      <c r="R626" s="3" t="s">
        <v>122</v>
      </c>
      <c r="S626" s="3" t="s">
        <v>2055</v>
      </c>
      <c r="T626" s="3" t="s">
        <v>2056</v>
      </c>
    </row>
    <row r="627" spans="1:20" ht="31.5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27"/>
        <v>77.373333333333335</v>
      </c>
      <c r="G627" s="3" t="s">
        <v>14</v>
      </c>
      <c r="H627" s="3">
        <v>62</v>
      </c>
      <c r="I627" s="3">
        <f t="shared" si="28"/>
        <v>93.6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12">
        <f t="shared" si="29"/>
        <v>43857.25</v>
      </c>
      <c r="O627" s="12">
        <f t="shared" si="29"/>
        <v>43871.25</v>
      </c>
      <c r="P627" s="3" t="b">
        <v>0</v>
      </c>
      <c r="Q627" s="3" t="b">
        <v>0</v>
      </c>
      <c r="R627" s="3" t="s">
        <v>33</v>
      </c>
      <c r="S627" s="3" t="s">
        <v>2040</v>
      </c>
      <c r="T627" s="3" t="s">
        <v>2041</v>
      </c>
    </row>
    <row r="628" spans="1:20" ht="31.5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27"/>
        <v>206.32812500000003</v>
      </c>
      <c r="G628" s="3" t="s">
        <v>20</v>
      </c>
      <c r="H628" s="3">
        <v>189</v>
      </c>
      <c r="I628" s="3">
        <f t="shared" si="28"/>
        <v>69.87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12">
        <f t="shared" si="29"/>
        <v>40449.208333333336</v>
      </c>
      <c r="O628" s="12">
        <f t="shared" si="29"/>
        <v>40458.208333333336</v>
      </c>
      <c r="P628" s="3" t="b">
        <v>0</v>
      </c>
      <c r="Q628" s="3" t="b">
        <v>1</v>
      </c>
      <c r="R628" s="3" t="s">
        <v>33</v>
      </c>
      <c r="S628" s="3" t="s">
        <v>2040</v>
      </c>
      <c r="T628" s="3" t="s">
        <v>2041</v>
      </c>
    </row>
    <row r="629" spans="1:20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27"/>
        <v>694.25</v>
      </c>
      <c r="G629" s="3" t="s">
        <v>20</v>
      </c>
      <c r="H629" s="3">
        <v>154</v>
      </c>
      <c r="I629" s="3">
        <f t="shared" si="28"/>
        <v>72.13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12">
        <f t="shared" si="29"/>
        <v>40345.208333333336</v>
      </c>
      <c r="O629" s="12">
        <f t="shared" si="29"/>
        <v>40369.208333333336</v>
      </c>
      <c r="P629" s="3" t="b">
        <v>1</v>
      </c>
      <c r="Q629" s="3" t="b">
        <v>0</v>
      </c>
      <c r="R629" s="3" t="s">
        <v>17</v>
      </c>
      <c r="S629" s="3" t="s">
        <v>2034</v>
      </c>
      <c r="T629" s="3" t="s">
        <v>2035</v>
      </c>
    </row>
    <row r="630" spans="1:20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27"/>
        <v>151.78947368421052</v>
      </c>
      <c r="G630" s="3" t="s">
        <v>20</v>
      </c>
      <c r="H630" s="3">
        <v>96</v>
      </c>
      <c r="I630" s="3">
        <f t="shared" si="28"/>
        <v>30.04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12">
        <f t="shared" si="29"/>
        <v>40455.208333333336</v>
      </c>
      <c r="O630" s="12">
        <f t="shared" si="29"/>
        <v>40458.208333333336</v>
      </c>
      <c r="P630" s="3" t="b">
        <v>0</v>
      </c>
      <c r="Q630" s="3" t="b">
        <v>0</v>
      </c>
      <c r="R630" s="3" t="s">
        <v>60</v>
      </c>
      <c r="S630" s="3" t="s">
        <v>2036</v>
      </c>
      <c r="T630" s="3" t="s">
        <v>2046</v>
      </c>
    </row>
    <row r="631" spans="1:20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27"/>
        <v>64.58207217694995</v>
      </c>
      <c r="G631" s="3" t="s">
        <v>14</v>
      </c>
      <c r="H631" s="3">
        <v>750</v>
      </c>
      <c r="I631" s="3">
        <f t="shared" si="28"/>
        <v>73.97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12">
        <f t="shared" si="29"/>
        <v>42557.208333333328</v>
      </c>
      <c r="O631" s="12">
        <f t="shared" si="29"/>
        <v>42559.208333333328</v>
      </c>
      <c r="P631" s="3" t="b">
        <v>0</v>
      </c>
      <c r="Q631" s="3" t="b">
        <v>1</v>
      </c>
      <c r="R631" s="3" t="s">
        <v>33</v>
      </c>
      <c r="S631" s="3" t="s">
        <v>2040</v>
      </c>
      <c r="T631" s="3" t="s">
        <v>2041</v>
      </c>
    </row>
    <row r="632" spans="1:20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27"/>
        <v>62.873684210526314</v>
      </c>
      <c r="G632" s="3" t="s">
        <v>74</v>
      </c>
      <c r="H632" s="3">
        <v>87</v>
      </c>
      <c r="I632" s="3">
        <f t="shared" si="28"/>
        <v>68.66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12">
        <f t="shared" si="29"/>
        <v>43586.208333333328</v>
      </c>
      <c r="O632" s="12">
        <f t="shared" si="29"/>
        <v>43597.208333333328</v>
      </c>
      <c r="P632" s="3" t="b">
        <v>0</v>
      </c>
      <c r="Q632" s="3" t="b">
        <v>1</v>
      </c>
      <c r="R632" s="3" t="s">
        <v>33</v>
      </c>
      <c r="S632" s="3" t="s">
        <v>2040</v>
      </c>
      <c r="T632" s="3" t="s">
        <v>2041</v>
      </c>
    </row>
    <row r="633" spans="1:20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27"/>
        <v>310.39864864864865</v>
      </c>
      <c r="G633" s="3" t="s">
        <v>20</v>
      </c>
      <c r="H633" s="3">
        <v>3063</v>
      </c>
      <c r="I633" s="3">
        <f t="shared" si="28"/>
        <v>59.99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12">
        <f t="shared" si="29"/>
        <v>43550.208333333328</v>
      </c>
      <c r="O633" s="12">
        <f t="shared" si="29"/>
        <v>43554.208333333328</v>
      </c>
      <c r="P633" s="3" t="b">
        <v>0</v>
      </c>
      <c r="Q633" s="3" t="b">
        <v>0</v>
      </c>
      <c r="R633" s="3" t="s">
        <v>33</v>
      </c>
      <c r="S633" s="3" t="s">
        <v>2040</v>
      </c>
      <c r="T633" s="3" t="s">
        <v>2041</v>
      </c>
    </row>
    <row r="634" spans="1:20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27"/>
        <v>42.859916782246884</v>
      </c>
      <c r="G634" s="3" t="s">
        <v>47</v>
      </c>
      <c r="H634" s="3">
        <v>278</v>
      </c>
      <c r="I634" s="3">
        <f t="shared" si="28"/>
        <v>111.16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12">
        <f t="shared" si="29"/>
        <v>41945.208333333336</v>
      </c>
      <c r="O634" s="12">
        <f t="shared" si="29"/>
        <v>41963.25</v>
      </c>
      <c r="P634" s="3" t="b">
        <v>0</v>
      </c>
      <c r="Q634" s="3" t="b">
        <v>0</v>
      </c>
      <c r="R634" s="3" t="s">
        <v>33</v>
      </c>
      <c r="S634" s="3" t="s">
        <v>2040</v>
      </c>
      <c r="T634" s="3" t="s">
        <v>2041</v>
      </c>
    </row>
    <row r="635" spans="1:20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27"/>
        <v>83.119402985074629</v>
      </c>
      <c r="G635" s="3" t="s">
        <v>14</v>
      </c>
      <c r="H635" s="3">
        <v>105</v>
      </c>
      <c r="I635" s="3">
        <f t="shared" si="28"/>
        <v>53.04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12">
        <f t="shared" si="29"/>
        <v>42315.25</v>
      </c>
      <c r="O635" s="12">
        <f t="shared" si="29"/>
        <v>42319.25</v>
      </c>
      <c r="P635" s="3" t="b">
        <v>0</v>
      </c>
      <c r="Q635" s="3" t="b">
        <v>0</v>
      </c>
      <c r="R635" s="3" t="s">
        <v>71</v>
      </c>
      <c r="S635" s="3" t="s">
        <v>2042</v>
      </c>
      <c r="T635" s="3" t="s">
        <v>2050</v>
      </c>
    </row>
    <row r="636" spans="1:20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27"/>
        <v>78.531302876480552</v>
      </c>
      <c r="G636" s="3" t="s">
        <v>74</v>
      </c>
      <c r="H636" s="3">
        <v>1658</v>
      </c>
      <c r="I636" s="3">
        <f t="shared" si="28"/>
        <v>55.99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12">
        <f t="shared" si="29"/>
        <v>42819.208333333328</v>
      </c>
      <c r="O636" s="12">
        <f t="shared" si="29"/>
        <v>42833.208333333328</v>
      </c>
      <c r="P636" s="3" t="b">
        <v>0</v>
      </c>
      <c r="Q636" s="3" t="b">
        <v>0</v>
      </c>
      <c r="R636" s="3" t="s">
        <v>269</v>
      </c>
      <c r="S636" s="3" t="s">
        <v>2042</v>
      </c>
      <c r="T636" s="3" t="s">
        <v>2061</v>
      </c>
    </row>
    <row r="637" spans="1:20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27"/>
        <v>114.09352517985612</v>
      </c>
      <c r="G637" s="3" t="s">
        <v>20</v>
      </c>
      <c r="H637" s="3">
        <v>2266</v>
      </c>
      <c r="I637" s="3">
        <f t="shared" si="28"/>
        <v>69.989999999999995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12">
        <f t="shared" si="29"/>
        <v>41314.25</v>
      </c>
      <c r="O637" s="12">
        <f t="shared" si="29"/>
        <v>41346.208333333336</v>
      </c>
      <c r="P637" s="3" t="b">
        <v>0</v>
      </c>
      <c r="Q637" s="3" t="b">
        <v>0</v>
      </c>
      <c r="R637" s="3" t="s">
        <v>269</v>
      </c>
      <c r="S637" s="3" t="s">
        <v>2042</v>
      </c>
      <c r="T637" s="3" t="s">
        <v>2061</v>
      </c>
    </row>
    <row r="638" spans="1:20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27"/>
        <v>64.537683358624179</v>
      </c>
      <c r="G638" s="3" t="s">
        <v>14</v>
      </c>
      <c r="H638" s="3">
        <v>2604</v>
      </c>
      <c r="I638" s="3">
        <f t="shared" si="28"/>
        <v>49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12">
        <f t="shared" si="29"/>
        <v>40926.25</v>
      </c>
      <c r="O638" s="12">
        <f t="shared" si="29"/>
        <v>40971.25</v>
      </c>
      <c r="P638" s="3" t="b">
        <v>0</v>
      </c>
      <c r="Q638" s="3" t="b">
        <v>1</v>
      </c>
      <c r="R638" s="3" t="s">
        <v>71</v>
      </c>
      <c r="S638" s="3" t="s">
        <v>2042</v>
      </c>
      <c r="T638" s="3" t="s">
        <v>2050</v>
      </c>
    </row>
    <row r="639" spans="1:20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27"/>
        <v>79.411764705882348</v>
      </c>
      <c r="G639" s="3" t="s">
        <v>14</v>
      </c>
      <c r="H639" s="3">
        <v>65</v>
      </c>
      <c r="I639" s="3">
        <f t="shared" si="28"/>
        <v>103.85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12">
        <f t="shared" si="29"/>
        <v>42688.25</v>
      </c>
      <c r="O639" s="12">
        <f t="shared" si="29"/>
        <v>42696.25</v>
      </c>
      <c r="P639" s="3" t="b">
        <v>0</v>
      </c>
      <c r="Q639" s="3" t="b">
        <v>0</v>
      </c>
      <c r="R639" s="3" t="s">
        <v>33</v>
      </c>
      <c r="S639" s="3" t="s">
        <v>2040</v>
      </c>
      <c r="T639" s="3" t="s">
        <v>2041</v>
      </c>
    </row>
    <row r="640" spans="1:20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27"/>
        <v>11.419117647058824</v>
      </c>
      <c r="G640" s="3" t="s">
        <v>14</v>
      </c>
      <c r="H640" s="3">
        <v>94</v>
      </c>
      <c r="I640" s="3">
        <f t="shared" si="28"/>
        <v>99.13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12">
        <f t="shared" si="29"/>
        <v>40386.208333333336</v>
      </c>
      <c r="O640" s="12">
        <f t="shared" si="29"/>
        <v>40398.208333333336</v>
      </c>
      <c r="P640" s="3" t="b">
        <v>0</v>
      </c>
      <c r="Q640" s="3" t="b">
        <v>1</v>
      </c>
      <c r="R640" s="3" t="s">
        <v>33</v>
      </c>
      <c r="S640" s="3" t="s">
        <v>2040</v>
      </c>
      <c r="T640" s="3" t="s">
        <v>2041</v>
      </c>
    </row>
    <row r="641" spans="1:20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27"/>
        <v>56.186046511627907</v>
      </c>
      <c r="G641" s="3" t="s">
        <v>47</v>
      </c>
      <c r="H641" s="3">
        <v>45</v>
      </c>
      <c r="I641" s="3">
        <f t="shared" si="28"/>
        <v>107.38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12">
        <f t="shared" si="29"/>
        <v>43309.208333333328</v>
      </c>
      <c r="O641" s="12">
        <f t="shared" si="29"/>
        <v>43309.208333333328</v>
      </c>
      <c r="P641" s="3" t="b">
        <v>0</v>
      </c>
      <c r="Q641" s="3" t="b">
        <v>1</v>
      </c>
      <c r="R641" s="3" t="s">
        <v>53</v>
      </c>
      <c r="S641" s="3" t="s">
        <v>2042</v>
      </c>
      <c r="T641" s="3" t="s">
        <v>2045</v>
      </c>
    </row>
    <row r="642" spans="1:20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27"/>
        <v>16.501669449081803</v>
      </c>
      <c r="G642" s="3" t="s">
        <v>14</v>
      </c>
      <c r="H642" s="3">
        <v>257</v>
      </c>
      <c r="I642" s="3">
        <f t="shared" si="28"/>
        <v>76.92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12">
        <f t="shared" si="29"/>
        <v>42387.25</v>
      </c>
      <c r="O642" s="12">
        <f t="shared" si="29"/>
        <v>42390.25</v>
      </c>
      <c r="P642" s="3" t="b">
        <v>0</v>
      </c>
      <c r="Q642" s="3" t="b">
        <v>0</v>
      </c>
      <c r="R642" s="3" t="s">
        <v>33</v>
      </c>
      <c r="S642" s="3" t="s">
        <v>2040</v>
      </c>
      <c r="T642" s="3" t="s">
        <v>2041</v>
      </c>
    </row>
    <row r="643" spans="1:20" ht="31.5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ref="F643:F706" si="30">(E643/D643)*100</f>
        <v>119.96808510638297</v>
      </c>
      <c r="G643" s="3" t="s">
        <v>20</v>
      </c>
      <c r="H643" s="3">
        <v>194</v>
      </c>
      <c r="I643" s="3">
        <f t="shared" ref="I643:I706" si="31">ROUND(E643/H643,2)</f>
        <v>58.13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12">
        <f t="shared" ref="N643:O706" si="32">(((L643/60)/60)/24)+DATE(1970,1,1)</f>
        <v>42786.25</v>
      </c>
      <c r="O643" s="12">
        <f t="shared" si="32"/>
        <v>42814.208333333328</v>
      </c>
      <c r="P643" s="3" t="b">
        <v>0</v>
      </c>
      <c r="Q643" s="3" t="b">
        <v>0</v>
      </c>
      <c r="R643" s="3" t="s">
        <v>33</v>
      </c>
      <c r="S643" s="3" t="s">
        <v>2040</v>
      </c>
      <c r="T643" s="3" t="s">
        <v>2041</v>
      </c>
    </row>
    <row r="644" spans="1:20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si="30"/>
        <v>145.45652173913044</v>
      </c>
      <c r="G644" s="3" t="s">
        <v>20</v>
      </c>
      <c r="H644" s="3">
        <v>129</v>
      </c>
      <c r="I644" s="3">
        <f t="shared" si="31"/>
        <v>103.74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12">
        <f t="shared" si="32"/>
        <v>43451.25</v>
      </c>
      <c r="O644" s="12">
        <f t="shared" si="32"/>
        <v>43460.25</v>
      </c>
      <c r="P644" s="3" t="b">
        <v>0</v>
      </c>
      <c r="Q644" s="3" t="b">
        <v>0</v>
      </c>
      <c r="R644" s="3" t="s">
        <v>65</v>
      </c>
      <c r="S644" s="3" t="s">
        <v>2038</v>
      </c>
      <c r="T644" s="3" t="s">
        <v>2047</v>
      </c>
    </row>
    <row r="645" spans="1:20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30"/>
        <v>221.38255033557047</v>
      </c>
      <c r="G645" s="3" t="s">
        <v>20</v>
      </c>
      <c r="H645" s="3">
        <v>375</v>
      </c>
      <c r="I645" s="3">
        <f t="shared" si="31"/>
        <v>87.96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12">
        <f t="shared" si="32"/>
        <v>42795.25</v>
      </c>
      <c r="O645" s="12">
        <f t="shared" si="32"/>
        <v>42813.208333333328</v>
      </c>
      <c r="P645" s="3" t="b">
        <v>0</v>
      </c>
      <c r="Q645" s="3" t="b">
        <v>0</v>
      </c>
      <c r="R645" s="3" t="s">
        <v>33</v>
      </c>
      <c r="S645" s="3" t="s">
        <v>2040</v>
      </c>
      <c r="T645" s="3" t="s">
        <v>2041</v>
      </c>
    </row>
    <row r="646" spans="1:20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30"/>
        <v>48.396694214876035</v>
      </c>
      <c r="G646" s="3" t="s">
        <v>14</v>
      </c>
      <c r="H646" s="3">
        <v>2928</v>
      </c>
      <c r="I646" s="3">
        <f t="shared" si="31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12">
        <f t="shared" si="32"/>
        <v>43452.25</v>
      </c>
      <c r="O646" s="12">
        <f t="shared" si="32"/>
        <v>43468.25</v>
      </c>
      <c r="P646" s="3" t="b">
        <v>0</v>
      </c>
      <c r="Q646" s="3" t="b">
        <v>0</v>
      </c>
      <c r="R646" s="3" t="s">
        <v>33</v>
      </c>
      <c r="S646" s="3" t="s">
        <v>2040</v>
      </c>
      <c r="T646" s="3" t="s">
        <v>2041</v>
      </c>
    </row>
    <row r="647" spans="1:20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30"/>
        <v>92.911504424778755</v>
      </c>
      <c r="G647" s="3" t="s">
        <v>14</v>
      </c>
      <c r="H647" s="3">
        <v>4697</v>
      </c>
      <c r="I647" s="3">
        <f t="shared" si="31"/>
        <v>38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12">
        <f t="shared" si="32"/>
        <v>43369.208333333328</v>
      </c>
      <c r="O647" s="12">
        <f t="shared" si="32"/>
        <v>43390.208333333328</v>
      </c>
      <c r="P647" s="3" t="b">
        <v>0</v>
      </c>
      <c r="Q647" s="3" t="b">
        <v>1</v>
      </c>
      <c r="R647" s="3" t="s">
        <v>23</v>
      </c>
      <c r="S647" s="3" t="s">
        <v>2036</v>
      </c>
      <c r="T647" s="3" t="s">
        <v>2037</v>
      </c>
    </row>
    <row r="648" spans="1:20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30"/>
        <v>88.599797365754824</v>
      </c>
      <c r="G648" s="3" t="s">
        <v>14</v>
      </c>
      <c r="H648" s="3">
        <v>2915</v>
      </c>
      <c r="I648" s="3">
        <f t="shared" si="31"/>
        <v>30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12">
        <f t="shared" si="32"/>
        <v>41346.208333333336</v>
      </c>
      <c r="O648" s="12">
        <f t="shared" si="32"/>
        <v>41357.208333333336</v>
      </c>
      <c r="P648" s="3" t="b">
        <v>0</v>
      </c>
      <c r="Q648" s="3" t="b">
        <v>0</v>
      </c>
      <c r="R648" s="3" t="s">
        <v>89</v>
      </c>
      <c r="S648" s="3" t="s">
        <v>2051</v>
      </c>
      <c r="T648" s="3" t="s">
        <v>2052</v>
      </c>
    </row>
    <row r="649" spans="1:20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30"/>
        <v>41.4</v>
      </c>
      <c r="G649" s="3" t="s">
        <v>14</v>
      </c>
      <c r="H649" s="3">
        <v>18</v>
      </c>
      <c r="I649" s="3">
        <f t="shared" si="31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12">
        <f t="shared" si="32"/>
        <v>43199.208333333328</v>
      </c>
      <c r="O649" s="12">
        <f t="shared" si="32"/>
        <v>43223.208333333328</v>
      </c>
      <c r="P649" s="3" t="b">
        <v>0</v>
      </c>
      <c r="Q649" s="3" t="b">
        <v>0</v>
      </c>
      <c r="R649" s="3" t="s">
        <v>206</v>
      </c>
      <c r="S649" s="3" t="s">
        <v>2048</v>
      </c>
      <c r="T649" s="3" t="s">
        <v>2060</v>
      </c>
    </row>
    <row r="650" spans="1:20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30"/>
        <v>63.056795131845846</v>
      </c>
      <c r="G650" s="3" t="s">
        <v>74</v>
      </c>
      <c r="H650" s="3">
        <v>723</v>
      </c>
      <c r="I650" s="3">
        <f t="shared" si="31"/>
        <v>85.99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12">
        <f t="shared" si="32"/>
        <v>42922.208333333328</v>
      </c>
      <c r="O650" s="12">
        <f t="shared" si="32"/>
        <v>42940.208333333328</v>
      </c>
      <c r="P650" s="3" t="b">
        <v>1</v>
      </c>
      <c r="Q650" s="3" t="b">
        <v>0</v>
      </c>
      <c r="R650" s="3" t="s">
        <v>17</v>
      </c>
      <c r="S650" s="3" t="s">
        <v>2034</v>
      </c>
      <c r="T650" s="3" t="s">
        <v>2035</v>
      </c>
    </row>
    <row r="651" spans="1:20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30"/>
        <v>48.482333607230892</v>
      </c>
      <c r="G651" s="3" t="s">
        <v>14</v>
      </c>
      <c r="H651" s="3">
        <v>602</v>
      </c>
      <c r="I651" s="3">
        <f t="shared" si="31"/>
        <v>98.01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12">
        <f t="shared" si="32"/>
        <v>40471.208333333336</v>
      </c>
      <c r="O651" s="12">
        <f t="shared" si="32"/>
        <v>40482.208333333336</v>
      </c>
      <c r="P651" s="3" t="b">
        <v>1</v>
      </c>
      <c r="Q651" s="3" t="b">
        <v>1</v>
      </c>
      <c r="R651" s="3" t="s">
        <v>33</v>
      </c>
      <c r="S651" s="3" t="s">
        <v>2040</v>
      </c>
      <c r="T651" s="3" t="s">
        <v>2041</v>
      </c>
    </row>
    <row r="652" spans="1:20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30"/>
        <v>2</v>
      </c>
      <c r="G652" s="3" t="s">
        <v>14</v>
      </c>
      <c r="H652" s="3">
        <v>1</v>
      </c>
      <c r="I652" s="3">
        <f t="shared" si="31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12">
        <f t="shared" si="32"/>
        <v>41828.208333333336</v>
      </c>
      <c r="O652" s="12">
        <f t="shared" si="32"/>
        <v>41855.208333333336</v>
      </c>
      <c r="P652" s="3" t="b">
        <v>0</v>
      </c>
      <c r="Q652" s="3" t="b">
        <v>0</v>
      </c>
      <c r="R652" s="3" t="s">
        <v>159</v>
      </c>
      <c r="S652" s="3" t="s">
        <v>2036</v>
      </c>
      <c r="T652" s="3" t="s">
        <v>2059</v>
      </c>
    </row>
    <row r="653" spans="1:20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30"/>
        <v>88.47941026944585</v>
      </c>
      <c r="G653" s="3" t="s">
        <v>14</v>
      </c>
      <c r="H653" s="3">
        <v>3868</v>
      </c>
      <c r="I653" s="3">
        <f t="shared" si="31"/>
        <v>44.99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12">
        <f t="shared" si="32"/>
        <v>41692.25</v>
      </c>
      <c r="O653" s="12">
        <f t="shared" si="32"/>
        <v>41707.25</v>
      </c>
      <c r="P653" s="3" t="b">
        <v>0</v>
      </c>
      <c r="Q653" s="3" t="b">
        <v>0</v>
      </c>
      <c r="R653" s="3" t="s">
        <v>100</v>
      </c>
      <c r="S653" s="3" t="s">
        <v>2042</v>
      </c>
      <c r="T653" s="3" t="s">
        <v>2053</v>
      </c>
    </row>
    <row r="654" spans="1:20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30"/>
        <v>126.84</v>
      </c>
      <c r="G654" s="3" t="s">
        <v>20</v>
      </c>
      <c r="H654" s="3">
        <v>409</v>
      </c>
      <c r="I654" s="3">
        <f t="shared" si="31"/>
        <v>31.01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12">
        <f t="shared" si="32"/>
        <v>42587.208333333328</v>
      </c>
      <c r="O654" s="12">
        <f t="shared" si="32"/>
        <v>42630.208333333328</v>
      </c>
      <c r="P654" s="3" t="b">
        <v>0</v>
      </c>
      <c r="Q654" s="3" t="b">
        <v>0</v>
      </c>
      <c r="R654" s="3" t="s">
        <v>28</v>
      </c>
      <c r="S654" s="3" t="s">
        <v>2038</v>
      </c>
      <c r="T654" s="3" t="s">
        <v>2039</v>
      </c>
    </row>
    <row r="655" spans="1:20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30"/>
        <v>2338.833333333333</v>
      </c>
      <c r="G655" s="3" t="s">
        <v>20</v>
      </c>
      <c r="H655" s="3">
        <v>234</v>
      </c>
      <c r="I655" s="3">
        <f t="shared" si="31"/>
        <v>59.97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12">
        <f t="shared" si="32"/>
        <v>42468.208333333328</v>
      </c>
      <c r="O655" s="12">
        <f t="shared" si="32"/>
        <v>42470.208333333328</v>
      </c>
      <c r="P655" s="3" t="b">
        <v>0</v>
      </c>
      <c r="Q655" s="3" t="b">
        <v>0</v>
      </c>
      <c r="R655" s="3" t="s">
        <v>28</v>
      </c>
      <c r="S655" s="3" t="s">
        <v>2038</v>
      </c>
      <c r="T655" s="3" t="s">
        <v>2039</v>
      </c>
    </row>
    <row r="656" spans="1:20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30"/>
        <v>508.38857142857148</v>
      </c>
      <c r="G656" s="3" t="s">
        <v>20</v>
      </c>
      <c r="H656" s="3">
        <v>3016</v>
      </c>
      <c r="I656" s="3">
        <f t="shared" si="31"/>
        <v>59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12">
        <f t="shared" si="32"/>
        <v>42240.208333333328</v>
      </c>
      <c r="O656" s="12">
        <f t="shared" si="32"/>
        <v>42245.208333333328</v>
      </c>
      <c r="P656" s="3" t="b">
        <v>0</v>
      </c>
      <c r="Q656" s="3" t="b">
        <v>0</v>
      </c>
      <c r="R656" s="3" t="s">
        <v>148</v>
      </c>
      <c r="S656" s="3" t="s">
        <v>2036</v>
      </c>
      <c r="T656" s="3" t="s">
        <v>2058</v>
      </c>
    </row>
    <row r="657" spans="1:20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30"/>
        <v>191.47826086956522</v>
      </c>
      <c r="G657" s="3" t="s">
        <v>20</v>
      </c>
      <c r="H657" s="3">
        <v>264</v>
      </c>
      <c r="I657" s="3">
        <f t="shared" si="31"/>
        <v>50.05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12">
        <f t="shared" si="32"/>
        <v>42796.25</v>
      </c>
      <c r="O657" s="12">
        <f t="shared" si="32"/>
        <v>42809.208333333328</v>
      </c>
      <c r="P657" s="3" t="b">
        <v>1</v>
      </c>
      <c r="Q657" s="3" t="b">
        <v>0</v>
      </c>
      <c r="R657" s="3" t="s">
        <v>122</v>
      </c>
      <c r="S657" s="3" t="s">
        <v>2055</v>
      </c>
      <c r="T657" s="3" t="s">
        <v>2056</v>
      </c>
    </row>
    <row r="658" spans="1:20" ht="31.5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30"/>
        <v>42.127533783783782</v>
      </c>
      <c r="G658" s="3" t="s">
        <v>14</v>
      </c>
      <c r="H658" s="3">
        <v>504</v>
      </c>
      <c r="I658" s="3">
        <f t="shared" si="31"/>
        <v>98.97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12">
        <f t="shared" si="32"/>
        <v>43097.25</v>
      </c>
      <c r="O658" s="12">
        <f t="shared" si="32"/>
        <v>43102.25</v>
      </c>
      <c r="P658" s="3" t="b">
        <v>0</v>
      </c>
      <c r="Q658" s="3" t="b">
        <v>0</v>
      </c>
      <c r="R658" s="3" t="s">
        <v>17</v>
      </c>
      <c r="S658" s="3" t="s">
        <v>2034</v>
      </c>
      <c r="T658" s="3" t="s">
        <v>2035</v>
      </c>
    </row>
    <row r="659" spans="1:20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30"/>
        <v>8.24</v>
      </c>
      <c r="G659" s="3" t="s">
        <v>14</v>
      </c>
      <c r="H659" s="3">
        <v>14</v>
      </c>
      <c r="I659" s="3">
        <f t="shared" si="31"/>
        <v>58.86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12">
        <f t="shared" si="32"/>
        <v>43096.25</v>
      </c>
      <c r="O659" s="12">
        <f t="shared" si="32"/>
        <v>43112.25</v>
      </c>
      <c r="P659" s="3" t="b">
        <v>0</v>
      </c>
      <c r="Q659" s="3" t="b">
        <v>0</v>
      </c>
      <c r="R659" s="3" t="s">
        <v>474</v>
      </c>
      <c r="S659" s="3" t="s">
        <v>2042</v>
      </c>
      <c r="T659" s="3" t="s">
        <v>2064</v>
      </c>
    </row>
    <row r="660" spans="1:20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30"/>
        <v>60.064638783269963</v>
      </c>
      <c r="G660" s="3" t="s">
        <v>74</v>
      </c>
      <c r="H660" s="3">
        <v>390</v>
      </c>
      <c r="I660" s="3">
        <f t="shared" si="31"/>
        <v>81.010000000000005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12">
        <f t="shared" si="32"/>
        <v>42246.208333333328</v>
      </c>
      <c r="O660" s="12">
        <f t="shared" si="32"/>
        <v>42269.208333333328</v>
      </c>
      <c r="P660" s="3" t="b">
        <v>0</v>
      </c>
      <c r="Q660" s="3" t="b">
        <v>0</v>
      </c>
      <c r="R660" s="3" t="s">
        <v>23</v>
      </c>
      <c r="S660" s="3" t="s">
        <v>2036</v>
      </c>
      <c r="T660" s="3" t="s">
        <v>2037</v>
      </c>
    </row>
    <row r="661" spans="1:20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30"/>
        <v>47.232808616404313</v>
      </c>
      <c r="G661" s="3" t="s">
        <v>14</v>
      </c>
      <c r="H661" s="3">
        <v>750</v>
      </c>
      <c r="I661" s="3">
        <f t="shared" si="31"/>
        <v>76.010000000000005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12">
        <f t="shared" si="32"/>
        <v>40570.25</v>
      </c>
      <c r="O661" s="12">
        <f t="shared" si="32"/>
        <v>40571.25</v>
      </c>
      <c r="P661" s="3" t="b">
        <v>0</v>
      </c>
      <c r="Q661" s="3" t="b">
        <v>0</v>
      </c>
      <c r="R661" s="3" t="s">
        <v>42</v>
      </c>
      <c r="S661" s="3" t="s">
        <v>2042</v>
      </c>
      <c r="T661" s="3" t="s">
        <v>2043</v>
      </c>
    </row>
    <row r="662" spans="1:20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30"/>
        <v>81.736263736263737</v>
      </c>
      <c r="G662" s="3" t="s">
        <v>14</v>
      </c>
      <c r="H662" s="3">
        <v>77</v>
      </c>
      <c r="I662" s="3">
        <f t="shared" si="31"/>
        <v>96.6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12">
        <f t="shared" si="32"/>
        <v>42237.208333333328</v>
      </c>
      <c r="O662" s="12">
        <f t="shared" si="32"/>
        <v>42246.208333333328</v>
      </c>
      <c r="P662" s="3" t="b">
        <v>1</v>
      </c>
      <c r="Q662" s="3" t="b">
        <v>0</v>
      </c>
      <c r="R662" s="3" t="s">
        <v>33</v>
      </c>
      <c r="S662" s="3" t="s">
        <v>2040</v>
      </c>
      <c r="T662" s="3" t="s">
        <v>2041</v>
      </c>
    </row>
    <row r="663" spans="1:20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30"/>
        <v>54.187265917603</v>
      </c>
      <c r="G663" s="3" t="s">
        <v>14</v>
      </c>
      <c r="H663" s="3">
        <v>752</v>
      </c>
      <c r="I663" s="3">
        <f t="shared" si="31"/>
        <v>76.959999999999994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12">
        <f t="shared" si="32"/>
        <v>40996.208333333336</v>
      </c>
      <c r="O663" s="12">
        <f t="shared" si="32"/>
        <v>41026.208333333336</v>
      </c>
      <c r="P663" s="3" t="b">
        <v>0</v>
      </c>
      <c r="Q663" s="3" t="b">
        <v>0</v>
      </c>
      <c r="R663" s="3" t="s">
        <v>159</v>
      </c>
      <c r="S663" s="3" t="s">
        <v>2036</v>
      </c>
      <c r="T663" s="3" t="s">
        <v>2059</v>
      </c>
    </row>
    <row r="664" spans="1:20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30"/>
        <v>97.868131868131869</v>
      </c>
      <c r="G664" s="3" t="s">
        <v>14</v>
      </c>
      <c r="H664" s="3">
        <v>131</v>
      </c>
      <c r="I664" s="3">
        <f t="shared" si="31"/>
        <v>67.98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12">
        <f t="shared" si="32"/>
        <v>43443.25</v>
      </c>
      <c r="O664" s="12">
        <f t="shared" si="32"/>
        <v>43447.25</v>
      </c>
      <c r="P664" s="3" t="b">
        <v>0</v>
      </c>
      <c r="Q664" s="3" t="b">
        <v>0</v>
      </c>
      <c r="R664" s="3" t="s">
        <v>33</v>
      </c>
      <c r="S664" s="3" t="s">
        <v>2040</v>
      </c>
      <c r="T664" s="3" t="s">
        <v>2041</v>
      </c>
    </row>
    <row r="665" spans="1:20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30"/>
        <v>77.239999999999995</v>
      </c>
      <c r="G665" s="3" t="s">
        <v>14</v>
      </c>
      <c r="H665" s="3">
        <v>87</v>
      </c>
      <c r="I665" s="3">
        <f t="shared" si="31"/>
        <v>88.78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12">
        <f t="shared" si="32"/>
        <v>40458.208333333336</v>
      </c>
      <c r="O665" s="12">
        <f t="shared" si="32"/>
        <v>40481.208333333336</v>
      </c>
      <c r="P665" s="3" t="b">
        <v>0</v>
      </c>
      <c r="Q665" s="3" t="b">
        <v>0</v>
      </c>
      <c r="R665" s="3" t="s">
        <v>33</v>
      </c>
      <c r="S665" s="3" t="s">
        <v>2040</v>
      </c>
      <c r="T665" s="3" t="s">
        <v>2041</v>
      </c>
    </row>
    <row r="666" spans="1:20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30"/>
        <v>33.464735516372798</v>
      </c>
      <c r="G666" s="3" t="s">
        <v>14</v>
      </c>
      <c r="H666" s="3">
        <v>1063</v>
      </c>
      <c r="I666" s="3">
        <f t="shared" si="31"/>
        <v>25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12">
        <f t="shared" si="32"/>
        <v>40959.25</v>
      </c>
      <c r="O666" s="12">
        <f t="shared" si="32"/>
        <v>40969.25</v>
      </c>
      <c r="P666" s="3" t="b">
        <v>0</v>
      </c>
      <c r="Q666" s="3" t="b">
        <v>0</v>
      </c>
      <c r="R666" s="3" t="s">
        <v>159</v>
      </c>
      <c r="S666" s="3" t="s">
        <v>2036</v>
      </c>
      <c r="T666" s="3" t="s">
        <v>2059</v>
      </c>
    </row>
    <row r="667" spans="1:20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30"/>
        <v>239.58823529411765</v>
      </c>
      <c r="G667" s="3" t="s">
        <v>20</v>
      </c>
      <c r="H667" s="3">
        <v>272</v>
      </c>
      <c r="I667" s="3">
        <f t="shared" si="31"/>
        <v>44.92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12">
        <f t="shared" si="32"/>
        <v>40733.208333333336</v>
      </c>
      <c r="O667" s="12">
        <f t="shared" si="32"/>
        <v>40747.208333333336</v>
      </c>
      <c r="P667" s="3" t="b">
        <v>0</v>
      </c>
      <c r="Q667" s="3" t="b">
        <v>1</v>
      </c>
      <c r="R667" s="3" t="s">
        <v>42</v>
      </c>
      <c r="S667" s="3" t="s">
        <v>2042</v>
      </c>
      <c r="T667" s="3" t="s">
        <v>2043</v>
      </c>
    </row>
    <row r="668" spans="1:20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30"/>
        <v>64.032258064516128</v>
      </c>
      <c r="G668" s="3" t="s">
        <v>74</v>
      </c>
      <c r="H668" s="3">
        <v>25</v>
      </c>
      <c r="I668" s="3">
        <f t="shared" si="31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12">
        <f t="shared" si="32"/>
        <v>41516.208333333336</v>
      </c>
      <c r="O668" s="12">
        <f t="shared" si="32"/>
        <v>41522.208333333336</v>
      </c>
      <c r="P668" s="3" t="b">
        <v>0</v>
      </c>
      <c r="Q668" s="3" t="b">
        <v>1</v>
      </c>
      <c r="R668" s="3" t="s">
        <v>33</v>
      </c>
      <c r="S668" s="3" t="s">
        <v>2040</v>
      </c>
      <c r="T668" s="3" t="s">
        <v>2041</v>
      </c>
    </row>
    <row r="669" spans="1:20" ht="31.5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30"/>
        <v>176.15942028985506</v>
      </c>
      <c r="G669" s="3" t="s">
        <v>20</v>
      </c>
      <c r="H669" s="3">
        <v>419</v>
      </c>
      <c r="I669" s="3">
        <f t="shared" si="31"/>
        <v>29.01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12">
        <f t="shared" si="32"/>
        <v>41892.208333333336</v>
      </c>
      <c r="O669" s="12">
        <f t="shared" si="32"/>
        <v>41901.208333333336</v>
      </c>
      <c r="P669" s="3" t="b">
        <v>0</v>
      </c>
      <c r="Q669" s="3" t="b">
        <v>0</v>
      </c>
      <c r="R669" s="3" t="s">
        <v>1029</v>
      </c>
      <c r="S669" s="3" t="s">
        <v>2065</v>
      </c>
      <c r="T669" s="3" t="s">
        <v>2066</v>
      </c>
    </row>
    <row r="670" spans="1:20" ht="31.5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30"/>
        <v>20.33818181818182</v>
      </c>
      <c r="G670" s="3" t="s">
        <v>14</v>
      </c>
      <c r="H670" s="3">
        <v>76</v>
      </c>
      <c r="I670" s="3">
        <f t="shared" si="31"/>
        <v>73.59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12">
        <f t="shared" si="32"/>
        <v>41122.208333333336</v>
      </c>
      <c r="O670" s="12">
        <f t="shared" si="32"/>
        <v>41134.208333333336</v>
      </c>
      <c r="P670" s="3" t="b">
        <v>0</v>
      </c>
      <c r="Q670" s="3" t="b">
        <v>0</v>
      </c>
      <c r="R670" s="3" t="s">
        <v>33</v>
      </c>
      <c r="S670" s="3" t="s">
        <v>2040</v>
      </c>
      <c r="T670" s="3" t="s">
        <v>2041</v>
      </c>
    </row>
    <row r="671" spans="1:20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30"/>
        <v>358.64754098360658</v>
      </c>
      <c r="G671" s="3" t="s">
        <v>20</v>
      </c>
      <c r="H671" s="3">
        <v>1621</v>
      </c>
      <c r="I671" s="3">
        <f t="shared" si="31"/>
        <v>107.97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12">
        <f t="shared" si="32"/>
        <v>42912.208333333328</v>
      </c>
      <c r="O671" s="12">
        <f t="shared" si="32"/>
        <v>42921.208333333328</v>
      </c>
      <c r="P671" s="3" t="b">
        <v>0</v>
      </c>
      <c r="Q671" s="3" t="b">
        <v>0</v>
      </c>
      <c r="R671" s="3" t="s">
        <v>33</v>
      </c>
      <c r="S671" s="3" t="s">
        <v>2040</v>
      </c>
      <c r="T671" s="3" t="s">
        <v>2041</v>
      </c>
    </row>
    <row r="672" spans="1:20" ht="31.5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30"/>
        <v>468.85802469135803</v>
      </c>
      <c r="G672" s="3" t="s">
        <v>20</v>
      </c>
      <c r="H672" s="3">
        <v>1101</v>
      </c>
      <c r="I672" s="3">
        <f t="shared" si="31"/>
        <v>68.989999999999995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12">
        <f t="shared" si="32"/>
        <v>42425.25</v>
      </c>
      <c r="O672" s="12">
        <f t="shared" si="32"/>
        <v>42437.25</v>
      </c>
      <c r="P672" s="3" t="b">
        <v>0</v>
      </c>
      <c r="Q672" s="3" t="b">
        <v>0</v>
      </c>
      <c r="R672" s="3" t="s">
        <v>60</v>
      </c>
      <c r="S672" s="3" t="s">
        <v>2036</v>
      </c>
      <c r="T672" s="3" t="s">
        <v>2046</v>
      </c>
    </row>
    <row r="673" spans="1:20" ht="31.5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30"/>
        <v>122.05635245901641</v>
      </c>
      <c r="G673" s="3" t="s">
        <v>20</v>
      </c>
      <c r="H673" s="3">
        <v>1073</v>
      </c>
      <c r="I673" s="3">
        <f t="shared" si="31"/>
        <v>111.02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12">
        <f t="shared" si="32"/>
        <v>40390.208333333336</v>
      </c>
      <c r="O673" s="12">
        <f t="shared" si="32"/>
        <v>40394.208333333336</v>
      </c>
      <c r="P673" s="3" t="b">
        <v>0</v>
      </c>
      <c r="Q673" s="3" t="b">
        <v>1</v>
      </c>
      <c r="R673" s="3" t="s">
        <v>33</v>
      </c>
      <c r="S673" s="3" t="s">
        <v>2040</v>
      </c>
      <c r="T673" s="3" t="s">
        <v>2041</v>
      </c>
    </row>
    <row r="674" spans="1:20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30"/>
        <v>55.931783729156137</v>
      </c>
      <c r="G674" s="3" t="s">
        <v>14</v>
      </c>
      <c r="H674" s="3">
        <v>4428</v>
      </c>
      <c r="I674" s="3">
        <f t="shared" si="31"/>
        <v>25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12">
        <f t="shared" si="32"/>
        <v>43180.208333333328</v>
      </c>
      <c r="O674" s="12">
        <f t="shared" si="32"/>
        <v>43190.208333333328</v>
      </c>
      <c r="P674" s="3" t="b">
        <v>0</v>
      </c>
      <c r="Q674" s="3" t="b">
        <v>0</v>
      </c>
      <c r="R674" s="3" t="s">
        <v>33</v>
      </c>
      <c r="S674" s="3" t="s">
        <v>2040</v>
      </c>
      <c r="T674" s="3" t="s">
        <v>2041</v>
      </c>
    </row>
    <row r="675" spans="1:20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30"/>
        <v>43.660714285714285</v>
      </c>
      <c r="G675" s="3" t="s">
        <v>14</v>
      </c>
      <c r="H675" s="3">
        <v>58</v>
      </c>
      <c r="I675" s="3">
        <f t="shared" si="31"/>
        <v>42.16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12">
        <f t="shared" si="32"/>
        <v>42475.208333333328</v>
      </c>
      <c r="O675" s="12">
        <f t="shared" si="32"/>
        <v>42496.208333333328</v>
      </c>
      <c r="P675" s="3" t="b">
        <v>0</v>
      </c>
      <c r="Q675" s="3" t="b">
        <v>0</v>
      </c>
      <c r="R675" s="3" t="s">
        <v>60</v>
      </c>
      <c r="S675" s="3" t="s">
        <v>2036</v>
      </c>
      <c r="T675" s="3" t="s">
        <v>2046</v>
      </c>
    </row>
    <row r="676" spans="1:20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30"/>
        <v>33.53837141183363</v>
      </c>
      <c r="G676" s="3" t="s">
        <v>74</v>
      </c>
      <c r="H676" s="3">
        <v>1218</v>
      </c>
      <c r="I676" s="3">
        <f t="shared" si="31"/>
        <v>47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12">
        <f t="shared" si="32"/>
        <v>40774.208333333336</v>
      </c>
      <c r="O676" s="12">
        <f t="shared" si="32"/>
        <v>40821.208333333336</v>
      </c>
      <c r="P676" s="3" t="b">
        <v>0</v>
      </c>
      <c r="Q676" s="3" t="b">
        <v>0</v>
      </c>
      <c r="R676" s="3" t="s">
        <v>122</v>
      </c>
      <c r="S676" s="3" t="s">
        <v>2055</v>
      </c>
      <c r="T676" s="3" t="s">
        <v>2056</v>
      </c>
    </row>
    <row r="677" spans="1:20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30"/>
        <v>122.97938144329896</v>
      </c>
      <c r="G677" s="3" t="s">
        <v>20</v>
      </c>
      <c r="H677" s="3">
        <v>331</v>
      </c>
      <c r="I677" s="3">
        <f t="shared" si="31"/>
        <v>36.04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12">
        <f t="shared" si="32"/>
        <v>43719.208333333328</v>
      </c>
      <c r="O677" s="12">
        <f t="shared" si="32"/>
        <v>43726.208333333328</v>
      </c>
      <c r="P677" s="3" t="b">
        <v>0</v>
      </c>
      <c r="Q677" s="3" t="b">
        <v>0</v>
      </c>
      <c r="R677" s="3" t="s">
        <v>1029</v>
      </c>
      <c r="S677" s="3" t="s">
        <v>2065</v>
      </c>
      <c r="T677" s="3" t="s">
        <v>2066</v>
      </c>
    </row>
    <row r="678" spans="1:20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30"/>
        <v>189.74959871589084</v>
      </c>
      <c r="G678" s="3" t="s">
        <v>20</v>
      </c>
      <c r="H678" s="3">
        <v>1170</v>
      </c>
      <c r="I678" s="3">
        <f t="shared" si="31"/>
        <v>101.04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12">
        <f t="shared" si="32"/>
        <v>41178.208333333336</v>
      </c>
      <c r="O678" s="12">
        <f t="shared" si="32"/>
        <v>41187.208333333336</v>
      </c>
      <c r="P678" s="3" t="b">
        <v>0</v>
      </c>
      <c r="Q678" s="3" t="b">
        <v>0</v>
      </c>
      <c r="R678" s="3" t="s">
        <v>122</v>
      </c>
      <c r="S678" s="3" t="s">
        <v>2055</v>
      </c>
      <c r="T678" s="3" t="s">
        <v>2056</v>
      </c>
    </row>
    <row r="679" spans="1:20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30"/>
        <v>83.622641509433961</v>
      </c>
      <c r="G679" s="3" t="s">
        <v>14</v>
      </c>
      <c r="H679" s="3">
        <v>111</v>
      </c>
      <c r="I679" s="3">
        <f t="shared" si="31"/>
        <v>39.93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12">
        <f t="shared" si="32"/>
        <v>42561.208333333328</v>
      </c>
      <c r="O679" s="12">
        <f t="shared" si="32"/>
        <v>42611.208333333328</v>
      </c>
      <c r="P679" s="3" t="b">
        <v>0</v>
      </c>
      <c r="Q679" s="3" t="b">
        <v>0</v>
      </c>
      <c r="R679" s="3" t="s">
        <v>119</v>
      </c>
      <c r="S679" s="3" t="s">
        <v>2048</v>
      </c>
      <c r="T679" s="3" t="s">
        <v>2054</v>
      </c>
    </row>
    <row r="680" spans="1:20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30"/>
        <v>17.968844221105527</v>
      </c>
      <c r="G680" s="3" t="s">
        <v>74</v>
      </c>
      <c r="H680" s="3">
        <v>215</v>
      </c>
      <c r="I680" s="3">
        <f t="shared" si="31"/>
        <v>83.16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12">
        <f t="shared" si="32"/>
        <v>43484.25</v>
      </c>
      <c r="O680" s="12">
        <f t="shared" si="32"/>
        <v>43486.25</v>
      </c>
      <c r="P680" s="3" t="b">
        <v>0</v>
      </c>
      <c r="Q680" s="3" t="b">
        <v>0</v>
      </c>
      <c r="R680" s="3" t="s">
        <v>53</v>
      </c>
      <c r="S680" s="3" t="s">
        <v>2042</v>
      </c>
      <c r="T680" s="3" t="s">
        <v>2045</v>
      </c>
    </row>
    <row r="681" spans="1:20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30"/>
        <v>1036.5</v>
      </c>
      <c r="G681" s="3" t="s">
        <v>20</v>
      </c>
      <c r="H681" s="3">
        <v>363</v>
      </c>
      <c r="I681" s="3">
        <f t="shared" si="31"/>
        <v>39.979999999999997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12">
        <f t="shared" si="32"/>
        <v>43756.208333333328</v>
      </c>
      <c r="O681" s="12">
        <f t="shared" si="32"/>
        <v>43761.208333333328</v>
      </c>
      <c r="P681" s="3" t="b">
        <v>0</v>
      </c>
      <c r="Q681" s="3" t="b">
        <v>1</v>
      </c>
      <c r="R681" s="3" t="s">
        <v>17</v>
      </c>
      <c r="S681" s="3" t="s">
        <v>2034</v>
      </c>
      <c r="T681" s="3" t="s">
        <v>2035</v>
      </c>
    </row>
    <row r="682" spans="1:20" ht="31.5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30"/>
        <v>97.405219780219781</v>
      </c>
      <c r="G682" s="3" t="s">
        <v>14</v>
      </c>
      <c r="H682" s="3">
        <v>2955</v>
      </c>
      <c r="I682" s="3">
        <f t="shared" si="31"/>
        <v>47.99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12">
        <f t="shared" si="32"/>
        <v>43813.25</v>
      </c>
      <c r="O682" s="12">
        <f t="shared" si="32"/>
        <v>43815.25</v>
      </c>
      <c r="P682" s="3" t="b">
        <v>0</v>
      </c>
      <c r="Q682" s="3" t="b">
        <v>1</v>
      </c>
      <c r="R682" s="3" t="s">
        <v>292</v>
      </c>
      <c r="S682" s="3" t="s">
        <v>2051</v>
      </c>
      <c r="T682" s="3" t="s">
        <v>2062</v>
      </c>
    </row>
    <row r="683" spans="1:20" ht="31.5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30"/>
        <v>86.386203150461711</v>
      </c>
      <c r="G683" s="3" t="s">
        <v>14</v>
      </c>
      <c r="H683" s="3">
        <v>1657</v>
      </c>
      <c r="I683" s="3">
        <f t="shared" si="31"/>
        <v>95.98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12">
        <f t="shared" si="32"/>
        <v>40898.25</v>
      </c>
      <c r="O683" s="12">
        <f t="shared" si="32"/>
        <v>40904.25</v>
      </c>
      <c r="P683" s="3" t="b">
        <v>0</v>
      </c>
      <c r="Q683" s="3" t="b">
        <v>0</v>
      </c>
      <c r="R683" s="3" t="s">
        <v>33</v>
      </c>
      <c r="S683" s="3" t="s">
        <v>2040</v>
      </c>
      <c r="T683" s="3" t="s">
        <v>2041</v>
      </c>
    </row>
    <row r="684" spans="1:20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30"/>
        <v>150.16666666666666</v>
      </c>
      <c r="G684" s="3" t="s">
        <v>20</v>
      </c>
      <c r="H684" s="3">
        <v>103</v>
      </c>
      <c r="I684" s="3">
        <f t="shared" si="31"/>
        <v>78.73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12">
        <f t="shared" si="32"/>
        <v>41619.25</v>
      </c>
      <c r="O684" s="12">
        <f t="shared" si="32"/>
        <v>41628.25</v>
      </c>
      <c r="P684" s="3" t="b">
        <v>0</v>
      </c>
      <c r="Q684" s="3" t="b">
        <v>0</v>
      </c>
      <c r="R684" s="3" t="s">
        <v>33</v>
      </c>
      <c r="S684" s="3" t="s">
        <v>2040</v>
      </c>
      <c r="T684" s="3" t="s">
        <v>2041</v>
      </c>
    </row>
    <row r="685" spans="1:20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30"/>
        <v>358.43478260869563</v>
      </c>
      <c r="G685" s="3" t="s">
        <v>20</v>
      </c>
      <c r="H685" s="3">
        <v>147</v>
      </c>
      <c r="I685" s="3">
        <f t="shared" si="31"/>
        <v>56.08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12">
        <f t="shared" si="32"/>
        <v>43359.208333333328</v>
      </c>
      <c r="O685" s="12">
        <f t="shared" si="32"/>
        <v>43361.208333333328</v>
      </c>
      <c r="P685" s="3" t="b">
        <v>0</v>
      </c>
      <c r="Q685" s="3" t="b">
        <v>0</v>
      </c>
      <c r="R685" s="3" t="s">
        <v>33</v>
      </c>
      <c r="S685" s="3" t="s">
        <v>2040</v>
      </c>
      <c r="T685" s="3" t="s">
        <v>2041</v>
      </c>
    </row>
    <row r="686" spans="1:20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30"/>
        <v>542.85714285714289</v>
      </c>
      <c r="G686" s="3" t="s">
        <v>20</v>
      </c>
      <c r="H686" s="3">
        <v>110</v>
      </c>
      <c r="I686" s="3">
        <f t="shared" si="31"/>
        <v>69.09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12">
        <f t="shared" si="32"/>
        <v>40358.208333333336</v>
      </c>
      <c r="O686" s="12">
        <f t="shared" si="32"/>
        <v>40378.208333333336</v>
      </c>
      <c r="P686" s="3" t="b">
        <v>0</v>
      </c>
      <c r="Q686" s="3" t="b">
        <v>0</v>
      </c>
      <c r="R686" s="3" t="s">
        <v>68</v>
      </c>
      <c r="S686" s="3" t="s">
        <v>2048</v>
      </c>
      <c r="T686" s="3" t="s">
        <v>2049</v>
      </c>
    </row>
    <row r="687" spans="1:20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30"/>
        <v>67.500714285714281</v>
      </c>
      <c r="G687" s="3" t="s">
        <v>14</v>
      </c>
      <c r="H687" s="3">
        <v>926</v>
      </c>
      <c r="I687" s="3">
        <f t="shared" si="31"/>
        <v>102.05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12">
        <f t="shared" si="32"/>
        <v>42239.208333333328</v>
      </c>
      <c r="O687" s="12">
        <f t="shared" si="32"/>
        <v>42263.208333333328</v>
      </c>
      <c r="P687" s="3" t="b">
        <v>0</v>
      </c>
      <c r="Q687" s="3" t="b">
        <v>0</v>
      </c>
      <c r="R687" s="3" t="s">
        <v>33</v>
      </c>
      <c r="S687" s="3" t="s">
        <v>2040</v>
      </c>
      <c r="T687" s="3" t="s">
        <v>2041</v>
      </c>
    </row>
    <row r="688" spans="1:20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30"/>
        <v>191.74666666666667</v>
      </c>
      <c r="G688" s="3" t="s">
        <v>20</v>
      </c>
      <c r="H688" s="3">
        <v>134</v>
      </c>
      <c r="I688" s="3">
        <f t="shared" si="31"/>
        <v>107.32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12">
        <f t="shared" si="32"/>
        <v>43186.208333333328</v>
      </c>
      <c r="O688" s="12">
        <f t="shared" si="32"/>
        <v>43197.208333333328</v>
      </c>
      <c r="P688" s="3" t="b">
        <v>0</v>
      </c>
      <c r="Q688" s="3" t="b">
        <v>0</v>
      </c>
      <c r="R688" s="3" t="s">
        <v>65</v>
      </c>
      <c r="S688" s="3" t="s">
        <v>2038</v>
      </c>
      <c r="T688" s="3" t="s">
        <v>2047</v>
      </c>
    </row>
    <row r="689" spans="1:20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30"/>
        <v>932</v>
      </c>
      <c r="G689" s="3" t="s">
        <v>20</v>
      </c>
      <c r="H689" s="3">
        <v>269</v>
      </c>
      <c r="I689" s="3">
        <f t="shared" si="31"/>
        <v>51.97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12">
        <f t="shared" si="32"/>
        <v>42806.25</v>
      </c>
      <c r="O689" s="12">
        <f t="shared" si="32"/>
        <v>42809.208333333328</v>
      </c>
      <c r="P689" s="3" t="b">
        <v>0</v>
      </c>
      <c r="Q689" s="3" t="b">
        <v>0</v>
      </c>
      <c r="R689" s="3" t="s">
        <v>33</v>
      </c>
      <c r="S689" s="3" t="s">
        <v>2040</v>
      </c>
      <c r="T689" s="3" t="s">
        <v>2041</v>
      </c>
    </row>
    <row r="690" spans="1:20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30"/>
        <v>429.27586206896552</v>
      </c>
      <c r="G690" s="3" t="s">
        <v>20</v>
      </c>
      <c r="H690" s="3">
        <v>175</v>
      </c>
      <c r="I690" s="3">
        <f t="shared" si="31"/>
        <v>71.14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12">
        <f t="shared" si="32"/>
        <v>43475.25</v>
      </c>
      <c r="O690" s="12">
        <f t="shared" si="32"/>
        <v>43491.25</v>
      </c>
      <c r="P690" s="3" t="b">
        <v>0</v>
      </c>
      <c r="Q690" s="3" t="b">
        <v>1</v>
      </c>
      <c r="R690" s="3" t="s">
        <v>269</v>
      </c>
      <c r="S690" s="3" t="s">
        <v>2042</v>
      </c>
      <c r="T690" s="3" t="s">
        <v>2061</v>
      </c>
    </row>
    <row r="691" spans="1:20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30"/>
        <v>100.65753424657535</v>
      </c>
      <c r="G691" s="3" t="s">
        <v>20</v>
      </c>
      <c r="H691" s="3">
        <v>69</v>
      </c>
      <c r="I691" s="3">
        <f t="shared" si="31"/>
        <v>106.49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12">
        <f t="shared" si="32"/>
        <v>41576.208333333336</v>
      </c>
      <c r="O691" s="12">
        <f t="shared" si="32"/>
        <v>41588.25</v>
      </c>
      <c r="P691" s="3" t="b">
        <v>0</v>
      </c>
      <c r="Q691" s="3" t="b">
        <v>0</v>
      </c>
      <c r="R691" s="3" t="s">
        <v>28</v>
      </c>
      <c r="S691" s="3" t="s">
        <v>2038</v>
      </c>
      <c r="T691" s="3" t="s">
        <v>2039</v>
      </c>
    </row>
    <row r="692" spans="1:20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30"/>
        <v>226.61111111111109</v>
      </c>
      <c r="G692" s="3" t="s">
        <v>20</v>
      </c>
      <c r="H692" s="3">
        <v>190</v>
      </c>
      <c r="I692" s="3">
        <f t="shared" si="31"/>
        <v>42.94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12">
        <f t="shared" si="32"/>
        <v>40874.25</v>
      </c>
      <c r="O692" s="12">
        <f t="shared" si="32"/>
        <v>40880.25</v>
      </c>
      <c r="P692" s="3" t="b">
        <v>0</v>
      </c>
      <c r="Q692" s="3" t="b">
        <v>1</v>
      </c>
      <c r="R692" s="3" t="s">
        <v>42</v>
      </c>
      <c r="S692" s="3" t="s">
        <v>2042</v>
      </c>
      <c r="T692" s="3" t="s">
        <v>2043</v>
      </c>
    </row>
    <row r="693" spans="1:20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30"/>
        <v>142.38</v>
      </c>
      <c r="G693" s="3" t="s">
        <v>20</v>
      </c>
      <c r="H693" s="3">
        <v>237</v>
      </c>
      <c r="I693" s="3">
        <f t="shared" si="31"/>
        <v>30.04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12">
        <f t="shared" si="32"/>
        <v>41185.208333333336</v>
      </c>
      <c r="O693" s="12">
        <f t="shared" si="32"/>
        <v>41202.208333333336</v>
      </c>
      <c r="P693" s="3" t="b">
        <v>1</v>
      </c>
      <c r="Q693" s="3" t="b">
        <v>1</v>
      </c>
      <c r="R693" s="3" t="s">
        <v>42</v>
      </c>
      <c r="S693" s="3" t="s">
        <v>2042</v>
      </c>
      <c r="T693" s="3" t="s">
        <v>2043</v>
      </c>
    </row>
    <row r="694" spans="1:20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30"/>
        <v>90.633333333333326</v>
      </c>
      <c r="G694" s="3" t="s">
        <v>14</v>
      </c>
      <c r="H694" s="3">
        <v>77</v>
      </c>
      <c r="I694" s="3">
        <f t="shared" si="31"/>
        <v>70.62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12">
        <f t="shared" si="32"/>
        <v>43655.208333333328</v>
      </c>
      <c r="O694" s="12">
        <f t="shared" si="32"/>
        <v>43673.208333333328</v>
      </c>
      <c r="P694" s="3" t="b">
        <v>0</v>
      </c>
      <c r="Q694" s="3" t="b">
        <v>0</v>
      </c>
      <c r="R694" s="3" t="s">
        <v>23</v>
      </c>
      <c r="S694" s="3" t="s">
        <v>2036</v>
      </c>
      <c r="T694" s="3" t="s">
        <v>2037</v>
      </c>
    </row>
    <row r="695" spans="1:20" ht="31.5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30"/>
        <v>63.966740576496676</v>
      </c>
      <c r="G695" s="3" t="s">
        <v>14</v>
      </c>
      <c r="H695" s="3">
        <v>1748</v>
      </c>
      <c r="I695" s="3">
        <f t="shared" si="31"/>
        <v>66.02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12">
        <f t="shared" si="32"/>
        <v>43025.208333333328</v>
      </c>
      <c r="O695" s="12">
        <f t="shared" si="32"/>
        <v>43042.208333333328</v>
      </c>
      <c r="P695" s="3" t="b">
        <v>0</v>
      </c>
      <c r="Q695" s="3" t="b">
        <v>0</v>
      </c>
      <c r="R695" s="3" t="s">
        <v>33</v>
      </c>
      <c r="S695" s="3" t="s">
        <v>2040</v>
      </c>
      <c r="T695" s="3" t="s">
        <v>2041</v>
      </c>
    </row>
    <row r="696" spans="1:20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30"/>
        <v>84.131868131868131</v>
      </c>
      <c r="G696" s="3" t="s">
        <v>14</v>
      </c>
      <c r="H696" s="3">
        <v>79</v>
      </c>
      <c r="I696" s="3">
        <f t="shared" si="31"/>
        <v>96.91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12">
        <f t="shared" si="32"/>
        <v>43066.25</v>
      </c>
      <c r="O696" s="12">
        <f t="shared" si="32"/>
        <v>43103.25</v>
      </c>
      <c r="P696" s="3" t="b">
        <v>0</v>
      </c>
      <c r="Q696" s="3" t="b">
        <v>0</v>
      </c>
      <c r="R696" s="3" t="s">
        <v>33</v>
      </c>
      <c r="S696" s="3" t="s">
        <v>2040</v>
      </c>
      <c r="T696" s="3" t="s">
        <v>2041</v>
      </c>
    </row>
    <row r="697" spans="1:20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30"/>
        <v>133.93478260869566</v>
      </c>
      <c r="G697" s="3" t="s">
        <v>20</v>
      </c>
      <c r="H697" s="3">
        <v>196</v>
      </c>
      <c r="I697" s="3">
        <f t="shared" si="31"/>
        <v>62.87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12">
        <f t="shared" si="32"/>
        <v>42322.25</v>
      </c>
      <c r="O697" s="12">
        <f t="shared" si="32"/>
        <v>42338.25</v>
      </c>
      <c r="P697" s="3" t="b">
        <v>1</v>
      </c>
      <c r="Q697" s="3" t="b">
        <v>0</v>
      </c>
      <c r="R697" s="3" t="s">
        <v>23</v>
      </c>
      <c r="S697" s="3" t="s">
        <v>2036</v>
      </c>
      <c r="T697" s="3" t="s">
        <v>2037</v>
      </c>
    </row>
    <row r="698" spans="1:20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30"/>
        <v>59.042047531992694</v>
      </c>
      <c r="G698" s="3" t="s">
        <v>14</v>
      </c>
      <c r="H698" s="3">
        <v>889</v>
      </c>
      <c r="I698" s="3">
        <f t="shared" si="31"/>
        <v>108.99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12">
        <f t="shared" si="32"/>
        <v>42114.208333333328</v>
      </c>
      <c r="O698" s="12">
        <f t="shared" si="32"/>
        <v>42115.208333333328</v>
      </c>
      <c r="P698" s="3" t="b">
        <v>0</v>
      </c>
      <c r="Q698" s="3" t="b">
        <v>1</v>
      </c>
      <c r="R698" s="3" t="s">
        <v>33</v>
      </c>
      <c r="S698" s="3" t="s">
        <v>2040</v>
      </c>
      <c r="T698" s="3" t="s">
        <v>2041</v>
      </c>
    </row>
    <row r="699" spans="1:20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30"/>
        <v>152.80062063615205</v>
      </c>
      <c r="G699" s="3" t="s">
        <v>20</v>
      </c>
      <c r="H699" s="3">
        <v>7295</v>
      </c>
      <c r="I699" s="3">
        <f t="shared" si="31"/>
        <v>27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12">
        <f t="shared" si="32"/>
        <v>43190.208333333328</v>
      </c>
      <c r="O699" s="12">
        <f t="shared" si="32"/>
        <v>43192.208333333328</v>
      </c>
      <c r="P699" s="3" t="b">
        <v>0</v>
      </c>
      <c r="Q699" s="3" t="b">
        <v>0</v>
      </c>
      <c r="R699" s="3" t="s">
        <v>50</v>
      </c>
      <c r="S699" s="3" t="s">
        <v>2036</v>
      </c>
      <c r="T699" s="3" t="s">
        <v>2044</v>
      </c>
    </row>
    <row r="700" spans="1:20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30"/>
        <v>446.69121140142522</v>
      </c>
      <c r="G700" s="3" t="s">
        <v>20</v>
      </c>
      <c r="H700" s="3">
        <v>2893</v>
      </c>
      <c r="I700" s="3">
        <f t="shared" si="31"/>
        <v>65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12">
        <f t="shared" si="32"/>
        <v>40871.25</v>
      </c>
      <c r="O700" s="12">
        <f t="shared" si="32"/>
        <v>40885.25</v>
      </c>
      <c r="P700" s="3" t="b">
        <v>0</v>
      </c>
      <c r="Q700" s="3" t="b">
        <v>0</v>
      </c>
      <c r="R700" s="3" t="s">
        <v>65</v>
      </c>
      <c r="S700" s="3" t="s">
        <v>2038</v>
      </c>
      <c r="T700" s="3" t="s">
        <v>2047</v>
      </c>
    </row>
    <row r="701" spans="1:20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30"/>
        <v>84.391891891891888</v>
      </c>
      <c r="G701" s="3" t="s">
        <v>14</v>
      </c>
      <c r="H701" s="3">
        <v>56</v>
      </c>
      <c r="I701" s="3">
        <f t="shared" si="31"/>
        <v>111.52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12">
        <f t="shared" si="32"/>
        <v>43641.208333333328</v>
      </c>
      <c r="O701" s="12">
        <f t="shared" si="32"/>
        <v>43642.208333333328</v>
      </c>
      <c r="P701" s="3" t="b">
        <v>0</v>
      </c>
      <c r="Q701" s="3" t="b">
        <v>0</v>
      </c>
      <c r="R701" s="3" t="s">
        <v>53</v>
      </c>
      <c r="S701" s="3" t="s">
        <v>2042</v>
      </c>
      <c r="T701" s="3" t="s">
        <v>2045</v>
      </c>
    </row>
    <row r="702" spans="1:20" ht="31.5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30"/>
        <v>3</v>
      </c>
      <c r="G702" s="3" t="s">
        <v>14</v>
      </c>
      <c r="H702" s="3">
        <v>1</v>
      </c>
      <c r="I702" s="3">
        <f t="shared" si="31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12">
        <f t="shared" si="32"/>
        <v>40203.25</v>
      </c>
      <c r="O702" s="12">
        <f t="shared" si="32"/>
        <v>40218.25</v>
      </c>
      <c r="P702" s="3" t="b">
        <v>0</v>
      </c>
      <c r="Q702" s="3" t="b">
        <v>0</v>
      </c>
      <c r="R702" s="3" t="s">
        <v>65</v>
      </c>
      <c r="S702" s="3" t="s">
        <v>2038</v>
      </c>
      <c r="T702" s="3" t="s">
        <v>2047</v>
      </c>
    </row>
    <row r="703" spans="1:20" ht="31.5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30"/>
        <v>175.02692307692308</v>
      </c>
      <c r="G703" s="3" t="s">
        <v>20</v>
      </c>
      <c r="H703" s="3">
        <v>820</v>
      </c>
      <c r="I703" s="3">
        <f t="shared" si="31"/>
        <v>110.99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12">
        <f t="shared" si="32"/>
        <v>40629.208333333336</v>
      </c>
      <c r="O703" s="12">
        <f t="shared" si="32"/>
        <v>40636.208333333336</v>
      </c>
      <c r="P703" s="3" t="b">
        <v>1</v>
      </c>
      <c r="Q703" s="3" t="b">
        <v>0</v>
      </c>
      <c r="R703" s="3" t="s">
        <v>33</v>
      </c>
      <c r="S703" s="3" t="s">
        <v>2040</v>
      </c>
      <c r="T703" s="3" t="s">
        <v>2041</v>
      </c>
    </row>
    <row r="704" spans="1:20" ht="31.5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30"/>
        <v>54.137931034482754</v>
      </c>
      <c r="G704" s="3" t="s">
        <v>14</v>
      </c>
      <c r="H704" s="3">
        <v>83</v>
      </c>
      <c r="I704" s="3">
        <f t="shared" si="31"/>
        <v>56.75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12">
        <f t="shared" si="32"/>
        <v>41477.208333333336</v>
      </c>
      <c r="O704" s="12">
        <f t="shared" si="32"/>
        <v>41482.208333333336</v>
      </c>
      <c r="P704" s="3" t="b">
        <v>0</v>
      </c>
      <c r="Q704" s="3" t="b">
        <v>0</v>
      </c>
      <c r="R704" s="3" t="s">
        <v>65</v>
      </c>
      <c r="S704" s="3" t="s">
        <v>2038</v>
      </c>
      <c r="T704" s="3" t="s">
        <v>2047</v>
      </c>
    </row>
    <row r="705" spans="1:20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30"/>
        <v>311.87381703470032</v>
      </c>
      <c r="G705" s="3" t="s">
        <v>20</v>
      </c>
      <c r="H705" s="3">
        <v>2038</v>
      </c>
      <c r="I705" s="3">
        <f t="shared" si="31"/>
        <v>97.02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12">
        <f t="shared" si="32"/>
        <v>41020.208333333336</v>
      </c>
      <c r="O705" s="12">
        <f t="shared" si="32"/>
        <v>41037.208333333336</v>
      </c>
      <c r="P705" s="3" t="b">
        <v>1</v>
      </c>
      <c r="Q705" s="3" t="b">
        <v>1</v>
      </c>
      <c r="R705" s="3" t="s">
        <v>206</v>
      </c>
      <c r="S705" s="3" t="s">
        <v>2048</v>
      </c>
      <c r="T705" s="3" t="s">
        <v>2060</v>
      </c>
    </row>
    <row r="706" spans="1:20" ht="31.5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30"/>
        <v>122.78160919540231</v>
      </c>
      <c r="G706" s="3" t="s">
        <v>20</v>
      </c>
      <c r="H706" s="3">
        <v>116</v>
      </c>
      <c r="I706" s="3">
        <f t="shared" si="31"/>
        <v>92.09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12">
        <f t="shared" si="32"/>
        <v>42555.208333333328</v>
      </c>
      <c r="O706" s="12">
        <f t="shared" si="32"/>
        <v>42570.208333333328</v>
      </c>
      <c r="P706" s="3" t="b">
        <v>0</v>
      </c>
      <c r="Q706" s="3" t="b">
        <v>0</v>
      </c>
      <c r="R706" s="3" t="s">
        <v>71</v>
      </c>
      <c r="S706" s="3" t="s">
        <v>2042</v>
      </c>
      <c r="T706" s="3" t="s">
        <v>2050</v>
      </c>
    </row>
    <row r="707" spans="1:20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5">
        <f t="shared" ref="F707:F770" si="33">(E707/D707)*100</f>
        <v>99.026517383618156</v>
      </c>
      <c r="G707" s="3" t="s">
        <v>14</v>
      </c>
      <c r="H707" s="3">
        <v>2025</v>
      </c>
      <c r="I707" s="3">
        <f t="shared" ref="I707:I770" si="34">ROUND(E707/H707,2)</f>
        <v>82.99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12">
        <f t="shared" ref="N707:O770" si="35">(((L707/60)/60)/24)+DATE(1970,1,1)</f>
        <v>41619.25</v>
      </c>
      <c r="O707" s="12">
        <f t="shared" si="35"/>
        <v>41623.25</v>
      </c>
      <c r="P707" s="3" t="b">
        <v>0</v>
      </c>
      <c r="Q707" s="3" t="b">
        <v>0</v>
      </c>
      <c r="R707" s="3" t="s">
        <v>68</v>
      </c>
      <c r="S707" s="3" t="s">
        <v>2048</v>
      </c>
      <c r="T707" s="3" t="s">
        <v>2049</v>
      </c>
    </row>
    <row r="708" spans="1:20" ht="31.5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si="33"/>
        <v>127.84686346863469</v>
      </c>
      <c r="G708" s="3" t="s">
        <v>20</v>
      </c>
      <c r="H708" s="3">
        <v>1345</v>
      </c>
      <c r="I708" s="3">
        <f t="shared" si="34"/>
        <v>103.04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12">
        <f t="shared" si="35"/>
        <v>43471.25</v>
      </c>
      <c r="O708" s="12">
        <f t="shared" si="35"/>
        <v>43479.25</v>
      </c>
      <c r="P708" s="3" t="b">
        <v>0</v>
      </c>
      <c r="Q708" s="3" t="b">
        <v>1</v>
      </c>
      <c r="R708" s="3" t="s">
        <v>28</v>
      </c>
      <c r="S708" s="3" t="s">
        <v>2038</v>
      </c>
      <c r="T708" s="3" t="s">
        <v>2039</v>
      </c>
    </row>
    <row r="709" spans="1:20" ht="31.5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33"/>
        <v>158.61643835616439</v>
      </c>
      <c r="G709" s="3" t="s">
        <v>20</v>
      </c>
      <c r="H709" s="3">
        <v>168</v>
      </c>
      <c r="I709" s="3">
        <f t="shared" si="34"/>
        <v>68.92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12">
        <f t="shared" si="35"/>
        <v>43442.25</v>
      </c>
      <c r="O709" s="12">
        <f t="shared" si="35"/>
        <v>43478.25</v>
      </c>
      <c r="P709" s="3" t="b">
        <v>0</v>
      </c>
      <c r="Q709" s="3" t="b">
        <v>0</v>
      </c>
      <c r="R709" s="3" t="s">
        <v>53</v>
      </c>
      <c r="S709" s="3" t="s">
        <v>2042</v>
      </c>
      <c r="T709" s="3" t="s">
        <v>2045</v>
      </c>
    </row>
    <row r="710" spans="1:20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33"/>
        <v>707.05882352941171</v>
      </c>
      <c r="G710" s="3" t="s">
        <v>20</v>
      </c>
      <c r="H710" s="3">
        <v>137</v>
      </c>
      <c r="I710" s="3">
        <f t="shared" si="34"/>
        <v>87.74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12">
        <f t="shared" si="35"/>
        <v>42877.208333333328</v>
      </c>
      <c r="O710" s="12">
        <f t="shared" si="35"/>
        <v>42887.208333333328</v>
      </c>
      <c r="P710" s="3" t="b">
        <v>0</v>
      </c>
      <c r="Q710" s="3" t="b">
        <v>0</v>
      </c>
      <c r="R710" s="3" t="s">
        <v>33</v>
      </c>
      <c r="S710" s="3" t="s">
        <v>2040</v>
      </c>
      <c r="T710" s="3" t="s">
        <v>2041</v>
      </c>
    </row>
    <row r="711" spans="1:20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33"/>
        <v>142.38775510204081</v>
      </c>
      <c r="G711" s="3" t="s">
        <v>20</v>
      </c>
      <c r="H711" s="3">
        <v>186</v>
      </c>
      <c r="I711" s="3">
        <f t="shared" si="34"/>
        <v>75.02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12">
        <f t="shared" si="35"/>
        <v>41018.208333333336</v>
      </c>
      <c r="O711" s="12">
        <f t="shared" si="35"/>
        <v>41025.208333333336</v>
      </c>
      <c r="P711" s="3" t="b">
        <v>0</v>
      </c>
      <c r="Q711" s="3" t="b">
        <v>0</v>
      </c>
      <c r="R711" s="3" t="s">
        <v>33</v>
      </c>
      <c r="S711" s="3" t="s">
        <v>2040</v>
      </c>
      <c r="T711" s="3" t="s">
        <v>2041</v>
      </c>
    </row>
    <row r="712" spans="1:20" ht="31.5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33"/>
        <v>147.86046511627907</v>
      </c>
      <c r="G712" s="3" t="s">
        <v>20</v>
      </c>
      <c r="H712" s="3">
        <v>125</v>
      </c>
      <c r="I712" s="3">
        <f t="shared" si="34"/>
        <v>50.86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12">
        <f t="shared" si="35"/>
        <v>43295.208333333328</v>
      </c>
      <c r="O712" s="12">
        <f t="shared" si="35"/>
        <v>43302.208333333328</v>
      </c>
      <c r="P712" s="3" t="b">
        <v>0</v>
      </c>
      <c r="Q712" s="3" t="b">
        <v>1</v>
      </c>
      <c r="R712" s="3" t="s">
        <v>33</v>
      </c>
      <c r="S712" s="3" t="s">
        <v>2040</v>
      </c>
      <c r="T712" s="3" t="s">
        <v>2041</v>
      </c>
    </row>
    <row r="713" spans="1:20" ht="31.5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33"/>
        <v>20.322580645161288</v>
      </c>
      <c r="G713" s="3" t="s">
        <v>14</v>
      </c>
      <c r="H713" s="3">
        <v>14</v>
      </c>
      <c r="I713" s="3">
        <f t="shared" si="34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12">
        <f t="shared" si="35"/>
        <v>42393.25</v>
      </c>
      <c r="O713" s="12">
        <f t="shared" si="35"/>
        <v>42395.25</v>
      </c>
      <c r="P713" s="3" t="b">
        <v>1</v>
      </c>
      <c r="Q713" s="3" t="b">
        <v>1</v>
      </c>
      <c r="R713" s="3" t="s">
        <v>33</v>
      </c>
      <c r="S713" s="3" t="s">
        <v>2040</v>
      </c>
      <c r="T713" s="3" t="s">
        <v>2041</v>
      </c>
    </row>
    <row r="714" spans="1:20" ht="31.5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33"/>
        <v>1840.625</v>
      </c>
      <c r="G714" s="3" t="s">
        <v>20</v>
      </c>
      <c r="H714" s="3">
        <v>202</v>
      </c>
      <c r="I714" s="3">
        <f t="shared" si="34"/>
        <v>72.900000000000006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12">
        <f t="shared" si="35"/>
        <v>42559.208333333328</v>
      </c>
      <c r="O714" s="12">
        <f t="shared" si="35"/>
        <v>42600.208333333328</v>
      </c>
      <c r="P714" s="3" t="b">
        <v>0</v>
      </c>
      <c r="Q714" s="3" t="b">
        <v>0</v>
      </c>
      <c r="R714" s="3" t="s">
        <v>33</v>
      </c>
      <c r="S714" s="3" t="s">
        <v>2040</v>
      </c>
      <c r="T714" s="3" t="s">
        <v>2041</v>
      </c>
    </row>
    <row r="715" spans="1:20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33"/>
        <v>161.94202898550725</v>
      </c>
      <c r="G715" s="3" t="s">
        <v>20</v>
      </c>
      <c r="H715" s="3">
        <v>103</v>
      </c>
      <c r="I715" s="3">
        <f t="shared" si="34"/>
        <v>108.49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12">
        <f t="shared" si="35"/>
        <v>42604.208333333328</v>
      </c>
      <c r="O715" s="12">
        <f t="shared" si="35"/>
        <v>42616.208333333328</v>
      </c>
      <c r="P715" s="3" t="b">
        <v>0</v>
      </c>
      <c r="Q715" s="3" t="b">
        <v>0</v>
      </c>
      <c r="R715" s="3" t="s">
        <v>133</v>
      </c>
      <c r="S715" s="3" t="s">
        <v>2048</v>
      </c>
      <c r="T715" s="3" t="s">
        <v>2057</v>
      </c>
    </row>
    <row r="716" spans="1:20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33"/>
        <v>472.82077922077923</v>
      </c>
      <c r="G716" s="3" t="s">
        <v>20</v>
      </c>
      <c r="H716" s="3">
        <v>1785</v>
      </c>
      <c r="I716" s="3">
        <f t="shared" si="34"/>
        <v>101.98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12">
        <f t="shared" si="35"/>
        <v>41870.208333333336</v>
      </c>
      <c r="O716" s="12">
        <f t="shared" si="35"/>
        <v>41871.208333333336</v>
      </c>
      <c r="P716" s="3" t="b">
        <v>0</v>
      </c>
      <c r="Q716" s="3" t="b">
        <v>0</v>
      </c>
      <c r="R716" s="3" t="s">
        <v>23</v>
      </c>
      <c r="S716" s="3" t="s">
        <v>2036</v>
      </c>
      <c r="T716" s="3" t="s">
        <v>2037</v>
      </c>
    </row>
    <row r="717" spans="1:20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33"/>
        <v>24.466101694915253</v>
      </c>
      <c r="G717" s="3" t="s">
        <v>14</v>
      </c>
      <c r="H717" s="3">
        <v>656</v>
      </c>
      <c r="I717" s="3">
        <f t="shared" si="34"/>
        <v>44.01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12">
        <f t="shared" si="35"/>
        <v>40397.208333333336</v>
      </c>
      <c r="O717" s="12">
        <f t="shared" si="35"/>
        <v>40402.208333333336</v>
      </c>
      <c r="P717" s="3" t="b">
        <v>0</v>
      </c>
      <c r="Q717" s="3" t="b">
        <v>0</v>
      </c>
      <c r="R717" s="3" t="s">
        <v>292</v>
      </c>
      <c r="S717" s="3" t="s">
        <v>2051</v>
      </c>
      <c r="T717" s="3" t="s">
        <v>2062</v>
      </c>
    </row>
    <row r="718" spans="1:20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33"/>
        <v>517.65</v>
      </c>
      <c r="G718" s="3" t="s">
        <v>20</v>
      </c>
      <c r="H718" s="3">
        <v>157</v>
      </c>
      <c r="I718" s="3">
        <f t="shared" si="34"/>
        <v>65.94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12">
        <f t="shared" si="35"/>
        <v>41465.208333333336</v>
      </c>
      <c r="O718" s="12">
        <f t="shared" si="35"/>
        <v>41493.208333333336</v>
      </c>
      <c r="P718" s="3" t="b">
        <v>0</v>
      </c>
      <c r="Q718" s="3" t="b">
        <v>1</v>
      </c>
      <c r="R718" s="3" t="s">
        <v>33</v>
      </c>
      <c r="S718" s="3" t="s">
        <v>2040</v>
      </c>
      <c r="T718" s="3" t="s">
        <v>2041</v>
      </c>
    </row>
    <row r="719" spans="1:20" ht="31.5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33"/>
        <v>247.64285714285714</v>
      </c>
      <c r="G719" s="3" t="s">
        <v>20</v>
      </c>
      <c r="H719" s="3">
        <v>555</v>
      </c>
      <c r="I719" s="3">
        <f t="shared" si="34"/>
        <v>24.99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12">
        <f t="shared" si="35"/>
        <v>40777.208333333336</v>
      </c>
      <c r="O719" s="12">
        <f t="shared" si="35"/>
        <v>40798.208333333336</v>
      </c>
      <c r="P719" s="3" t="b">
        <v>0</v>
      </c>
      <c r="Q719" s="3" t="b">
        <v>0</v>
      </c>
      <c r="R719" s="3" t="s">
        <v>42</v>
      </c>
      <c r="S719" s="3" t="s">
        <v>2042</v>
      </c>
      <c r="T719" s="3" t="s">
        <v>2043</v>
      </c>
    </row>
    <row r="720" spans="1:20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33"/>
        <v>100.20481927710843</v>
      </c>
      <c r="G720" s="3" t="s">
        <v>20</v>
      </c>
      <c r="H720" s="3">
        <v>297</v>
      </c>
      <c r="I720" s="3">
        <f t="shared" si="34"/>
        <v>28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12">
        <f t="shared" si="35"/>
        <v>41442.208333333336</v>
      </c>
      <c r="O720" s="12">
        <f t="shared" si="35"/>
        <v>41468.208333333336</v>
      </c>
      <c r="P720" s="3" t="b">
        <v>0</v>
      </c>
      <c r="Q720" s="3" t="b">
        <v>0</v>
      </c>
      <c r="R720" s="3" t="s">
        <v>65</v>
      </c>
      <c r="S720" s="3" t="s">
        <v>2038</v>
      </c>
      <c r="T720" s="3" t="s">
        <v>2047</v>
      </c>
    </row>
    <row r="721" spans="1:20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33"/>
        <v>153</v>
      </c>
      <c r="G721" s="3" t="s">
        <v>20</v>
      </c>
      <c r="H721" s="3">
        <v>123</v>
      </c>
      <c r="I721" s="3">
        <f t="shared" si="34"/>
        <v>85.83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12">
        <f t="shared" si="35"/>
        <v>41058.208333333336</v>
      </c>
      <c r="O721" s="12">
        <f t="shared" si="35"/>
        <v>41069.208333333336</v>
      </c>
      <c r="P721" s="3" t="b">
        <v>0</v>
      </c>
      <c r="Q721" s="3" t="b">
        <v>0</v>
      </c>
      <c r="R721" s="3" t="s">
        <v>119</v>
      </c>
      <c r="S721" s="3" t="s">
        <v>2048</v>
      </c>
      <c r="T721" s="3" t="s">
        <v>2054</v>
      </c>
    </row>
    <row r="722" spans="1:20" ht="31.5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33"/>
        <v>37.091954022988503</v>
      </c>
      <c r="G722" s="3" t="s">
        <v>74</v>
      </c>
      <c r="H722" s="3">
        <v>38</v>
      </c>
      <c r="I722" s="3">
        <f t="shared" si="34"/>
        <v>84.92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12">
        <f t="shared" si="35"/>
        <v>43152.25</v>
      </c>
      <c r="O722" s="12">
        <f t="shared" si="35"/>
        <v>43166.25</v>
      </c>
      <c r="P722" s="3" t="b">
        <v>0</v>
      </c>
      <c r="Q722" s="3" t="b">
        <v>1</v>
      </c>
      <c r="R722" s="3" t="s">
        <v>33</v>
      </c>
      <c r="S722" s="3" t="s">
        <v>2040</v>
      </c>
      <c r="T722" s="3" t="s">
        <v>2041</v>
      </c>
    </row>
    <row r="723" spans="1:20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33"/>
        <v>4.392394822006473</v>
      </c>
      <c r="G723" s="3" t="s">
        <v>74</v>
      </c>
      <c r="H723" s="3">
        <v>60</v>
      </c>
      <c r="I723" s="3">
        <f t="shared" si="34"/>
        <v>90.48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12">
        <f t="shared" si="35"/>
        <v>43194.208333333328</v>
      </c>
      <c r="O723" s="12">
        <f t="shared" si="35"/>
        <v>43200.208333333328</v>
      </c>
      <c r="P723" s="3" t="b">
        <v>0</v>
      </c>
      <c r="Q723" s="3" t="b">
        <v>0</v>
      </c>
      <c r="R723" s="3" t="s">
        <v>23</v>
      </c>
      <c r="S723" s="3" t="s">
        <v>2036</v>
      </c>
      <c r="T723" s="3" t="s">
        <v>2037</v>
      </c>
    </row>
    <row r="724" spans="1:20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33"/>
        <v>156.50721649484535</v>
      </c>
      <c r="G724" s="3" t="s">
        <v>20</v>
      </c>
      <c r="H724" s="3">
        <v>3036</v>
      </c>
      <c r="I724" s="3">
        <f t="shared" si="34"/>
        <v>25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12">
        <f t="shared" si="35"/>
        <v>43045.25</v>
      </c>
      <c r="O724" s="12">
        <f t="shared" si="35"/>
        <v>43072.25</v>
      </c>
      <c r="P724" s="3" t="b">
        <v>0</v>
      </c>
      <c r="Q724" s="3" t="b">
        <v>0</v>
      </c>
      <c r="R724" s="3" t="s">
        <v>42</v>
      </c>
      <c r="S724" s="3" t="s">
        <v>2042</v>
      </c>
      <c r="T724" s="3" t="s">
        <v>2043</v>
      </c>
    </row>
    <row r="725" spans="1:20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33"/>
        <v>270.40816326530609</v>
      </c>
      <c r="G725" s="3" t="s">
        <v>20</v>
      </c>
      <c r="H725" s="3">
        <v>144</v>
      </c>
      <c r="I725" s="3">
        <f t="shared" si="34"/>
        <v>92.01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12">
        <f t="shared" si="35"/>
        <v>42431.25</v>
      </c>
      <c r="O725" s="12">
        <f t="shared" si="35"/>
        <v>42452.208333333328</v>
      </c>
      <c r="P725" s="3" t="b">
        <v>0</v>
      </c>
      <c r="Q725" s="3" t="b">
        <v>0</v>
      </c>
      <c r="R725" s="3" t="s">
        <v>33</v>
      </c>
      <c r="S725" s="3" t="s">
        <v>2040</v>
      </c>
      <c r="T725" s="3" t="s">
        <v>2041</v>
      </c>
    </row>
    <row r="726" spans="1:20" ht="31.5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33"/>
        <v>134.05952380952382</v>
      </c>
      <c r="G726" s="3" t="s">
        <v>20</v>
      </c>
      <c r="H726" s="3">
        <v>121</v>
      </c>
      <c r="I726" s="3">
        <f t="shared" si="34"/>
        <v>93.07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12">
        <f t="shared" si="35"/>
        <v>41934.208333333336</v>
      </c>
      <c r="O726" s="12">
        <f t="shared" si="35"/>
        <v>41936.208333333336</v>
      </c>
      <c r="P726" s="3" t="b">
        <v>0</v>
      </c>
      <c r="Q726" s="3" t="b">
        <v>1</v>
      </c>
      <c r="R726" s="3" t="s">
        <v>33</v>
      </c>
      <c r="S726" s="3" t="s">
        <v>2040</v>
      </c>
      <c r="T726" s="3" t="s">
        <v>2041</v>
      </c>
    </row>
    <row r="727" spans="1:20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33"/>
        <v>50.398033126293996</v>
      </c>
      <c r="G727" s="3" t="s">
        <v>14</v>
      </c>
      <c r="H727" s="3">
        <v>1596</v>
      </c>
      <c r="I727" s="3">
        <f t="shared" si="34"/>
        <v>61.01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12">
        <f t="shared" si="35"/>
        <v>41958.25</v>
      </c>
      <c r="O727" s="12">
        <f t="shared" si="35"/>
        <v>41960.25</v>
      </c>
      <c r="P727" s="3" t="b">
        <v>0</v>
      </c>
      <c r="Q727" s="3" t="b">
        <v>0</v>
      </c>
      <c r="R727" s="3" t="s">
        <v>292</v>
      </c>
      <c r="S727" s="3" t="s">
        <v>2051</v>
      </c>
      <c r="T727" s="3" t="s">
        <v>2062</v>
      </c>
    </row>
    <row r="728" spans="1:20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33"/>
        <v>88.815837937384899</v>
      </c>
      <c r="G728" s="3" t="s">
        <v>74</v>
      </c>
      <c r="H728" s="3">
        <v>524</v>
      </c>
      <c r="I728" s="3">
        <f t="shared" si="34"/>
        <v>92.04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12">
        <f t="shared" si="35"/>
        <v>40476.208333333336</v>
      </c>
      <c r="O728" s="12">
        <f t="shared" si="35"/>
        <v>40482.208333333336</v>
      </c>
      <c r="P728" s="3" t="b">
        <v>0</v>
      </c>
      <c r="Q728" s="3" t="b">
        <v>1</v>
      </c>
      <c r="R728" s="3" t="s">
        <v>33</v>
      </c>
      <c r="S728" s="3" t="s">
        <v>2040</v>
      </c>
      <c r="T728" s="3" t="s">
        <v>2041</v>
      </c>
    </row>
    <row r="729" spans="1:20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33"/>
        <v>165</v>
      </c>
      <c r="G729" s="3" t="s">
        <v>20</v>
      </c>
      <c r="H729" s="3">
        <v>181</v>
      </c>
      <c r="I729" s="3">
        <f t="shared" si="34"/>
        <v>81.13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12">
        <f t="shared" si="35"/>
        <v>43485.25</v>
      </c>
      <c r="O729" s="12">
        <f t="shared" si="35"/>
        <v>43543.208333333328</v>
      </c>
      <c r="P729" s="3" t="b">
        <v>0</v>
      </c>
      <c r="Q729" s="3" t="b">
        <v>0</v>
      </c>
      <c r="R729" s="3" t="s">
        <v>28</v>
      </c>
      <c r="S729" s="3" t="s">
        <v>2038</v>
      </c>
      <c r="T729" s="3" t="s">
        <v>2039</v>
      </c>
    </row>
    <row r="730" spans="1:20" ht="31.5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33"/>
        <v>17.5</v>
      </c>
      <c r="G730" s="3" t="s">
        <v>14</v>
      </c>
      <c r="H730" s="3">
        <v>10</v>
      </c>
      <c r="I730" s="3">
        <f t="shared" si="34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12">
        <f t="shared" si="35"/>
        <v>42515.208333333328</v>
      </c>
      <c r="O730" s="12">
        <f t="shared" si="35"/>
        <v>42526.208333333328</v>
      </c>
      <c r="P730" s="3" t="b">
        <v>0</v>
      </c>
      <c r="Q730" s="3" t="b">
        <v>0</v>
      </c>
      <c r="R730" s="3" t="s">
        <v>33</v>
      </c>
      <c r="S730" s="3" t="s">
        <v>2040</v>
      </c>
      <c r="T730" s="3" t="s">
        <v>2041</v>
      </c>
    </row>
    <row r="731" spans="1:20" ht="31.5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33"/>
        <v>185.66071428571428</v>
      </c>
      <c r="G731" s="3" t="s">
        <v>20</v>
      </c>
      <c r="H731" s="3">
        <v>122</v>
      </c>
      <c r="I731" s="3">
        <f t="shared" si="34"/>
        <v>85.22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12">
        <f t="shared" si="35"/>
        <v>41309.25</v>
      </c>
      <c r="O731" s="12">
        <f t="shared" si="35"/>
        <v>41311.25</v>
      </c>
      <c r="P731" s="3" t="b">
        <v>0</v>
      </c>
      <c r="Q731" s="3" t="b">
        <v>0</v>
      </c>
      <c r="R731" s="3" t="s">
        <v>53</v>
      </c>
      <c r="S731" s="3" t="s">
        <v>2042</v>
      </c>
      <c r="T731" s="3" t="s">
        <v>2045</v>
      </c>
    </row>
    <row r="732" spans="1:20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33"/>
        <v>412.6631944444444</v>
      </c>
      <c r="G732" s="3" t="s">
        <v>20</v>
      </c>
      <c r="H732" s="3">
        <v>1071</v>
      </c>
      <c r="I732" s="3">
        <f t="shared" si="34"/>
        <v>110.97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12">
        <f t="shared" si="35"/>
        <v>42147.208333333328</v>
      </c>
      <c r="O732" s="12">
        <f t="shared" si="35"/>
        <v>42153.208333333328</v>
      </c>
      <c r="P732" s="3" t="b">
        <v>0</v>
      </c>
      <c r="Q732" s="3" t="b">
        <v>0</v>
      </c>
      <c r="R732" s="3" t="s">
        <v>65</v>
      </c>
      <c r="S732" s="3" t="s">
        <v>2038</v>
      </c>
      <c r="T732" s="3" t="s">
        <v>2047</v>
      </c>
    </row>
    <row r="733" spans="1:20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33"/>
        <v>90.25</v>
      </c>
      <c r="G733" s="3" t="s">
        <v>74</v>
      </c>
      <c r="H733" s="3">
        <v>219</v>
      </c>
      <c r="I733" s="3">
        <f t="shared" si="34"/>
        <v>32.97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12">
        <f t="shared" si="35"/>
        <v>42939.208333333328</v>
      </c>
      <c r="O733" s="12">
        <f t="shared" si="35"/>
        <v>42940.208333333328</v>
      </c>
      <c r="P733" s="3" t="b">
        <v>0</v>
      </c>
      <c r="Q733" s="3" t="b">
        <v>0</v>
      </c>
      <c r="R733" s="3" t="s">
        <v>28</v>
      </c>
      <c r="S733" s="3" t="s">
        <v>2038</v>
      </c>
      <c r="T733" s="3" t="s">
        <v>2039</v>
      </c>
    </row>
    <row r="734" spans="1:20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33"/>
        <v>91.984615384615381</v>
      </c>
      <c r="G734" s="3" t="s">
        <v>14</v>
      </c>
      <c r="H734" s="3">
        <v>1121</v>
      </c>
      <c r="I734" s="3">
        <f t="shared" si="34"/>
        <v>96.01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12">
        <f t="shared" si="35"/>
        <v>42816.208333333328</v>
      </c>
      <c r="O734" s="12">
        <f t="shared" si="35"/>
        <v>42839.208333333328</v>
      </c>
      <c r="P734" s="3" t="b">
        <v>0</v>
      </c>
      <c r="Q734" s="3" t="b">
        <v>1</v>
      </c>
      <c r="R734" s="3" t="s">
        <v>23</v>
      </c>
      <c r="S734" s="3" t="s">
        <v>2036</v>
      </c>
      <c r="T734" s="3" t="s">
        <v>2037</v>
      </c>
    </row>
    <row r="735" spans="1:20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33"/>
        <v>527.00632911392404</v>
      </c>
      <c r="G735" s="3" t="s">
        <v>20</v>
      </c>
      <c r="H735" s="3">
        <v>980</v>
      </c>
      <c r="I735" s="3">
        <f t="shared" si="34"/>
        <v>84.97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12">
        <f t="shared" si="35"/>
        <v>41844.208333333336</v>
      </c>
      <c r="O735" s="12">
        <f t="shared" si="35"/>
        <v>41857.208333333336</v>
      </c>
      <c r="P735" s="3" t="b">
        <v>0</v>
      </c>
      <c r="Q735" s="3" t="b">
        <v>0</v>
      </c>
      <c r="R735" s="3" t="s">
        <v>148</v>
      </c>
      <c r="S735" s="3" t="s">
        <v>2036</v>
      </c>
      <c r="T735" s="3" t="s">
        <v>2058</v>
      </c>
    </row>
    <row r="736" spans="1:20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33"/>
        <v>319.14285714285711</v>
      </c>
      <c r="G736" s="3" t="s">
        <v>20</v>
      </c>
      <c r="H736" s="3">
        <v>536</v>
      </c>
      <c r="I736" s="3">
        <f t="shared" si="34"/>
        <v>25.01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12">
        <f t="shared" si="35"/>
        <v>42763.25</v>
      </c>
      <c r="O736" s="12">
        <f t="shared" si="35"/>
        <v>42775.25</v>
      </c>
      <c r="P736" s="3" t="b">
        <v>0</v>
      </c>
      <c r="Q736" s="3" t="b">
        <v>1</v>
      </c>
      <c r="R736" s="3" t="s">
        <v>33</v>
      </c>
      <c r="S736" s="3" t="s">
        <v>2040</v>
      </c>
      <c r="T736" s="3" t="s">
        <v>2041</v>
      </c>
    </row>
    <row r="737" spans="1:20" ht="31.5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33"/>
        <v>354.18867924528303</v>
      </c>
      <c r="G737" s="3" t="s">
        <v>20</v>
      </c>
      <c r="H737" s="3">
        <v>1991</v>
      </c>
      <c r="I737" s="3">
        <f t="shared" si="34"/>
        <v>66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12">
        <f t="shared" si="35"/>
        <v>42459.208333333328</v>
      </c>
      <c r="O737" s="12">
        <f t="shared" si="35"/>
        <v>42466.208333333328</v>
      </c>
      <c r="P737" s="3" t="b">
        <v>0</v>
      </c>
      <c r="Q737" s="3" t="b">
        <v>0</v>
      </c>
      <c r="R737" s="3" t="s">
        <v>122</v>
      </c>
      <c r="S737" s="3" t="s">
        <v>2055</v>
      </c>
      <c r="T737" s="3" t="s">
        <v>2056</v>
      </c>
    </row>
    <row r="738" spans="1:20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33"/>
        <v>32.896103896103895</v>
      </c>
      <c r="G738" s="3" t="s">
        <v>74</v>
      </c>
      <c r="H738" s="3">
        <v>29</v>
      </c>
      <c r="I738" s="3">
        <f t="shared" si="34"/>
        <v>87.34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12">
        <f t="shared" si="35"/>
        <v>42055.25</v>
      </c>
      <c r="O738" s="12">
        <f t="shared" si="35"/>
        <v>42059.25</v>
      </c>
      <c r="P738" s="3" t="b">
        <v>0</v>
      </c>
      <c r="Q738" s="3" t="b">
        <v>0</v>
      </c>
      <c r="R738" s="3" t="s">
        <v>68</v>
      </c>
      <c r="S738" s="3" t="s">
        <v>2048</v>
      </c>
      <c r="T738" s="3" t="s">
        <v>2049</v>
      </c>
    </row>
    <row r="739" spans="1:20" ht="31.5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33"/>
        <v>135.8918918918919</v>
      </c>
      <c r="G739" s="3" t="s">
        <v>20</v>
      </c>
      <c r="H739" s="3">
        <v>180</v>
      </c>
      <c r="I739" s="3">
        <f t="shared" si="34"/>
        <v>27.93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12">
        <f t="shared" si="35"/>
        <v>42685.25</v>
      </c>
      <c r="O739" s="12">
        <f t="shared" si="35"/>
        <v>42697.25</v>
      </c>
      <c r="P739" s="3" t="b">
        <v>0</v>
      </c>
      <c r="Q739" s="3" t="b">
        <v>0</v>
      </c>
      <c r="R739" s="3" t="s">
        <v>60</v>
      </c>
      <c r="S739" s="3" t="s">
        <v>2036</v>
      </c>
      <c r="T739" s="3" t="s">
        <v>2046</v>
      </c>
    </row>
    <row r="740" spans="1:20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33"/>
        <v>2.0843373493975905</v>
      </c>
      <c r="G740" s="3" t="s">
        <v>14</v>
      </c>
      <c r="H740" s="3">
        <v>15</v>
      </c>
      <c r="I740" s="3">
        <f t="shared" si="34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12">
        <f t="shared" si="35"/>
        <v>41959.25</v>
      </c>
      <c r="O740" s="12">
        <f t="shared" si="35"/>
        <v>41981.25</v>
      </c>
      <c r="P740" s="3" t="b">
        <v>0</v>
      </c>
      <c r="Q740" s="3" t="b">
        <v>1</v>
      </c>
      <c r="R740" s="3" t="s">
        <v>33</v>
      </c>
      <c r="S740" s="3" t="s">
        <v>2040</v>
      </c>
      <c r="T740" s="3" t="s">
        <v>2041</v>
      </c>
    </row>
    <row r="741" spans="1:20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33"/>
        <v>61</v>
      </c>
      <c r="G741" s="3" t="s">
        <v>14</v>
      </c>
      <c r="H741" s="3">
        <v>191</v>
      </c>
      <c r="I741" s="3">
        <f t="shared" si="34"/>
        <v>31.94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12">
        <f t="shared" si="35"/>
        <v>41089.208333333336</v>
      </c>
      <c r="O741" s="12">
        <f t="shared" si="35"/>
        <v>41090.208333333336</v>
      </c>
      <c r="P741" s="3" t="b">
        <v>0</v>
      </c>
      <c r="Q741" s="3" t="b">
        <v>0</v>
      </c>
      <c r="R741" s="3" t="s">
        <v>60</v>
      </c>
      <c r="S741" s="3" t="s">
        <v>2036</v>
      </c>
      <c r="T741" s="3" t="s">
        <v>2046</v>
      </c>
    </row>
    <row r="742" spans="1:20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33"/>
        <v>30.037735849056602</v>
      </c>
      <c r="G742" s="3" t="s">
        <v>14</v>
      </c>
      <c r="H742" s="3">
        <v>16</v>
      </c>
      <c r="I742" s="3">
        <f t="shared" si="34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12">
        <f t="shared" si="35"/>
        <v>42769.25</v>
      </c>
      <c r="O742" s="12">
        <f t="shared" si="35"/>
        <v>42772.25</v>
      </c>
      <c r="P742" s="3" t="b">
        <v>0</v>
      </c>
      <c r="Q742" s="3" t="b">
        <v>0</v>
      </c>
      <c r="R742" s="3" t="s">
        <v>33</v>
      </c>
      <c r="S742" s="3" t="s">
        <v>2040</v>
      </c>
      <c r="T742" s="3" t="s">
        <v>2041</v>
      </c>
    </row>
    <row r="743" spans="1:20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33"/>
        <v>1179.1666666666665</v>
      </c>
      <c r="G743" s="3" t="s">
        <v>20</v>
      </c>
      <c r="H743" s="3">
        <v>130</v>
      </c>
      <c r="I743" s="3">
        <f t="shared" si="34"/>
        <v>108.85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12">
        <f t="shared" si="35"/>
        <v>40321.208333333336</v>
      </c>
      <c r="O743" s="12">
        <f t="shared" si="35"/>
        <v>40322.208333333336</v>
      </c>
      <c r="P743" s="3" t="b">
        <v>0</v>
      </c>
      <c r="Q743" s="3" t="b">
        <v>0</v>
      </c>
      <c r="R743" s="3" t="s">
        <v>33</v>
      </c>
      <c r="S743" s="3" t="s">
        <v>2040</v>
      </c>
      <c r="T743" s="3" t="s">
        <v>2041</v>
      </c>
    </row>
    <row r="744" spans="1:20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33"/>
        <v>1126.0833333333335</v>
      </c>
      <c r="G744" s="3" t="s">
        <v>20</v>
      </c>
      <c r="H744" s="3">
        <v>122</v>
      </c>
      <c r="I744" s="3">
        <f t="shared" si="34"/>
        <v>110.76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12">
        <f t="shared" si="35"/>
        <v>40197.25</v>
      </c>
      <c r="O744" s="12">
        <f t="shared" si="35"/>
        <v>40239.25</v>
      </c>
      <c r="P744" s="3" t="b">
        <v>0</v>
      </c>
      <c r="Q744" s="3" t="b">
        <v>0</v>
      </c>
      <c r="R744" s="3" t="s">
        <v>50</v>
      </c>
      <c r="S744" s="3" t="s">
        <v>2036</v>
      </c>
      <c r="T744" s="3" t="s">
        <v>2044</v>
      </c>
    </row>
    <row r="745" spans="1:20" ht="31.5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33"/>
        <v>12.923076923076923</v>
      </c>
      <c r="G745" s="3" t="s">
        <v>14</v>
      </c>
      <c r="H745" s="3">
        <v>17</v>
      </c>
      <c r="I745" s="3">
        <f t="shared" si="34"/>
        <v>29.65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12">
        <f t="shared" si="35"/>
        <v>42298.208333333328</v>
      </c>
      <c r="O745" s="12">
        <f t="shared" si="35"/>
        <v>42304.208333333328</v>
      </c>
      <c r="P745" s="3" t="b">
        <v>0</v>
      </c>
      <c r="Q745" s="3" t="b">
        <v>1</v>
      </c>
      <c r="R745" s="3" t="s">
        <v>33</v>
      </c>
      <c r="S745" s="3" t="s">
        <v>2040</v>
      </c>
      <c r="T745" s="3" t="s">
        <v>2041</v>
      </c>
    </row>
    <row r="746" spans="1:20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33"/>
        <v>712</v>
      </c>
      <c r="G746" s="3" t="s">
        <v>20</v>
      </c>
      <c r="H746" s="3">
        <v>140</v>
      </c>
      <c r="I746" s="3">
        <f t="shared" si="34"/>
        <v>101.71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12">
        <f t="shared" si="35"/>
        <v>43322.208333333328</v>
      </c>
      <c r="O746" s="12">
        <f t="shared" si="35"/>
        <v>43324.208333333328</v>
      </c>
      <c r="P746" s="3" t="b">
        <v>0</v>
      </c>
      <c r="Q746" s="3" t="b">
        <v>1</v>
      </c>
      <c r="R746" s="3" t="s">
        <v>33</v>
      </c>
      <c r="S746" s="3" t="s">
        <v>2040</v>
      </c>
      <c r="T746" s="3" t="s">
        <v>2041</v>
      </c>
    </row>
    <row r="747" spans="1:20" ht="31.5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33"/>
        <v>30.304347826086957</v>
      </c>
      <c r="G747" s="3" t="s">
        <v>14</v>
      </c>
      <c r="H747" s="3">
        <v>34</v>
      </c>
      <c r="I747" s="3">
        <f t="shared" si="34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12">
        <f t="shared" si="35"/>
        <v>40328.208333333336</v>
      </c>
      <c r="O747" s="12">
        <f t="shared" si="35"/>
        <v>40355.208333333336</v>
      </c>
      <c r="P747" s="3" t="b">
        <v>0</v>
      </c>
      <c r="Q747" s="3" t="b">
        <v>0</v>
      </c>
      <c r="R747" s="3" t="s">
        <v>65</v>
      </c>
      <c r="S747" s="3" t="s">
        <v>2038</v>
      </c>
      <c r="T747" s="3" t="s">
        <v>2047</v>
      </c>
    </row>
    <row r="748" spans="1:20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33"/>
        <v>212.50896057347671</v>
      </c>
      <c r="G748" s="3" t="s">
        <v>20</v>
      </c>
      <c r="H748" s="3">
        <v>3388</v>
      </c>
      <c r="I748" s="3">
        <f t="shared" si="34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12">
        <f t="shared" si="35"/>
        <v>40825.208333333336</v>
      </c>
      <c r="O748" s="12">
        <f t="shared" si="35"/>
        <v>40830.208333333336</v>
      </c>
      <c r="P748" s="3" t="b">
        <v>0</v>
      </c>
      <c r="Q748" s="3" t="b">
        <v>0</v>
      </c>
      <c r="R748" s="3" t="s">
        <v>28</v>
      </c>
      <c r="S748" s="3" t="s">
        <v>2038</v>
      </c>
      <c r="T748" s="3" t="s">
        <v>2039</v>
      </c>
    </row>
    <row r="749" spans="1:20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33"/>
        <v>228.85714285714286</v>
      </c>
      <c r="G749" s="3" t="s">
        <v>20</v>
      </c>
      <c r="H749" s="3">
        <v>280</v>
      </c>
      <c r="I749" s="3">
        <f t="shared" si="34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12">
        <f t="shared" si="35"/>
        <v>40423.208333333336</v>
      </c>
      <c r="O749" s="12">
        <f t="shared" si="35"/>
        <v>40434.208333333336</v>
      </c>
      <c r="P749" s="3" t="b">
        <v>0</v>
      </c>
      <c r="Q749" s="3" t="b">
        <v>0</v>
      </c>
      <c r="R749" s="3" t="s">
        <v>33</v>
      </c>
      <c r="S749" s="3" t="s">
        <v>2040</v>
      </c>
      <c r="T749" s="3" t="s">
        <v>2041</v>
      </c>
    </row>
    <row r="750" spans="1:20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33"/>
        <v>34.959979476654695</v>
      </c>
      <c r="G750" s="3" t="s">
        <v>74</v>
      </c>
      <c r="H750" s="3">
        <v>614</v>
      </c>
      <c r="I750" s="3">
        <f t="shared" si="34"/>
        <v>110.97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12">
        <f t="shared" si="35"/>
        <v>40238.25</v>
      </c>
      <c r="O750" s="12">
        <f t="shared" si="35"/>
        <v>40263.208333333336</v>
      </c>
      <c r="P750" s="3" t="b">
        <v>0</v>
      </c>
      <c r="Q750" s="3" t="b">
        <v>1</v>
      </c>
      <c r="R750" s="3" t="s">
        <v>71</v>
      </c>
      <c r="S750" s="3" t="s">
        <v>2042</v>
      </c>
      <c r="T750" s="3" t="s">
        <v>2050</v>
      </c>
    </row>
    <row r="751" spans="1:20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33"/>
        <v>157.29069767441862</v>
      </c>
      <c r="G751" s="3" t="s">
        <v>20</v>
      </c>
      <c r="H751" s="3">
        <v>366</v>
      </c>
      <c r="I751" s="3">
        <f t="shared" si="34"/>
        <v>36.96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12">
        <f t="shared" si="35"/>
        <v>41920.208333333336</v>
      </c>
      <c r="O751" s="12">
        <f t="shared" si="35"/>
        <v>41932.208333333336</v>
      </c>
      <c r="P751" s="3" t="b">
        <v>0</v>
      </c>
      <c r="Q751" s="3" t="b">
        <v>1</v>
      </c>
      <c r="R751" s="3" t="s">
        <v>65</v>
      </c>
      <c r="S751" s="3" t="s">
        <v>2038</v>
      </c>
      <c r="T751" s="3" t="s">
        <v>2047</v>
      </c>
    </row>
    <row r="752" spans="1:20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33"/>
        <v>1</v>
      </c>
      <c r="G752" s="3" t="s">
        <v>14</v>
      </c>
      <c r="H752" s="3">
        <v>1</v>
      </c>
      <c r="I752" s="3">
        <f t="shared" si="34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12">
        <f t="shared" si="35"/>
        <v>40360.208333333336</v>
      </c>
      <c r="O752" s="12">
        <f t="shared" si="35"/>
        <v>40385.208333333336</v>
      </c>
      <c r="P752" s="3" t="b">
        <v>0</v>
      </c>
      <c r="Q752" s="3" t="b">
        <v>0</v>
      </c>
      <c r="R752" s="3" t="s">
        <v>50</v>
      </c>
      <c r="S752" s="3" t="s">
        <v>2036</v>
      </c>
      <c r="T752" s="3" t="s">
        <v>2044</v>
      </c>
    </row>
    <row r="753" spans="1:20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33"/>
        <v>232.30555555555554</v>
      </c>
      <c r="G753" s="3" t="s">
        <v>20</v>
      </c>
      <c r="H753" s="3">
        <v>270</v>
      </c>
      <c r="I753" s="3">
        <f t="shared" si="34"/>
        <v>30.97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12">
        <f t="shared" si="35"/>
        <v>42446.208333333328</v>
      </c>
      <c r="O753" s="12">
        <f t="shared" si="35"/>
        <v>42461.208333333328</v>
      </c>
      <c r="P753" s="3" t="b">
        <v>1</v>
      </c>
      <c r="Q753" s="3" t="b">
        <v>1</v>
      </c>
      <c r="R753" s="3" t="s">
        <v>68</v>
      </c>
      <c r="S753" s="3" t="s">
        <v>2048</v>
      </c>
      <c r="T753" s="3" t="s">
        <v>2049</v>
      </c>
    </row>
    <row r="754" spans="1:20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33"/>
        <v>92.448275862068968</v>
      </c>
      <c r="G754" s="3" t="s">
        <v>74</v>
      </c>
      <c r="H754" s="3">
        <v>114</v>
      </c>
      <c r="I754" s="3">
        <f t="shared" si="34"/>
        <v>47.04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12">
        <f t="shared" si="35"/>
        <v>40395.208333333336</v>
      </c>
      <c r="O754" s="12">
        <f t="shared" si="35"/>
        <v>40413.208333333336</v>
      </c>
      <c r="P754" s="3" t="b">
        <v>0</v>
      </c>
      <c r="Q754" s="3" t="b">
        <v>1</v>
      </c>
      <c r="R754" s="3" t="s">
        <v>33</v>
      </c>
      <c r="S754" s="3" t="s">
        <v>2040</v>
      </c>
      <c r="T754" s="3" t="s">
        <v>2041</v>
      </c>
    </row>
    <row r="755" spans="1:20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33"/>
        <v>256.70212765957444</v>
      </c>
      <c r="G755" s="3" t="s">
        <v>20</v>
      </c>
      <c r="H755" s="3">
        <v>137</v>
      </c>
      <c r="I755" s="3">
        <f t="shared" si="34"/>
        <v>88.07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12">
        <f t="shared" si="35"/>
        <v>40321.208333333336</v>
      </c>
      <c r="O755" s="12">
        <f t="shared" si="35"/>
        <v>40336.208333333336</v>
      </c>
      <c r="P755" s="3" t="b">
        <v>0</v>
      </c>
      <c r="Q755" s="3" t="b">
        <v>0</v>
      </c>
      <c r="R755" s="3" t="s">
        <v>122</v>
      </c>
      <c r="S755" s="3" t="s">
        <v>2055</v>
      </c>
      <c r="T755" s="3" t="s">
        <v>2056</v>
      </c>
    </row>
    <row r="756" spans="1:20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33"/>
        <v>168.47017045454547</v>
      </c>
      <c r="G756" s="3" t="s">
        <v>20</v>
      </c>
      <c r="H756" s="3">
        <v>3205</v>
      </c>
      <c r="I756" s="3">
        <f t="shared" si="34"/>
        <v>37.01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12">
        <f t="shared" si="35"/>
        <v>41210.208333333336</v>
      </c>
      <c r="O756" s="12">
        <f t="shared" si="35"/>
        <v>41263.25</v>
      </c>
      <c r="P756" s="3" t="b">
        <v>0</v>
      </c>
      <c r="Q756" s="3" t="b">
        <v>0</v>
      </c>
      <c r="R756" s="3" t="s">
        <v>33</v>
      </c>
      <c r="S756" s="3" t="s">
        <v>2040</v>
      </c>
      <c r="T756" s="3" t="s">
        <v>2041</v>
      </c>
    </row>
    <row r="757" spans="1:20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33"/>
        <v>166.57777777777778</v>
      </c>
      <c r="G757" s="3" t="s">
        <v>20</v>
      </c>
      <c r="H757" s="3">
        <v>288</v>
      </c>
      <c r="I757" s="3">
        <f t="shared" si="34"/>
        <v>26.03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12">
        <f t="shared" si="35"/>
        <v>43096.25</v>
      </c>
      <c r="O757" s="12">
        <f t="shared" si="35"/>
        <v>43108.25</v>
      </c>
      <c r="P757" s="3" t="b">
        <v>0</v>
      </c>
      <c r="Q757" s="3" t="b">
        <v>1</v>
      </c>
      <c r="R757" s="3" t="s">
        <v>33</v>
      </c>
      <c r="S757" s="3" t="s">
        <v>2040</v>
      </c>
      <c r="T757" s="3" t="s">
        <v>2041</v>
      </c>
    </row>
    <row r="758" spans="1:20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33"/>
        <v>772.07692307692309</v>
      </c>
      <c r="G758" s="3" t="s">
        <v>20</v>
      </c>
      <c r="H758" s="3">
        <v>148</v>
      </c>
      <c r="I758" s="3">
        <f t="shared" si="34"/>
        <v>67.819999999999993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12">
        <f t="shared" si="35"/>
        <v>42024.25</v>
      </c>
      <c r="O758" s="12">
        <f t="shared" si="35"/>
        <v>42030.25</v>
      </c>
      <c r="P758" s="3" t="b">
        <v>0</v>
      </c>
      <c r="Q758" s="3" t="b">
        <v>0</v>
      </c>
      <c r="R758" s="3" t="s">
        <v>33</v>
      </c>
      <c r="S758" s="3" t="s">
        <v>2040</v>
      </c>
      <c r="T758" s="3" t="s">
        <v>2041</v>
      </c>
    </row>
    <row r="759" spans="1:20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33"/>
        <v>406.85714285714283</v>
      </c>
      <c r="G759" s="3" t="s">
        <v>20</v>
      </c>
      <c r="H759" s="3">
        <v>114</v>
      </c>
      <c r="I759" s="3">
        <f t="shared" si="34"/>
        <v>49.96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12">
        <f t="shared" si="35"/>
        <v>40675.208333333336</v>
      </c>
      <c r="O759" s="12">
        <f t="shared" si="35"/>
        <v>40679.208333333336</v>
      </c>
      <c r="P759" s="3" t="b">
        <v>0</v>
      </c>
      <c r="Q759" s="3" t="b">
        <v>0</v>
      </c>
      <c r="R759" s="3" t="s">
        <v>53</v>
      </c>
      <c r="S759" s="3" t="s">
        <v>2042</v>
      </c>
      <c r="T759" s="3" t="s">
        <v>2045</v>
      </c>
    </row>
    <row r="760" spans="1:20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33"/>
        <v>564.20608108108115</v>
      </c>
      <c r="G760" s="3" t="s">
        <v>20</v>
      </c>
      <c r="H760" s="3">
        <v>1518</v>
      </c>
      <c r="I760" s="3">
        <f t="shared" si="34"/>
        <v>110.02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12">
        <f t="shared" si="35"/>
        <v>41936.208333333336</v>
      </c>
      <c r="O760" s="12">
        <f t="shared" si="35"/>
        <v>41945.208333333336</v>
      </c>
      <c r="P760" s="3" t="b">
        <v>0</v>
      </c>
      <c r="Q760" s="3" t="b">
        <v>0</v>
      </c>
      <c r="R760" s="3" t="s">
        <v>23</v>
      </c>
      <c r="S760" s="3" t="s">
        <v>2036</v>
      </c>
      <c r="T760" s="3" t="s">
        <v>2037</v>
      </c>
    </row>
    <row r="761" spans="1:20" ht="31.5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33"/>
        <v>68.426865671641792</v>
      </c>
      <c r="G761" s="3" t="s">
        <v>14</v>
      </c>
      <c r="H761" s="3">
        <v>1274</v>
      </c>
      <c r="I761" s="3">
        <f t="shared" si="34"/>
        <v>89.96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12">
        <f t="shared" si="35"/>
        <v>43136.25</v>
      </c>
      <c r="O761" s="12">
        <f t="shared" si="35"/>
        <v>43166.25</v>
      </c>
      <c r="P761" s="3" t="b">
        <v>0</v>
      </c>
      <c r="Q761" s="3" t="b">
        <v>0</v>
      </c>
      <c r="R761" s="3" t="s">
        <v>50</v>
      </c>
      <c r="S761" s="3" t="s">
        <v>2036</v>
      </c>
      <c r="T761" s="3" t="s">
        <v>2044</v>
      </c>
    </row>
    <row r="762" spans="1:20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33"/>
        <v>34.351966873706004</v>
      </c>
      <c r="G762" s="3" t="s">
        <v>14</v>
      </c>
      <c r="H762" s="3">
        <v>210</v>
      </c>
      <c r="I762" s="3">
        <f t="shared" si="34"/>
        <v>79.010000000000005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12">
        <f t="shared" si="35"/>
        <v>43678.208333333328</v>
      </c>
      <c r="O762" s="12">
        <f t="shared" si="35"/>
        <v>43707.208333333328</v>
      </c>
      <c r="P762" s="3" t="b">
        <v>0</v>
      </c>
      <c r="Q762" s="3" t="b">
        <v>1</v>
      </c>
      <c r="R762" s="3" t="s">
        <v>89</v>
      </c>
      <c r="S762" s="3" t="s">
        <v>2051</v>
      </c>
      <c r="T762" s="3" t="s">
        <v>2052</v>
      </c>
    </row>
    <row r="763" spans="1:20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33"/>
        <v>655.4545454545455</v>
      </c>
      <c r="G763" s="3" t="s">
        <v>20</v>
      </c>
      <c r="H763" s="3">
        <v>166</v>
      </c>
      <c r="I763" s="3">
        <f t="shared" si="34"/>
        <v>86.87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12">
        <f t="shared" si="35"/>
        <v>42938.208333333328</v>
      </c>
      <c r="O763" s="12">
        <f t="shared" si="35"/>
        <v>42943.208333333328</v>
      </c>
      <c r="P763" s="3" t="b">
        <v>0</v>
      </c>
      <c r="Q763" s="3" t="b">
        <v>0</v>
      </c>
      <c r="R763" s="3" t="s">
        <v>23</v>
      </c>
      <c r="S763" s="3" t="s">
        <v>2036</v>
      </c>
      <c r="T763" s="3" t="s">
        <v>2037</v>
      </c>
    </row>
    <row r="764" spans="1:20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33"/>
        <v>177.25714285714284</v>
      </c>
      <c r="G764" s="3" t="s">
        <v>20</v>
      </c>
      <c r="H764" s="3">
        <v>100</v>
      </c>
      <c r="I764" s="3">
        <f t="shared" si="34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12">
        <f t="shared" si="35"/>
        <v>41241.25</v>
      </c>
      <c r="O764" s="12">
        <f t="shared" si="35"/>
        <v>41252.25</v>
      </c>
      <c r="P764" s="3" t="b">
        <v>0</v>
      </c>
      <c r="Q764" s="3" t="b">
        <v>0</v>
      </c>
      <c r="R764" s="3" t="s">
        <v>159</v>
      </c>
      <c r="S764" s="3" t="s">
        <v>2036</v>
      </c>
      <c r="T764" s="3" t="s">
        <v>2059</v>
      </c>
    </row>
    <row r="765" spans="1:20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33"/>
        <v>113.17857142857144</v>
      </c>
      <c r="G765" s="3" t="s">
        <v>20</v>
      </c>
      <c r="H765" s="3">
        <v>235</v>
      </c>
      <c r="I765" s="3">
        <f t="shared" si="34"/>
        <v>26.97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12">
        <f t="shared" si="35"/>
        <v>41037.208333333336</v>
      </c>
      <c r="O765" s="12">
        <f t="shared" si="35"/>
        <v>41072.208333333336</v>
      </c>
      <c r="P765" s="3" t="b">
        <v>0</v>
      </c>
      <c r="Q765" s="3" t="b">
        <v>1</v>
      </c>
      <c r="R765" s="3" t="s">
        <v>33</v>
      </c>
      <c r="S765" s="3" t="s">
        <v>2040</v>
      </c>
      <c r="T765" s="3" t="s">
        <v>2041</v>
      </c>
    </row>
    <row r="766" spans="1:20" ht="31.5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33"/>
        <v>728.18181818181824</v>
      </c>
      <c r="G766" s="3" t="s">
        <v>20</v>
      </c>
      <c r="H766" s="3">
        <v>148</v>
      </c>
      <c r="I766" s="3">
        <f t="shared" si="34"/>
        <v>54.12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12">
        <f t="shared" si="35"/>
        <v>40676.208333333336</v>
      </c>
      <c r="O766" s="12">
        <f t="shared" si="35"/>
        <v>40684.208333333336</v>
      </c>
      <c r="P766" s="3" t="b">
        <v>0</v>
      </c>
      <c r="Q766" s="3" t="b">
        <v>0</v>
      </c>
      <c r="R766" s="3" t="s">
        <v>23</v>
      </c>
      <c r="S766" s="3" t="s">
        <v>2036</v>
      </c>
      <c r="T766" s="3" t="s">
        <v>2037</v>
      </c>
    </row>
    <row r="767" spans="1:20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33"/>
        <v>208.33333333333334</v>
      </c>
      <c r="G767" s="3" t="s">
        <v>20</v>
      </c>
      <c r="H767" s="3">
        <v>198</v>
      </c>
      <c r="I767" s="3">
        <f t="shared" si="34"/>
        <v>41.04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12">
        <f t="shared" si="35"/>
        <v>42840.208333333328</v>
      </c>
      <c r="O767" s="12">
        <f t="shared" si="35"/>
        <v>42865.208333333328</v>
      </c>
      <c r="P767" s="3" t="b">
        <v>1</v>
      </c>
      <c r="Q767" s="3" t="b">
        <v>1</v>
      </c>
      <c r="R767" s="3" t="s">
        <v>60</v>
      </c>
      <c r="S767" s="3" t="s">
        <v>2036</v>
      </c>
      <c r="T767" s="3" t="s">
        <v>2046</v>
      </c>
    </row>
    <row r="768" spans="1:20" ht="31.5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33"/>
        <v>31.171232876712331</v>
      </c>
      <c r="G768" s="3" t="s">
        <v>14</v>
      </c>
      <c r="H768" s="3">
        <v>248</v>
      </c>
      <c r="I768" s="3">
        <f t="shared" si="34"/>
        <v>55.05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12">
        <f t="shared" si="35"/>
        <v>43362.208333333328</v>
      </c>
      <c r="O768" s="12">
        <f t="shared" si="35"/>
        <v>43363.208333333328</v>
      </c>
      <c r="P768" s="3" t="b">
        <v>0</v>
      </c>
      <c r="Q768" s="3" t="b">
        <v>0</v>
      </c>
      <c r="R768" s="3" t="s">
        <v>474</v>
      </c>
      <c r="S768" s="3" t="s">
        <v>2042</v>
      </c>
      <c r="T768" s="3" t="s">
        <v>2064</v>
      </c>
    </row>
    <row r="769" spans="1:20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33"/>
        <v>56.967078189300416</v>
      </c>
      <c r="G769" s="3" t="s">
        <v>14</v>
      </c>
      <c r="H769" s="3">
        <v>513</v>
      </c>
      <c r="I769" s="3">
        <f t="shared" si="34"/>
        <v>107.94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12">
        <f t="shared" si="35"/>
        <v>42283.208333333328</v>
      </c>
      <c r="O769" s="12">
        <f t="shared" si="35"/>
        <v>42328.25</v>
      </c>
      <c r="P769" s="3" t="b">
        <v>0</v>
      </c>
      <c r="Q769" s="3" t="b">
        <v>0</v>
      </c>
      <c r="R769" s="3" t="s">
        <v>206</v>
      </c>
      <c r="S769" s="3" t="s">
        <v>2048</v>
      </c>
      <c r="T769" s="3" t="s">
        <v>2060</v>
      </c>
    </row>
    <row r="770" spans="1:20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33"/>
        <v>231</v>
      </c>
      <c r="G770" s="3" t="s">
        <v>20</v>
      </c>
      <c r="H770" s="3">
        <v>150</v>
      </c>
      <c r="I770" s="3">
        <f t="shared" si="34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12">
        <f t="shared" si="35"/>
        <v>41619.25</v>
      </c>
      <c r="O770" s="12">
        <f t="shared" si="35"/>
        <v>41634.25</v>
      </c>
      <c r="P770" s="3" t="b">
        <v>0</v>
      </c>
      <c r="Q770" s="3" t="b">
        <v>0</v>
      </c>
      <c r="R770" s="3" t="s">
        <v>33</v>
      </c>
      <c r="S770" s="3" t="s">
        <v>2040</v>
      </c>
      <c r="T770" s="3" t="s">
        <v>2041</v>
      </c>
    </row>
    <row r="771" spans="1:20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ref="F771:F834" si="36">(E771/D771)*100</f>
        <v>86.867834394904463</v>
      </c>
      <c r="G771" s="3" t="s">
        <v>14</v>
      </c>
      <c r="H771" s="3">
        <v>3410</v>
      </c>
      <c r="I771" s="3">
        <f t="shared" ref="I771:I834" si="37">ROUND(E771/H771,2)</f>
        <v>32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12">
        <f t="shared" ref="N771:O834" si="38">(((L771/60)/60)/24)+DATE(1970,1,1)</f>
        <v>41501.208333333336</v>
      </c>
      <c r="O771" s="12">
        <f t="shared" si="38"/>
        <v>41527.208333333336</v>
      </c>
      <c r="P771" s="3" t="b">
        <v>0</v>
      </c>
      <c r="Q771" s="3" t="b">
        <v>0</v>
      </c>
      <c r="R771" s="3" t="s">
        <v>89</v>
      </c>
      <c r="S771" s="3" t="s">
        <v>2051</v>
      </c>
      <c r="T771" s="3" t="s">
        <v>2052</v>
      </c>
    </row>
    <row r="772" spans="1:20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si="36"/>
        <v>270.74418604651163</v>
      </c>
      <c r="G772" s="3" t="s">
        <v>20</v>
      </c>
      <c r="H772" s="3">
        <v>216</v>
      </c>
      <c r="I772" s="3">
        <f t="shared" si="37"/>
        <v>53.9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12">
        <f t="shared" si="38"/>
        <v>41743.208333333336</v>
      </c>
      <c r="O772" s="12">
        <f t="shared" si="38"/>
        <v>41750.208333333336</v>
      </c>
      <c r="P772" s="3" t="b">
        <v>0</v>
      </c>
      <c r="Q772" s="3" t="b">
        <v>1</v>
      </c>
      <c r="R772" s="3" t="s">
        <v>33</v>
      </c>
      <c r="S772" s="3" t="s">
        <v>2040</v>
      </c>
      <c r="T772" s="3" t="s">
        <v>2041</v>
      </c>
    </row>
    <row r="773" spans="1:20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36"/>
        <v>49.446428571428569</v>
      </c>
      <c r="G773" s="3" t="s">
        <v>74</v>
      </c>
      <c r="H773" s="3">
        <v>26</v>
      </c>
      <c r="I773" s="3">
        <f t="shared" si="37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12">
        <f t="shared" si="38"/>
        <v>43491.25</v>
      </c>
      <c r="O773" s="12">
        <f t="shared" si="38"/>
        <v>43518.25</v>
      </c>
      <c r="P773" s="3" t="b">
        <v>0</v>
      </c>
      <c r="Q773" s="3" t="b">
        <v>0</v>
      </c>
      <c r="R773" s="3" t="s">
        <v>33</v>
      </c>
      <c r="S773" s="3" t="s">
        <v>2040</v>
      </c>
      <c r="T773" s="3" t="s">
        <v>2041</v>
      </c>
    </row>
    <row r="774" spans="1:20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36"/>
        <v>113.3596256684492</v>
      </c>
      <c r="G774" s="3" t="s">
        <v>20</v>
      </c>
      <c r="H774" s="3">
        <v>5139</v>
      </c>
      <c r="I774" s="3">
        <f t="shared" si="37"/>
        <v>33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12">
        <f t="shared" si="38"/>
        <v>43505.25</v>
      </c>
      <c r="O774" s="12">
        <f t="shared" si="38"/>
        <v>43509.25</v>
      </c>
      <c r="P774" s="3" t="b">
        <v>0</v>
      </c>
      <c r="Q774" s="3" t="b">
        <v>0</v>
      </c>
      <c r="R774" s="3" t="s">
        <v>60</v>
      </c>
      <c r="S774" s="3" t="s">
        <v>2036</v>
      </c>
      <c r="T774" s="3" t="s">
        <v>2046</v>
      </c>
    </row>
    <row r="775" spans="1:20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36"/>
        <v>190.55555555555554</v>
      </c>
      <c r="G775" s="3" t="s">
        <v>20</v>
      </c>
      <c r="H775" s="3">
        <v>2353</v>
      </c>
      <c r="I775" s="3">
        <f t="shared" si="37"/>
        <v>43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12">
        <f t="shared" si="38"/>
        <v>42838.208333333328</v>
      </c>
      <c r="O775" s="12">
        <f t="shared" si="38"/>
        <v>42848.208333333328</v>
      </c>
      <c r="P775" s="3" t="b">
        <v>0</v>
      </c>
      <c r="Q775" s="3" t="b">
        <v>0</v>
      </c>
      <c r="R775" s="3" t="s">
        <v>33</v>
      </c>
      <c r="S775" s="3" t="s">
        <v>2040</v>
      </c>
      <c r="T775" s="3" t="s">
        <v>2041</v>
      </c>
    </row>
    <row r="776" spans="1:20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36"/>
        <v>135.5</v>
      </c>
      <c r="G776" s="3" t="s">
        <v>20</v>
      </c>
      <c r="H776" s="3">
        <v>78</v>
      </c>
      <c r="I776" s="3">
        <f t="shared" si="37"/>
        <v>86.86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12">
        <f t="shared" si="38"/>
        <v>42513.208333333328</v>
      </c>
      <c r="O776" s="12">
        <f t="shared" si="38"/>
        <v>42554.208333333328</v>
      </c>
      <c r="P776" s="3" t="b">
        <v>0</v>
      </c>
      <c r="Q776" s="3" t="b">
        <v>0</v>
      </c>
      <c r="R776" s="3" t="s">
        <v>28</v>
      </c>
      <c r="S776" s="3" t="s">
        <v>2038</v>
      </c>
      <c r="T776" s="3" t="s">
        <v>2039</v>
      </c>
    </row>
    <row r="777" spans="1:20" ht="31.5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36"/>
        <v>10.297872340425531</v>
      </c>
      <c r="G777" s="3" t="s">
        <v>14</v>
      </c>
      <c r="H777" s="3">
        <v>10</v>
      </c>
      <c r="I777" s="3">
        <f t="shared" si="37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12">
        <f t="shared" si="38"/>
        <v>41949.25</v>
      </c>
      <c r="O777" s="12">
        <f t="shared" si="38"/>
        <v>41959.25</v>
      </c>
      <c r="P777" s="3" t="b">
        <v>0</v>
      </c>
      <c r="Q777" s="3" t="b">
        <v>0</v>
      </c>
      <c r="R777" s="3" t="s">
        <v>23</v>
      </c>
      <c r="S777" s="3" t="s">
        <v>2036</v>
      </c>
      <c r="T777" s="3" t="s">
        <v>2037</v>
      </c>
    </row>
    <row r="778" spans="1:20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36"/>
        <v>65.544223826714799</v>
      </c>
      <c r="G778" s="3" t="s">
        <v>14</v>
      </c>
      <c r="H778" s="3">
        <v>2201</v>
      </c>
      <c r="I778" s="3">
        <f t="shared" si="37"/>
        <v>33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12">
        <f t="shared" si="38"/>
        <v>43650.208333333328</v>
      </c>
      <c r="O778" s="12">
        <f t="shared" si="38"/>
        <v>43668.208333333328</v>
      </c>
      <c r="P778" s="3" t="b">
        <v>0</v>
      </c>
      <c r="Q778" s="3" t="b">
        <v>0</v>
      </c>
      <c r="R778" s="3" t="s">
        <v>33</v>
      </c>
      <c r="S778" s="3" t="s">
        <v>2040</v>
      </c>
      <c r="T778" s="3" t="s">
        <v>2041</v>
      </c>
    </row>
    <row r="779" spans="1:20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36"/>
        <v>49.026652452025587</v>
      </c>
      <c r="G779" s="3" t="s">
        <v>14</v>
      </c>
      <c r="H779" s="3">
        <v>676</v>
      </c>
      <c r="I779" s="3">
        <f t="shared" si="37"/>
        <v>68.03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12">
        <f t="shared" si="38"/>
        <v>40809.208333333336</v>
      </c>
      <c r="O779" s="12">
        <f t="shared" si="38"/>
        <v>40838.208333333336</v>
      </c>
      <c r="P779" s="3" t="b">
        <v>0</v>
      </c>
      <c r="Q779" s="3" t="b">
        <v>0</v>
      </c>
      <c r="R779" s="3" t="s">
        <v>33</v>
      </c>
      <c r="S779" s="3" t="s">
        <v>2040</v>
      </c>
      <c r="T779" s="3" t="s">
        <v>2041</v>
      </c>
    </row>
    <row r="780" spans="1:20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36"/>
        <v>787.92307692307691</v>
      </c>
      <c r="G780" s="3" t="s">
        <v>20</v>
      </c>
      <c r="H780" s="3">
        <v>174</v>
      </c>
      <c r="I780" s="3">
        <f t="shared" si="37"/>
        <v>58.87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12">
        <f t="shared" si="38"/>
        <v>40768.208333333336</v>
      </c>
      <c r="O780" s="12">
        <f t="shared" si="38"/>
        <v>40773.208333333336</v>
      </c>
      <c r="P780" s="3" t="b">
        <v>0</v>
      </c>
      <c r="Q780" s="3" t="b">
        <v>0</v>
      </c>
      <c r="R780" s="3" t="s">
        <v>71</v>
      </c>
      <c r="S780" s="3" t="s">
        <v>2042</v>
      </c>
      <c r="T780" s="3" t="s">
        <v>2050</v>
      </c>
    </row>
    <row r="781" spans="1:20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36"/>
        <v>80.306347746090154</v>
      </c>
      <c r="G781" s="3" t="s">
        <v>14</v>
      </c>
      <c r="H781" s="3">
        <v>831</v>
      </c>
      <c r="I781" s="3">
        <f t="shared" si="37"/>
        <v>105.05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12">
        <f t="shared" si="38"/>
        <v>42230.208333333328</v>
      </c>
      <c r="O781" s="12">
        <f t="shared" si="38"/>
        <v>42239.208333333328</v>
      </c>
      <c r="P781" s="3" t="b">
        <v>0</v>
      </c>
      <c r="Q781" s="3" t="b">
        <v>1</v>
      </c>
      <c r="R781" s="3" t="s">
        <v>33</v>
      </c>
      <c r="S781" s="3" t="s">
        <v>2040</v>
      </c>
      <c r="T781" s="3" t="s">
        <v>2041</v>
      </c>
    </row>
    <row r="782" spans="1:20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36"/>
        <v>106.29411764705883</v>
      </c>
      <c r="G782" s="3" t="s">
        <v>20</v>
      </c>
      <c r="H782" s="3">
        <v>164</v>
      </c>
      <c r="I782" s="3">
        <f t="shared" si="37"/>
        <v>33.049999999999997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12">
        <f t="shared" si="38"/>
        <v>42573.208333333328</v>
      </c>
      <c r="O782" s="12">
        <f t="shared" si="38"/>
        <v>42592.208333333328</v>
      </c>
      <c r="P782" s="3" t="b">
        <v>0</v>
      </c>
      <c r="Q782" s="3" t="b">
        <v>1</v>
      </c>
      <c r="R782" s="3" t="s">
        <v>53</v>
      </c>
      <c r="S782" s="3" t="s">
        <v>2042</v>
      </c>
      <c r="T782" s="3" t="s">
        <v>2045</v>
      </c>
    </row>
    <row r="783" spans="1:20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36"/>
        <v>50.735632183908038</v>
      </c>
      <c r="G783" s="3" t="s">
        <v>74</v>
      </c>
      <c r="H783" s="3">
        <v>56</v>
      </c>
      <c r="I783" s="3">
        <f t="shared" si="37"/>
        <v>78.819999999999993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12">
        <f t="shared" si="38"/>
        <v>40482.208333333336</v>
      </c>
      <c r="O783" s="12">
        <f t="shared" si="38"/>
        <v>40533.25</v>
      </c>
      <c r="P783" s="3" t="b">
        <v>0</v>
      </c>
      <c r="Q783" s="3" t="b">
        <v>0</v>
      </c>
      <c r="R783" s="3" t="s">
        <v>33</v>
      </c>
      <c r="S783" s="3" t="s">
        <v>2040</v>
      </c>
      <c r="T783" s="3" t="s">
        <v>2041</v>
      </c>
    </row>
    <row r="784" spans="1:20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36"/>
        <v>215.31372549019611</v>
      </c>
      <c r="G784" s="3" t="s">
        <v>20</v>
      </c>
      <c r="H784" s="3">
        <v>161</v>
      </c>
      <c r="I784" s="3">
        <f t="shared" si="37"/>
        <v>68.2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12">
        <f t="shared" si="38"/>
        <v>40603.25</v>
      </c>
      <c r="O784" s="12">
        <f t="shared" si="38"/>
        <v>40631.208333333336</v>
      </c>
      <c r="P784" s="3" t="b">
        <v>0</v>
      </c>
      <c r="Q784" s="3" t="b">
        <v>1</v>
      </c>
      <c r="R784" s="3" t="s">
        <v>71</v>
      </c>
      <c r="S784" s="3" t="s">
        <v>2042</v>
      </c>
      <c r="T784" s="3" t="s">
        <v>2050</v>
      </c>
    </row>
    <row r="785" spans="1:20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36"/>
        <v>141.22972972972974</v>
      </c>
      <c r="G785" s="3" t="s">
        <v>20</v>
      </c>
      <c r="H785" s="3">
        <v>138</v>
      </c>
      <c r="I785" s="3">
        <f t="shared" si="37"/>
        <v>75.73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12">
        <f t="shared" si="38"/>
        <v>41625.25</v>
      </c>
      <c r="O785" s="12">
        <f t="shared" si="38"/>
        <v>41632.25</v>
      </c>
      <c r="P785" s="3" t="b">
        <v>0</v>
      </c>
      <c r="Q785" s="3" t="b">
        <v>0</v>
      </c>
      <c r="R785" s="3" t="s">
        <v>23</v>
      </c>
      <c r="S785" s="3" t="s">
        <v>2036</v>
      </c>
      <c r="T785" s="3" t="s">
        <v>2037</v>
      </c>
    </row>
    <row r="786" spans="1:20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36"/>
        <v>115.33745781777279</v>
      </c>
      <c r="G786" s="3" t="s">
        <v>20</v>
      </c>
      <c r="H786" s="3">
        <v>3308</v>
      </c>
      <c r="I786" s="3">
        <f t="shared" si="37"/>
        <v>31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12">
        <f t="shared" si="38"/>
        <v>42435.25</v>
      </c>
      <c r="O786" s="12">
        <f t="shared" si="38"/>
        <v>42446.208333333328</v>
      </c>
      <c r="P786" s="3" t="b">
        <v>0</v>
      </c>
      <c r="Q786" s="3" t="b">
        <v>0</v>
      </c>
      <c r="R786" s="3" t="s">
        <v>28</v>
      </c>
      <c r="S786" s="3" t="s">
        <v>2038</v>
      </c>
      <c r="T786" s="3" t="s">
        <v>2039</v>
      </c>
    </row>
    <row r="787" spans="1:20" ht="31.5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36"/>
        <v>193.11940298507463</v>
      </c>
      <c r="G787" s="3" t="s">
        <v>20</v>
      </c>
      <c r="H787" s="3">
        <v>127</v>
      </c>
      <c r="I787" s="3">
        <f t="shared" si="37"/>
        <v>101.88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12">
        <f t="shared" si="38"/>
        <v>43582.208333333328</v>
      </c>
      <c r="O787" s="12">
        <f t="shared" si="38"/>
        <v>43616.208333333328</v>
      </c>
      <c r="P787" s="3" t="b">
        <v>0</v>
      </c>
      <c r="Q787" s="3" t="b">
        <v>1</v>
      </c>
      <c r="R787" s="3" t="s">
        <v>71</v>
      </c>
      <c r="S787" s="3" t="s">
        <v>2042</v>
      </c>
      <c r="T787" s="3" t="s">
        <v>2050</v>
      </c>
    </row>
    <row r="788" spans="1:20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36"/>
        <v>729.73333333333335</v>
      </c>
      <c r="G788" s="3" t="s">
        <v>20</v>
      </c>
      <c r="H788" s="3">
        <v>207</v>
      </c>
      <c r="I788" s="3">
        <f t="shared" si="37"/>
        <v>52.88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12">
        <f t="shared" si="38"/>
        <v>43186.208333333328</v>
      </c>
      <c r="O788" s="12">
        <f t="shared" si="38"/>
        <v>43193.208333333328</v>
      </c>
      <c r="P788" s="3" t="b">
        <v>0</v>
      </c>
      <c r="Q788" s="3" t="b">
        <v>1</v>
      </c>
      <c r="R788" s="3" t="s">
        <v>159</v>
      </c>
      <c r="S788" s="3" t="s">
        <v>2036</v>
      </c>
      <c r="T788" s="3" t="s">
        <v>2059</v>
      </c>
    </row>
    <row r="789" spans="1:20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36"/>
        <v>99.66339869281046</v>
      </c>
      <c r="G789" s="3" t="s">
        <v>14</v>
      </c>
      <c r="H789" s="3">
        <v>859</v>
      </c>
      <c r="I789" s="3">
        <f t="shared" si="37"/>
        <v>71.010000000000005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12">
        <f t="shared" si="38"/>
        <v>40684.208333333336</v>
      </c>
      <c r="O789" s="12">
        <f t="shared" si="38"/>
        <v>40693.208333333336</v>
      </c>
      <c r="P789" s="3" t="b">
        <v>0</v>
      </c>
      <c r="Q789" s="3" t="b">
        <v>0</v>
      </c>
      <c r="R789" s="3" t="s">
        <v>23</v>
      </c>
      <c r="S789" s="3" t="s">
        <v>2036</v>
      </c>
      <c r="T789" s="3" t="s">
        <v>2037</v>
      </c>
    </row>
    <row r="790" spans="1:20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36"/>
        <v>88.166666666666671</v>
      </c>
      <c r="G790" s="3" t="s">
        <v>47</v>
      </c>
      <c r="H790" s="3">
        <v>31</v>
      </c>
      <c r="I790" s="3">
        <f t="shared" si="37"/>
        <v>102.39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12">
        <f t="shared" si="38"/>
        <v>41202.208333333336</v>
      </c>
      <c r="O790" s="12">
        <f t="shared" si="38"/>
        <v>41223.25</v>
      </c>
      <c r="P790" s="3" t="b">
        <v>0</v>
      </c>
      <c r="Q790" s="3" t="b">
        <v>0</v>
      </c>
      <c r="R790" s="3" t="s">
        <v>71</v>
      </c>
      <c r="S790" s="3" t="s">
        <v>2042</v>
      </c>
      <c r="T790" s="3" t="s">
        <v>2050</v>
      </c>
    </row>
    <row r="791" spans="1:20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36"/>
        <v>37.233333333333334</v>
      </c>
      <c r="G791" s="3" t="s">
        <v>14</v>
      </c>
      <c r="H791" s="3">
        <v>45</v>
      </c>
      <c r="I791" s="3">
        <f t="shared" si="37"/>
        <v>74.47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12">
        <f t="shared" si="38"/>
        <v>41786.208333333336</v>
      </c>
      <c r="O791" s="12">
        <f t="shared" si="38"/>
        <v>41823.208333333336</v>
      </c>
      <c r="P791" s="3" t="b">
        <v>0</v>
      </c>
      <c r="Q791" s="3" t="b">
        <v>0</v>
      </c>
      <c r="R791" s="3" t="s">
        <v>33</v>
      </c>
      <c r="S791" s="3" t="s">
        <v>2040</v>
      </c>
      <c r="T791" s="3" t="s">
        <v>2041</v>
      </c>
    </row>
    <row r="792" spans="1:20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36"/>
        <v>30.540075309306079</v>
      </c>
      <c r="G792" s="3" t="s">
        <v>74</v>
      </c>
      <c r="H792" s="3">
        <v>1113</v>
      </c>
      <c r="I792" s="3">
        <f t="shared" si="37"/>
        <v>51.01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12">
        <f t="shared" si="38"/>
        <v>40223.25</v>
      </c>
      <c r="O792" s="12">
        <f t="shared" si="38"/>
        <v>40229.25</v>
      </c>
      <c r="P792" s="3" t="b">
        <v>0</v>
      </c>
      <c r="Q792" s="3" t="b">
        <v>0</v>
      </c>
      <c r="R792" s="3" t="s">
        <v>33</v>
      </c>
      <c r="S792" s="3" t="s">
        <v>2040</v>
      </c>
      <c r="T792" s="3" t="s">
        <v>2041</v>
      </c>
    </row>
    <row r="793" spans="1:20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36"/>
        <v>25.714285714285712</v>
      </c>
      <c r="G793" s="3" t="s">
        <v>14</v>
      </c>
      <c r="H793" s="3">
        <v>6</v>
      </c>
      <c r="I793" s="3">
        <f t="shared" si="37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12">
        <f t="shared" si="38"/>
        <v>42715.25</v>
      </c>
      <c r="O793" s="12">
        <f t="shared" si="38"/>
        <v>42731.25</v>
      </c>
      <c r="P793" s="3" t="b">
        <v>0</v>
      </c>
      <c r="Q793" s="3" t="b">
        <v>0</v>
      </c>
      <c r="R793" s="3" t="s">
        <v>17</v>
      </c>
      <c r="S793" s="3" t="s">
        <v>2034</v>
      </c>
      <c r="T793" s="3" t="s">
        <v>2035</v>
      </c>
    </row>
    <row r="794" spans="1:20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36"/>
        <v>34</v>
      </c>
      <c r="G794" s="3" t="s">
        <v>14</v>
      </c>
      <c r="H794" s="3">
        <v>7</v>
      </c>
      <c r="I794" s="3">
        <f t="shared" si="37"/>
        <v>97.14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12">
        <f t="shared" si="38"/>
        <v>41451.208333333336</v>
      </c>
      <c r="O794" s="12">
        <f t="shared" si="38"/>
        <v>41479.208333333336</v>
      </c>
      <c r="P794" s="3" t="b">
        <v>0</v>
      </c>
      <c r="Q794" s="3" t="b">
        <v>1</v>
      </c>
      <c r="R794" s="3" t="s">
        <v>33</v>
      </c>
      <c r="S794" s="3" t="s">
        <v>2040</v>
      </c>
      <c r="T794" s="3" t="s">
        <v>2041</v>
      </c>
    </row>
    <row r="795" spans="1:20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36"/>
        <v>1185.909090909091</v>
      </c>
      <c r="G795" s="3" t="s">
        <v>20</v>
      </c>
      <c r="H795" s="3">
        <v>181</v>
      </c>
      <c r="I795" s="3">
        <f t="shared" si="37"/>
        <v>72.069999999999993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12">
        <f t="shared" si="38"/>
        <v>41450.208333333336</v>
      </c>
      <c r="O795" s="12">
        <f t="shared" si="38"/>
        <v>41454.208333333336</v>
      </c>
      <c r="P795" s="3" t="b">
        <v>0</v>
      </c>
      <c r="Q795" s="3" t="b">
        <v>0</v>
      </c>
      <c r="R795" s="3" t="s">
        <v>68</v>
      </c>
      <c r="S795" s="3" t="s">
        <v>2048</v>
      </c>
      <c r="T795" s="3" t="s">
        <v>2049</v>
      </c>
    </row>
    <row r="796" spans="1:20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36"/>
        <v>125.39393939393939</v>
      </c>
      <c r="G796" s="3" t="s">
        <v>20</v>
      </c>
      <c r="H796" s="3">
        <v>110</v>
      </c>
      <c r="I796" s="3">
        <f t="shared" si="37"/>
        <v>75.239999999999995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12">
        <f t="shared" si="38"/>
        <v>43091.25</v>
      </c>
      <c r="O796" s="12">
        <f t="shared" si="38"/>
        <v>43103.25</v>
      </c>
      <c r="P796" s="3" t="b">
        <v>0</v>
      </c>
      <c r="Q796" s="3" t="b">
        <v>0</v>
      </c>
      <c r="R796" s="3" t="s">
        <v>23</v>
      </c>
      <c r="S796" s="3" t="s">
        <v>2036</v>
      </c>
      <c r="T796" s="3" t="s">
        <v>2037</v>
      </c>
    </row>
    <row r="797" spans="1:20" ht="31.5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36"/>
        <v>14.394366197183098</v>
      </c>
      <c r="G797" s="3" t="s">
        <v>14</v>
      </c>
      <c r="H797" s="3">
        <v>31</v>
      </c>
      <c r="I797" s="3">
        <f t="shared" si="37"/>
        <v>32.97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12">
        <f t="shared" si="38"/>
        <v>42675.208333333328</v>
      </c>
      <c r="O797" s="12">
        <f t="shared" si="38"/>
        <v>42678.208333333328</v>
      </c>
      <c r="P797" s="3" t="b">
        <v>0</v>
      </c>
      <c r="Q797" s="3" t="b">
        <v>0</v>
      </c>
      <c r="R797" s="3" t="s">
        <v>53</v>
      </c>
      <c r="S797" s="3" t="s">
        <v>2042</v>
      </c>
      <c r="T797" s="3" t="s">
        <v>2045</v>
      </c>
    </row>
    <row r="798" spans="1:20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36"/>
        <v>54.807692307692314</v>
      </c>
      <c r="G798" s="3" t="s">
        <v>14</v>
      </c>
      <c r="H798" s="3">
        <v>78</v>
      </c>
      <c r="I798" s="3">
        <f t="shared" si="37"/>
        <v>54.81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12">
        <f t="shared" si="38"/>
        <v>41859.208333333336</v>
      </c>
      <c r="O798" s="12">
        <f t="shared" si="38"/>
        <v>41866.208333333336</v>
      </c>
      <c r="P798" s="3" t="b">
        <v>0</v>
      </c>
      <c r="Q798" s="3" t="b">
        <v>1</v>
      </c>
      <c r="R798" s="3" t="s">
        <v>292</v>
      </c>
      <c r="S798" s="3" t="s">
        <v>2051</v>
      </c>
      <c r="T798" s="3" t="s">
        <v>2062</v>
      </c>
    </row>
    <row r="799" spans="1:20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36"/>
        <v>109.63157894736841</v>
      </c>
      <c r="G799" s="3" t="s">
        <v>20</v>
      </c>
      <c r="H799" s="3">
        <v>185</v>
      </c>
      <c r="I799" s="3">
        <f t="shared" si="37"/>
        <v>45.04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12">
        <f t="shared" si="38"/>
        <v>43464.25</v>
      </c>
      <c r="O799" s="12">
        <f t="shared" si="38"/>
        <v>43487.25</v>
      </c>
      <c r="P799" s="3" t="b">
        <v>0</v>
      </c>
      <c r="Q799" s="3" t="b">
        <v>0</v>
      </c>
      <c r="R799" s="3" t="s">
        <v>28</v>
      </c>
      <c r="S799" s="3" t="s">
        <v>2038</v>
      </c>
      <c r="T799" s="3" t="s">
        <v>2039</v>
      </c>
    </row>
    <row r="800" spans="1:20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36"/>
        <v>188.47058823529412</v>
      </c>
      <c r="G800" s="3" t="s">
        <v>20</v>
      </c>
      <c r="H800" s="3">
        <v>121</v>
      </c>
      <c r="I800" s="3">
        <f t="shared" si="37"/>
        <v>52.96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12">
        <f t="shared" si="38"/>
        <v>41060.208333333336</v>
      </c>
      <c r="O800" s="12">
        <f t="shared" si="38"/>
        <v>41088.208333333336</v>
      </c>
      <c r="P800" s="3" t="b">
        <v>0</v>
      </c>
      <c r="Q800" s="3" t="b">
        <v>1</v>
      </c>
      <c r="R800" s="3" t="s">
        <v>33</v>
      </c>
      <c r="S800" s="3" t="s">
        <v>2040</v>
      </c>
      <c r="T800" s="3" t="s">
        <v>2041</v>
      </c>
    </row>
    <row r="801" spans="1:20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36"/>
        <v>87.008284023668637</v>
      </c>
      <c r="G801" s="3" t="s">
        <v>14</v>
      </c>
      <c r="H801" s="3">
        <v>1225</v>
      </c>
      <c r="I801" s="3">
        <f t="shared" si="37"/>
        <v>60.02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12">
        <f t="shared" si="38"/>
        <v>42399.25</v>
      </c>
      <c r="O801" s="12">
        <f t="shared" si="38"/>
        <v>42403.25</v>
      </c>
      <c r="P801" s="3" t="b">
        <v>0</v>
      </c>
      <c r="Q801" s="3" t="b">
        <v>0</v>
      </c>
      <c r="R801" s="3" t="s">
        <v>33</v>
      </c>
      <c r="S801" s="3" t="s">
        <v>2040</v>
      </c>
      <c r="T801" s="3" t="s">
        <v>2041</v>
      </c>
    </row>
    <row r="802" spans="1:20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36"/>
        <v>1</v>
      </c>
      <c r="G802" s="3" t="s">
        <v>14</v>
      </c>
      <c r="H802" s="3">
        <v>1</v>
      </c>
      <c r="I802" s="3">
        <f t="shared" si="37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12">
        <f t="shared" si="38"/>
        <v>42167.208333333328</v>
      </c>
      <c r="O802" s="12">
        <f t="shared" si="38"/>
        <v>42171.208333333328</v>
      </c>
      <c r="P802" s="3" t="b">
        <v>0</v>
      </c>
      <c r="Q802" s="3" t="b">
        <v>0</v>
      </c>
      <c r="R802" s="3" t="s">
        <v>23</v>
      </c>
      <c r="S802" s="3" t="s">
        <v>2036</v>
      </c>
      <c r="T802" s="3" t="s">
        <v>2037</v>
      </c>
    </row>
    <row r="803" spans="1:20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36"/>
        <v>202.9130434782609</v>
      </c>
      <c r="G803" s="3" t="s">
        <v>20</v>
      </c>
      <c r="H803" s="3">
        <v>106</v>
      </c>
      <c r="I803" s="3">
        <f t="shared" si="37"/>
        <v>44.03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12">
        <f t="shared" si="38"/>
        <v>43830.25</v>
      </c>
      <c r="O803" s="12">
        <f t="shared" si="38"/>
        <v>43852.25</v>
      </c>
      <c r="P803" s="3" t="b">
        <v>0</v>
      </c>
      <c r="Q803" s="3" t="b">
        <v>1</v>
      </c>
      <c r="R803" s="3" t="s">
        <v>122</v>
      </c>
      <c r="S803" s="3" t="s">
        <v>2055</v>
      </c>
      <c r="T803" s="3" t="s">
        <v>2056</v>
      </c>
    </row>
    <row r="804" spans="1:20" ht="31.5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36"/>
        <v>197.03225806451613</v>
      </c>
      <c r="G804" s="3" t="s">
        <v>20</v>
      </c>
      <c r="H804" s="3">
        <v>142</v>
      </c>
      <c r="I804" s="3">
        <f t="shared" si="37"/>
        <v>86.03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12">
        <f t="shared" si="38"/>
        <v>43650.208333333328</v>
      </c>
      <c r="O804" s="12">
        <f t="shared" si="38"/>
        <v>43652.208333333328</v>
      </c>
      <c r="P804" s="3" t="b">
        <v>0</v>
      </c>
      <c r="Q804" s="3" t="b">
        <v>0</v>
      </c>
      <c r="R804" s="3" t="s">
        <v>122</v>
      </c>
      <c r="S804" s="3" t="s">
        <v>2055</v>
      </c>
      <c r="T804" s="3" t="s">
        <v>2056</v>
      </c>
    </row>
    <row r="805" spans="1:20" ht="31.5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36"/>
        <v>107</v>
      </c>
      <c r="G805" s="3" t="s">
        <v>20</v>
      </c>
      <c r="H805" s="3">
        <v>233</v>
      </c>
      <c r="I805" s="3">
        <f t="shared" si="37"/>
        <v>28.01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12">
        <f t="shared" si="38"/>
        <v>43492.25</v>
      </c>
      <c r="O805" s="12">
        <f t="shared" si="38"/>
        <v>43526.25</v>
      </c>
      <c r="P805" s="3" t="b">
        <v>0</v>
      </c>
      <c r="Q805" s="3" t="b">
        <v>0</v>
      </c>
      <c r="R805" s="3" t="s">
        <v>33</v>
      </c>
      <c r="S805" s="3" t="s">
        <v>2040</v>
      </c>
      <c r="T805" s="3" t="s">
        <v>2041</v>
      </c>
    </row>
    <row r="806" spans="1:20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36"/>
        <v>268.73076923076923</v>
      </c>
      <c r="G806" s="3" t="s">
        <v>20</v>
      </c>
      <c r="H806" s="3">
        <v>218</v>
      </c>
      <c r="I806" s="3">
        <f t="shared" si="37"/>
        <v>32.049999999999997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12">
        <f t="shared" si="38"/>
        <v>43102.25</v>
      </c>
      <c r="O806" s="12">
        <f t="shared" si="38"/>
        <v>43122.25</v>
      </c>
      <c r="P806" s="3" t="b">
        <v>0</v>
      </c>
      <c r="Q806" s="3" t="b">
        <v>0</v>
      </c>
      <c r="R806" s="3" t="s">
        <v>23</v>
      </c>
      <c r="S806" s="3" t="s">
        <v>2036</v>
      </c>
      <c r="T806" s="3" t="s">
        <v>2037</v>
      </c>
    </row>
    <row r="807" spans="1:20" ht="31.5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36"/>
        <v>50.845360824742272</v>
      </c>
      <c r="G807" s="3" t="s">
        <v>14</v>
      </c>
      <c r="H807" s="3">
        <v>67</v>
      </c>
      <c r="I807" s="3">
        <f t="shared" si="37"/>
        <v>73.61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12">
        <f t="shared" si="38"/>
        <v>41958.25</v>
      </c>
      <c r="O807" s="12">
        <f t="shared" si="38"/>
        <v>42009.25</v>
      </c>
      <c r="P807" s="3" t="b">
        <v>0</v>
      </c>
      <c r="Q807" s="3" t="b">
        <v>0</v>
      </c>
      <c r="R807" s="3" t="s">
        <v>42</v>
      </c>
      <c r="S807" s="3" t="s">
        <v>2042</v>
      </c>
      <c r="T807" s="3" t="s">
        <v>2043</v>
      </c>
    </row>
    <row r="808" spans="1:20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36"/>
        <v>1180.2857142857142</v>
      </c>
      <c r="G808" s="3" t="s">
        <v>20</v>
      </c>
      <c r="H808" s="3">
        <v>76</v>
      </c>
      <c r="I808" s="3">
        <f t="shared" si="37"/>
        <v>108.71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12">
        <f t="shared" si="38"/>
        <v>40973.25</v>
      </c>
      <c r="O808" s="12">
        <f t="shared" si="38"/>
        <v>40997.208333333336</v>
      </c>
      <c r="P808" s="3" t="b">
        <v>0</v>
      </c>
      <c r="Q808" s="3" t="b">
        <v>1</v>
      </c>
      <c r="R808" s="3" t="s">
        <v>53</v>
      </c>
      <c r="S808" s="3" t="s">
        <v>2042</v>
      </c>
      <c r="T808" s="3" t="s">
        <v>2045</v>
      </c>
    </row>
    <row r="809" spans="1:20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36"/>
        <v>264</v>
      </c>
      <c r="G809" s="3" t="s">
        <v>20</v>
      </c>
      <c r="H809" s="3">
        <v>43</v>
      </c>
      <c r="I809" s="3">
        <f t="shared" si="37"/>
        <v>42.98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12">
        <f t="shared" si="38"/>
        <v>43753.208333333328</v>
      </c>
      <c r="O809" s="12">
        <f t="shared" si="38"/>
        <v>43797.25</v>
      </c>
      <c r="P809" s="3" t="b">
        <v>0</v>
      </c>
      <c r="Q809" s="3" t="b">
        <v>1</v>
      </c>
      <c r="R809" s="3" t="s">
        <v>33</v>
      </c>
      <c r="S809" s="3" t="s">
        <v>2040</v>
      </c>
      <c r="T809" s="3" t="s">
        <v>2041</v>
      </c>
    </row>
    <row r="810" spans="1:20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36"/>
        <v>30.44230769230769</v>
      </c>
      <c r="G810" s="3" t="s">
        <v>14</v>
      </c>
      <c r="H810" s="3">
        <v>19</v>
      </c>
      <c r="I810" s="3">
        <f t="shared" si="37"/>
        <v>83.32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12">
        <f t="shared" si="38"/>
        <v>42507.208333333328</v>
      </c>
      <c r="O810" s="12">
        <f t="shared" si="38"/>
        <v>42524.208333333328</v>
      </c>
      <c r="P810" s="3" t="b">
        <v>0</v>
      </c>
      <c r="Q810" s="3" t="b">
        <v>0</v>
      </c>
      <c r="R810" s="3" t="s">
        <v>17</v>
      </c>
      <c r="S810" s="3" t="s">
        <v>2034</v>
      </c>
      <c r="T810" s="3" t="s">
        <v>2035</v>
      </c>
    </row>
    <row r="811" spans="1:20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36"/>
        <v>62.880681818181813</v>
      </c>
      <c r="G811" s="3" t="s">
        <v>14</v>
      </c>
      <c r="H811" s="3">
        <v>2108</v>
      </c>
      <c r="I811" s="3">
        <f t="shared" si="37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12">
        <f t="shared" si="38"/>
        <v>41135.208333333336</v>
      </c>
      <c r="O811" s="12">
        <f t="shared" si="38"/>
        <v>41136.208333333336</v>
      </c>
      <c r="P811" s="3" t="b">
        <v>0</v>
      </c>
      <c r="Q811" s="3" t="b">
        <v>0</v>
      </c>
      <c r="R811" s="3" t="s">
        <v>42</v>
      </c>
      <c r="S811" s="3" t="s">
        <v>2042</v>
      </c>
      <c r="T811" s="3" t="s">
        <v>2043</v>
      </c>
    </row>
    <row r="812" spans="1:20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36"/>
        <v>193.125</v>
      </c>
      <c r="G812" s="3" t="s">
        <v>20</v>
      </c>
      <c r="H812" s="3">
        <v>221</v>
      </c>
      <c r="I812" s="3">
        <f t="shared" si="37"/>
        <v>55.93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12">
        <f t="shared" si="38"/>
        <v>43067.25</v>
      </c>
      <c r="O812" s="12">
        <f t="shared" si="38"/>
        <v>43077.25</v>
      </c>
      <c r="P812" s="3" t="b">
        <v>0</v>
      </c>
      <c r="Q812" s="3" t="b">
        <v>1</v>
      </c>
      <c r="R812" s="3" t="s">
        <v>33</v>
      </c>
      <c r="S812" s="3" t="s">
        <v>2040</v>
      </c>
      <c r="T812" s="3" t="s">
        <v>2041</v>
      </c>
    </row>
    <row r="813" spans="1:20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36"/>
        <v>77.102702702702715</v>
      </c>
      <c r="G813" s="3" t="s">
        <v>14</v>
      </c>
      <c r="H813" s="3">
        <v>679</v>
      </c>
      <c r="I813" s="3">
        <f t="shared" si="37"/>
        <v>105.04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12">
        <f t="shared" si="38"/>
        <v>42378.25</v>
      </c>
      <c r="O813" s="12">
        <f t="shared" si="38"/>
        <v>42380.25</v>
      </c>
      <c r="P813" s="3" t="b">
        <v>0</v>
      </c>
      <c r="Q813" s="3" t="b">
        <v>1</v>
      </c>
      <c r="R813" s="3" t="s">
        <v>89</v>
      </c>
      <c r="S813" s="3" t="s">
        <v>2051</v>
      </c>
      <c r="T813" s="3" t="s">
        <v>2052</v>
      </c>
    </row>
    <row r="814" spans="1:20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36"/>
        <v>225.52763819095478</v>
      </c>
      <c r="G814" s="3" t="s">
        <v>20</v>
      </c>
      <c r="H814" s="3">
        <v>2805</v>
      </c>
      <c r="I814" s="3">
        <f t="shared" si="37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12">
        <f t="shared" si="38"/>
        <v>43206.208333333328</v>
      </c>
      <c r="O814" s="12">
        <f t="shared" si="38"/>
        <v>43211.208333333328</v>
      </c>
      <c r="P814" s="3" t="b">
        <v>0</v>
      </c>
      <c r="Q814" s="3" t="b">
        <v>0</v>
      </c>
      <c r="R814" s="3" t="s">
        <v>68</v>
      </c>
      <c r="S814" s="3" t="s">
        <v>2048</v>
      </c>
      <c r="T814" s="3" t="s">
        <v>2049</v>
      </c>
    </row>
    <row r="815" spans="1:20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36"/>
        <v>239.40625</v>
      </c>
      <c r="G815" s="3" t="s">
        <v>20</v>
      </c>
      <c r="H815" s="3">
        <v>68</v>
      </c>
      <c r="I815" s="3">
        <f t="shared" si="37"/>
        <v>112.66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12">
        <f t="shared" si="38"/>
        <v>41148.208333333336</v>
      </c>
      <c r="O815" s="12">
        <f t="shared" si="38"/>
        <v>41158.208333333336</v>
      </c>
      <c r="P815" s="3" t="b">
        <v>0</v>
      </c>
      <c r="Q815" s="3" t="b">
        <v>0</v>
      </c>
      <c r="R815" s="3" t="s">
        <v>89</v>
      </c>
      <c r="S815" s="3" t="s">
        <v>2051</v>
      </c>
      <c r="T815" s="3" t="s">
        <v>2052</v>
      </c>
    </row>
    <row r="816" spans="1:20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36"/>
        <v>92.1875</v>
      </c>
      <c r="G816" s="3" t="s">
        <v>14</v>
      </c>
      <c r="H816" s="3">
        <v>36</v>
      </c>
      <c r="I816" s="3">
        <f t="shared" si="37"/>
        <v>81.94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12">
        <f t="shared" si="38"/>
        <v>42517.208333333328</v>
      </c>
      <c r="O816" s="12">
        <f t="shared" si="38"/>
        <v>42519.208333333328</v>
      </c>
      <c r="P816" s="3" t="b">
        <v>0</v>
      </c>
      <c r="Q816" s="3" t="b">
        <v>1</v>
      </c>
      <c r="R816" s="3" t="s">
        <v>23</v>
      </c>
      <c r="S816" s="3" t="s">
        <v>2036</v>
      </c>
      <c r="T816" s="3" t="s">
        <v>2037</v>
      </c>
    </row>
    <row r="817" spans="1:20" ht="31.5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36"/>
        <v>130.23333333333335</v>
      </c>
      <c r="G817" s="3" t="s">
        <v>20</v>
      </c>
      <c r="H817" s="3">
        <v>183</v>
      </c>
      <c r="I817" s="3">
        <f t="shared" si="37"/>
        <v>64.05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12">
        <f t="shared" si="38"/>
        <v>43068.25</v>
      </c>
      <c r="O817" s="12">
        <f t="shared" si="38"/>
        <v>43094.25</v>
      </c>
      <c r="P817" s="3" t="b">
        <v>0</v>
      </c>
      <c r="Q817" s="3" t="b">
        <v>0</v>
      </c>
      <c r="R817" s="3" t="s">
        <v>23</v>
      </c>
      <c r="S817" s="3" t="s">
        <v>2036</v>
      </c>
      <c r="T817" s="3" t="s">
        <v>2037</v>
      </c>
    </row>
    <row r="818" spans="1:20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36"/>
        <v>615.21739130434787</v>
      </c>
      <c r="G818" s="3" t="s">
        <v>20</v>
      </c>
      <c r="H818" s="3">
        <v>133</v>
      </c>
      <c r="I818" s="3">
        <f t="shared" si="37"/>
        <v>106.39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12">
        <f t="shared" si="38"/>
        <v>41680.25</v>
      </c>
      <c r="O818" s="12">
        <f t="shared" si="38"/>
        <v>41682.25</v>
      </c>
      <c r="P818" s="3" t="b">
        <v>1</v>
      </c>
      <c r="Q818" s="3" t="b">
        <v>1</v>
      </c>
      <c r="R818" s="3" t="s">
        <v>33</v>
      </c>
      <c r="S818" s="3" t="s">
        <v>2040</v>
      </c>
      <c r="T818" s="3" t="s">
        <v>2041</v>
      </c>
    </row>
    <row r="819" spans="1:20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36"/>
        <v>368.79532163742692</v>
      </c>
      <c r="G819" s="3" t="s">
        <v>20</v>
      </c>
      <c r="H819" s="3">
        <v>2489</v>
      </c>
      <c r="I819" s="3">
        <f t="shared" si="37"/>
        <v>76.010000000000005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12">
        <f t="shared" si="38"/>
        <v>43589.208333333328</v>
      </c>
      <c r="O819" s="12">
        <f t="shared" si="38"/>
        <v>43617.208333333328</v>
      </c>
      <c r="P819" s="3" t="b">
        <v>0</v>
      </c>
      <c r="Q819" s="3" t="b">
        <v>1</v>
      </c>
      <c r="R819" s="3" t="s">
        <v>68</v>
      </c>
      <c r="S819" s="3" t="s">
        <v>2048</v>
      </c>
      <c r="T819" s="3" t="s">
        <v>2049</v>
      </c>
    </row>
    <row r="820" spans="1:20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36"/>
        <v>1094.8571428571429</v>
      </c>
      <c r="G820" s="3" t="s">
        <v>20</v>
      </c>
      <c r="H820" s="3">
        <v>69</v>
      </c>
      <c r="I820" s="3">
        <f t="shared" si="37"/>
        <v>111.07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12">
        <f t="shared" si="38"/>
        <v>43486.25</v>
      </c>
      <c r="O820" s="12">
        <f t="shared" si="38"/>
        <v>43499.25</v>
      </c>
      <c r="P820" s="3" t="b">
        <v>0</v>
      </c>
      <c r="Q820" s="3" t="b">
        <v>1</v>
      </c>
      <c r="R820" s="3" t="s">
        <v>33</v>
      </c>
      <c r="S820" s="3" t="s">
        <v>2040</v>
      </c>
      <c r="T820" s="3" t="s">
        <v>2041</v>
      </c>
    </row>
    <row r="821" spans="1:20" ht="31.5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36"/>
        <v>50.662921348314605</v>
      </c>
      <c r="G821" s="3" t="s">
        <v>14</v>
      </c>
      <c r="H821" s="3">
        <v>47</v>
      </c>
      <c r="I821" s="3">
        <f t="shared" si="37"/>
        <v>95.94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12">
        <f t="shared" si="38"/>
        <v>41237.25</v>
      </c>
      <c r="O821" s="12">
        <f t="shared" si="38"/>
        <v>41252.25</v>
      </c>
      <c r="P821" s="3" t="b">
        <v>1</v>
      </c>
      <c r="Q821" s="3" t="b">
        <v>0</v>
      </c>
      <c r="R821" s="3" t="s">
        <v>89</v>
      </c>
      <c r="S821" s="3" t="s">
        <v>2051</v>
      </c>
      <c r="T821" s="3" t="s">
        <v>2052</v>
      </c>
    </row>
    <row r="822" spans="1:20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36"/>
        <v>800.6</v>
      </c>
      <c r="G822" s="3" t="s">
        <v>20</v>
      </c>
      <c r="H822" s="3">
        <v>279</v>
      </c>
      <c r="I822" s="3">
        <f t="shared" si="37"/>
        <v>43.04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12">
        <f t="shared" si="38"/>
        <v>43310.208333333328</v>
      </c>
      <c r="O822" s="12">
        <f t="shared" si="38"/>
        <v>43323.208333333328</v>
      </c>
      <c r="P822" s="3" t="b">
        <v>0</v>
      </c>
      <c r="Q822" s="3" t="b">
        <v>1</v>
      </c>
      <c r="R822" s="3" t="s">
        <v>23</v>
      </c>
      <c r="S822" s="3" t="s">
        <v>2036</v>
      </c>
      <c r="T822" s="3" t="s">
        <v>2037</v>
      </c>
    </row>
    <row r="823" spans="1:20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36"/>
        <v>291.28571428571428</v>
      </c>
      <c r="G823" s="3" t="s">
        <v>20</v>
      </c>
      <c r="H823" s="3">
        <v>210</v>
      </c>
      <c r="I823" s="3">
        <f t="shared" si="37"/>
        <v>67.97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12">
        <f t="shared" si="38"/>
        <v>42794.25</v>
      </c>
      <c r="O823" s="12">
        <f t="shared" si="38"/>
        <v>42807.208333333328</v>
      </c>
      <c r="P823" s="3" t="b">
        <v>0</v>
      </c>
      <c r="Q823" s="3" t="b">
        <v>0</v>
      </c>
      <c r="R823" s="3" t="s">
        <v>42</v>
      </c>
      <c r="S823" s="3" t="s">
        <v>2042</v>
      </c>
      <c r="T823" s="3" t="s">
        <v>2043</v>
      </c>
    </row>
    <row r="824" spans="1:20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36"/>
        <v>349.9666666666667</v>
      </c>
      <c r="G824" s="3" t="s">
        <v>20</v>
      </c>
      <c r="H824" s="3">
        <v>2100</v>
      </c>
      <c r="I824" s="3">
        <f t="shared" si="37"/>
        <v>89.99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12">
        <f t="shared" si="38"/>
        <v>41698.25</v>
      </c>
      <c r="O824" s="12">
        <f t="shared" si="38"/>
        <v>41715.208333333336</v>
      </c>
      <c r="P824" s="3" t="b">
        <v>0</v>
      </c>
      <c r="Q824" s="3" t="b">
        <v>0</v>
      </c>
      <c r="R824" s="3" t="s">
        <v>23</v>
      </c>
      <c r="S824" s="3" t="s">
        <v>2036</v>
      </c>
      <c r="T824" s="3" t="s">
        <v>2037</v>
      </c>
    </row>
    <row r="825" spans="1:20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36"/>
        <v>357.07317073170731</v>
      </c>
      <c r="G825" s="3" t="s">
        <v>20</v>
      </c>
      <c r="H825" s="3">
        <v>252</v>
      </c>
      <c r="I825" s="3">
        <f t="shared" si="37"/>
        <v>58.1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12">
        <f t="shared" si="38"/>
        <v>41892.208333333336</v>
      </c>
      <c r="O825" s="12">
        <f t="shared" si="38"/>
        <v>41917.208333333336</v>
      </c>
      <c r="P825" s="3" t="b">
        <v>1</v>
      </c>
      <c r="Q825" s="3" t="b">
        <v>1</v>
      </c>
      <c r="R825" s="3" t="s">
        <v>23</v>
      </c>
      <c r="S825" s="3" t="s">
        <v>2036</v>
      </c>
      <c r="T825" s="3" t="s">
        <v>2037</v>
      </c>
    </row>
    <row r="826" spans="1:20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36"/>
        <v>126.48941176470588</v>
      </c>
      <c r="G826" s="3" t="s">
        <v>20</v>
      </c>
      <c r="H826" s="3">
        <v>1280</v>
      </c>
      <c r="I826" s="3">
        <f t="shared" si="37"/>
        <v>84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12">
        <f t="shared" si="38"/>
        <v>40348.208333333336</v>
      </c>
      <c r="O826" s="12">
        <f t="shared" si="38"/>
        <v>40380.208333333336</v>
      </c>
      <c r="P826" s="3" t="b">
        <v>0</v>
      </c>
      <c r="Q826" s="3" t="b">
        <v>1</v>
      </c>
      <c r="R826" s="3" t="s">
        <v>68</v>
      </c>
      <c r="S826" s="3" t="s">
        <v>2048</v>
      </c>
      <c r="T826" s="3" t="s">
        <v>2049</v>
      </c>
    </row>
    <row r="827" spans="1:20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36"/>
        <v>387.5</v>
      </c>
      <c r="G827" s="3" t="s">
        <v>20</v>
      </c>
      <c r="H827" s="3">
        <v>157</v>
      </c>
      <c r="I827" s="3">
        <f t="shared" si="37"/>
        <v>88.85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12">
        <f t="shared" si="38"/>
        <v>42941.208333333328</v>
      </c>
      <c r="O827" s="12">
        <f t="shared" si="38"/>
        <v>42953.208333333328</v>
      </c>
      <c r="P827" s="3" t="b">
        <v>0</v>
      </c>
      <c r="Q827" s="3" t="b">
        <v>0</v>
      </c>
      <c r="R827" s="3" t="s">
        <v>100</v>
      </c>
      <c r="S827" s="3" t="s">
        <v>2042</v>
      </c>
      <c r="T827" s="3" t="s">
        <v>2053</v>
      </c>
    </row>
    <row r="828" spans="1:20" ht="31.5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36"/>
        <v>457.03571428571428</v>
      </c>
      <c r="G828" s="3" t="s">
        <v>20</v>
      </c>
      <c r="H828" s="3">
        <v>194</v>
      </c>
      <c r="I828" s="3">
        <f t="shared" si="37"/>
        <v>65.959999999999994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12">
        <f t="shared" si="38"/>
        <v>40525.25</v>
      </c>
      <c r="O828" s="12">
        <f t="shared" si="38"/>
        <v>40553.25</v>
      </c>
      <c r="P828" s="3" t="b">
        <v>0</v>
      </c>
      <c r="Q828" s="3" t="b">
        <v>1</v>
      </c>
      <c r="R828" s="3" t="s">
        <v>33</v>
      </c>
      <c r="S828" s="3" t="s">
        <v>2040</v>
      </c>
      <c r="T828" s="3" t="s">
        <v>2041</v>
      </c>
    </row>
    <row r="829" spans="1:20" ht="31.5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36"/>
        <v>266.69565217391306</v>
      </c>
      <c r="G829" s="3" t="s">
        <v>20</v>
      </c>
      <c r="H829" s="3">
        <v>82</v>
      </c>
      <c r="I829" s="3">
        <f t="shared" si="37"/>
        <v>74.8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12">
        <f t="shared" si="38"/>
        <v>40666.208333333336</v>
      </c>
      <c r="O829" s="12">
        <f t="shared" si="38"/>
        <v>40678.208333333336</v>
      </c>
      <c r="P829" s="3" t="b">
        <v>0</v>
      </c>
      <c r="Q829" s="3" t="b">
        <v>1</v>
      </c>
      <c r="R829" s="3" t="s">
        <v>53</v>
      </c>
      <c r="S829" s="3" t="s">
        <v>2042</v>
      </c>
      <c r="T829" s="3" t="s">
        <v>2045</v>
      </c>
    </row>
    <row r="830" spans="1:20" ht="31.5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36"/>
        <v>69</v>
      </c>
      <c r="G830" s="3" t="s">
        <v>14</v>
      </c>
      <c r="H830" s="3">
        <v>70</v>
      </c>
      <c r="I830" s="3">
        <f t="shared" si="37"/>
        <v>69.989999999999995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12">
        <f t="shared" si="38"/>
        <v>43340.208333333328</v>
      </c>
      <c r="O830" s="12">
        <f t="shared" si="38"/>
        <v>43365.208333333328</v>
      </c>
      <c r="P830" s="3" t="b">
        <v>0</v>
      </c>
      <c r="Q830" s="3" t="b">
        <v>0</v>
      </c>
      <c r="R830" s="3" t="s">
        <v>33</v>
      </c>
      <c r="S830" s="3" t="s">
        <v>2040</v>
      </c>
      <c r="T830" s="3" t="s">
        <v>2041</v>
      </c>
    </row>
    <row r="831" spans="1:20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36"/>
        <v>51.34375</v>
      </c>
      <c r="G831" s="3" t="s">
        <v>14</v>
      </c>
      <c r="H831" s="3">
        <v>154</v>
      </c>
      <c r="I831" s="3">
        <f t="shared" si="37"/>
        <v>32.01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12">
        <f t="shared" si="38"/>
        <v>42164.208333333328</v>
      </c>
      <c r="O831" s="12">
        <f t="shared" si="38"/>
        <v>42179.208333333328</v>
      </c>
      <c r="P831" s="3" t="b">
        <v>0</v>
      </c>
      <c r="Q831" s="3" t="b">
        <v>0</v>
      </c>
      <c r="R831" s="3" t="s">
        <v>33</v>
      </c>
      <c r="S831" s="3" t="s">
        <v>2040</v>
      </c>
      <c r="T831" s="3" t="s">
        <v>2041</v>
      </c>
    </row>
    <row r="832" spans="1:20" ht="31.5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36"/>
        <v>1.1710526315789473</v>
      </c>
      <c r="G832" s="3" t="s">
        <v>14</v>
      </c>
      <c r="H832" s="3">
        <v>22</v>
      </c>
      <c r="I832" s="3">
        <f t="shared" si="37"/>
        <v>64.73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12">
        <f t="shared" si="38"/>
        <v>43103.25</v>
      </c>
      <c r="O832" s="12">
        <f t="shared" si="38"/>
        <v>43162.25</v>
      </c>
      <c r="P832" s="3" t="b">
        <v>0</v>
      </c>
      <c r="Q832" s="3" t="b">
        <v>0</v>
      </c>
      <c r="R832" s="3" t="s">
        <v>33</v>
      </c>
      <c r="S832" s="3" t="s">
        <v>2040</v>
      </c>
      <c r="T832" s="3" t="s">
        <v>2041</v>
      </c>
    </row>
    <row r="833" spans="1:20" ht="31.5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36"/>
        <v>108.97734294541709</v>
      </c>
      <c r="G833" s="3" t="s">
        <v>20</v>
      </c>
      <c r="H833" s="3">
        <v>4233</v>
      </c>
      <c r="I833" s="3">
        <f t="shared" si="37"/>
        <v>25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12">
        <f t="shared" si="38"/>
        <v>40994.208333333336</v>
      </c>
      <c r="O833" s="12">
        <f t="shared" si="38"/>
        <v>41028.208333333336</v>
      </c>
      <c r="P833" s="3" t="b">
        <v>0</v>
      </c>
      <c r="Q833" s="3" t="b">
        <v>0</v>
      </c>
      <c r="R833" s="3" t="s">
        <v>122</v>
      </c>
      <c r="S833" s="3" t="s">
        <v>2055</v>
      </c>
      <c r="T833" s="3" t="s">
        <v>2056</v>
      </c>
    </row>
    <row r="834" spans="1:20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36"/>
        <v>315.17592592592592</v>
      </c>
      <c r="G834" s="3" t="s">
        <v>20</v>
      </c>
      <c r="H834" s="3">
        <v>1297</v>
      </c>
      <c r="I834" s="3">
        <f t="shared" si="37"/>
        <v>104.98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12">
        <f t="shared" si="38"/>
        <v>42299.208333333328</v>
      </c>
      <c r="O834" s="12">
        <f t="shared" si="38"/>
        <v>42333.25</v>
      </c>
      <c r="P834" s="3" t="b">
        <v>1</v>
      </c>
      <c r="Q834" s="3" t="b">
        <v>0</v>
      </c>
      <c r="R834" s="3" t="s">
        <v>206</v>
      </c>
      <c r="S834" s="3" t="s">
        <v>2048</v>
      </c>
      <c r="T834" s="3" t="s">
        <v>2060</v>
      </c>
    </row>
    <row r="835" spans="1:20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ref="F835:F898" si="39">(E835/D835)*100</f>
        <v>157.69117647058823</v>
      </c>
      <c r="G835" s="3" t="s">
        <v>20</v>
      </c>
      <c r="H835" s="3">
        <v>165</v>
      </c>
      <c r="I835" s="3">
        <f t="shared" ref="I835:I898" si="40">ROUND(E835/H835,2)</f>
        <v>64.989999999999995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12">
        <f t="shared" ref="N835:O898" si="41">(((L835/60)/60)/24)+DATE(1970,1,1)</f>
        <v>40588.25</v>
      </c>
      <c r="O835" s="12">
        <f t="shared" si="41"/>
        <v>40599.25</v>
      </c>
      <c r="P835" s="3" t="b">
        <v>0</v>
      </c>
      <c r="Q835" s="3" t="b">
        <v>0</v>
      </c>
      <c r="R835" s="3" t="s">
        <v>206</v>
      </c>
      <c r="S835" s="3" t="s">
        <v>2048</v>
      </c>
      <c r="T835" s="3" t="s">
        <v>2060</v>
      </c>
    </row>
    <row r="836" spans="1:20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si="39"/>
        <v>153.8082191780822</v>
      </c>
      <c r="G836" s="3" t="s">
        <v>20</v>
      </c>
      <c r="H836" s="3">
        <v>119</v>
      </c>
      <c r="I836" s="3">
        <f t="shared" si="40"/>
        <v>94.35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12">
        <f t="shared" si="41"/>
        <v>41448.208333333336</v>
      </c>
      <c r="O836" s="12">
        <f t="shared" si="41"/>
        <v>41454.208333333336</v>
      </c>
      <c r="P836" s="3" t="b">
        <v>0</v>
      </c>
      <c r="Q836" s="3" t="b">
        <v>0</v>
      </c>
      <c r="R836" s="3" t="s">
        <v>33</v>
      </c>
      <c r="S836" s="3" t="s">
        <v>2040</v>
      </c>
      <c r="T836" s="3" t="s">
        <v>2041</v>
      </c>
    </row>
    <row r="837" spans="1:20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39"/>
        <v>89.738979118329468</v>
      </c>
      <c r="G837" s="3" t="s">
        <v>14</v>
      </c>
      <c r="H837" s="3">
        <v>1758</v>
      </c>
      <c r="I837" s="3">
        <f t="shared" si="40"/>
        <v>44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12">
        <f t="shared" si="41"/>
        <v>42063.25</v>
      </c>
      <c r="O837" s="12">
        <f t="shared" si="41"/>
        <v>42069.25</v>
      </c>
      <c r="P837" s="3" t="b">
        <v>0</v>
      </c>
      <c r="Q837" s="3" t="b">
        <v>0</v>
      </c>
      <c r="R837" s="3" t="s">
        <v>28</v>
      </c>
      <c r="S837" s="3" t="s">
        <v>2038</v>
      </c>
      <c r="T837" s="3" t="s">
        <v>2039</v>
      </c>
    </row>
    <row r="838" spans="1:20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39"/>
        <v>75.135802469135797</v>
      </c>
      <c r="G838" s="3" t="s">
        <v>14</v>
      </c>
      <c r="H838" s="3">
        <v>94</v>
      </c>
      <c r="I838" s="3">
        <f t="shared" si="40"/>
        <v>64.739999999999995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12">
        <f t="shared" si="41"/>
        <v>40214.25</v>
      </c>
      <c r="O838" s="12">
        <f t="shared" si="41"/>
        <v>40225.25</v>
      </c>
      <c r="P838" s="3" t="b">
        <v>0</v>
      </c>
      <c r="Q838" s="3" t="b">
        <v>0</v>
      </c>
      <c r="R838" s="3" t="s">
        <v>60</v>
      </c>
      <c r="S838" s="3" t="s">
        <v>2036</v>
      </c>
      <c r="T838" s="3" t="s">
        <v>2046</v>
      </c>
    </row>
    <row r="839" spans="1:20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39"/>
        <v>852.88135593220341</v>
      </c>
      <c r="G839" s="3" t="s">
        <v>20</v>
      </c>
      <c r="H839" s="3">
        <v>1797</v>
      </c>
      <c r="I839" s="3">
        <f t="shared" si="40"/>
        <v>84.01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12">
        <f t="shared" si="41"/>
        <v>40629.208333333336</v>
      </c>
      <c r="O839" s="12">
        <f t="shared" si="41"/>
        <v>40683.208333333336</v>
      </c>
      <c r="P839" s="3" t="b">
        <v>0</v>
      </c>
      <c r="Q839" s="3" t="b">
        <v>0</v>
      </c>
      <c r="R839" s="3" t="s">
        <v>159</v>
      </c>
      <c r="S839" s="3" t="s">
        <v>2036</v>
      </c>
      <c r="T839" s="3" t="s">
        <v>2059</v>
      </c>
    </row>
    <row r="840" spans="1:20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39"/>
        <v>138.90625</v>
      </c>
      <c r="G840" s="3" t="s">
        <v>20</v>
      </c>
      <c r="H840" s="3">
        <v>261</v>
      </c>
      <c r="I840" s="3">
        <f t="shared" si="40"/>
        <v>34.06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12">
        <f t="shared" si="41"/>
        <v>43370.208333333328</v>
      </c>
      <c r="O840" s="12">
        <f t="shared" si="41"/>
        <v>43379.208333333328</v>
      </c>
      <c r="P840" s="3" t="b">
        <v>0</v>
      </c>
      <c r="Q840" s="3" t="b">
        <v>0</v>
      </c>
      <c r="R840" s="3" t="s">
        <v>33</v>
      </c>
      <c r="S840" s="3" t="s">
        <v>2040</v>
      </c>
      <c r="T840" s="3" t="s">
        <v>2041</v>
      </c>
    </row>
    <row r="841" spans="1:20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39"/>
        <v>190.18181818181819</v>
      </c>
      <c r="G841" s="3" t="s">
        <v>20</v>
      </c>
      <c r="H841" s="3">
        <v>157</v>
      </c>
      <c r="I841" s="3">
        <f t="shared" si="40"/>
        <v>93.27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12">
        <f t="shared" si="41"/>
        <v>41715.208333333336</v>
      </c>
      <c r="O841" s="12">
        <f t="shared" si="41"/>
        <v>41760.208333333336</v>
      </c>
      <c r="P841" s="3" t="b">
        <v>0</v>
      </c>
      <c r="Q841" s="3" t="b">
        <v>1</v>
      </c>
      <c r="R841" s="3" t="s">
        <v>42</v>
      </c>
      <c r="S841" s="3" t="s">
        <v>2042</v>
      </c>
      <c r="T841" s="3" t="s">
        <v>2043</v>
      </c>
    </row>
    <row r="842" spans="1:20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39"/>
        <v>100.24333619948409</v>
      </c>
      <c r="G842" s="3" t="s">
        <v>20</v>
      </c>
      <c r="H842" s="3">
        <v>3533</v>
      </c>
      <c r="I842" s="3">
        <f t="shared" si="40"/>
        <v>33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12">
        <f t="shared" si="41"/>
        <v>41836.208333333336</v>
      </c>
      <c r="O842" s="12">
        <f t="shared" si="41"/>
        <v>41838.208333333336</v>
      </c>
      <c r="P842" s="3" t="b">
        <v>0</v>
      </c>
      <c r="Q842" s="3" t="b">
        <v>1</v>
      </c>
      <c r="R842" s="3" t="s">
        <v>33</v>
      </c>
      <c r="S842" s="3" t="s">
        <v>2040</v>
      </c>
      <c r="T842" s="3" t="s">
        <v>2041</v>
      </c>
    </row>
    <row r="843" spans="1:20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39"/>
        <v>142.75824175824175</v>
      </c>
      <c r="G843" s="3" t="s">
        <v>20</v>
      </c>
      <c r="H843" s="3">
        <v>155</v>
      </c>
      <c r="I843" s="3">
        <f t="shared" si="40"/>
        <v>83.81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12">
        <f t="shared" si="41"/>
        <v>42419.25</v>
      </c>
      <c r="O843" s="12">
        <f t="shared" si="41"/>
        <v>42435.25</v>
      </c>
      <c r="P843" s="3" t="b">
        <v>0</v>
      </c>
      <c r="Q843" s="3" t="b">
        <v>0</v>
      </c>
      <c r="R843" s="3" t="s">
        <v>28</v>
      </c>
      <c r="S843" s="3" t="s">
        <v>2038</v>
      </c>
      <c r="T843" s="3" t="s">
        <v>2039</v>
      </c>
    </row>
    <row r="844" spans="1:20" ht="31.5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39"/>
        <v>563.13333333333333</v>
      </c>
      <c r="G844" s="3" t="s">
        <v>20</v>
      </c>
      <c r="H844" s="3">
        <v>132</v>
      </c>
      <c r="I844" s="3">
        <f t="shared" si="40"/>
        <v>63.99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12">
        <f t="shared" si="41"/>
        <v>43266.208333333328</v>
      </c>
      <c r="O844" s="12">
        <f t="shared" si="41"/>
        <v>43269.208333333328</v>
      </c>
      <c r="P844" s="3" t="b">
        <v>0</v>
      </c>
      <c r="Q844" s="3" t="b">
        <v>0</v>
      </c>
      <c r="R844" s="3" t="s">
        <v>65</v>
      </c>
      <c r="S844" s="3" t="s">
        <v>2038</v>
      </c>
      <c r="T844" s="3" t="s">
        <v>2047</v>
      </c>
    </row>
    <row r="845" spans="1:20" ht="31.5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39"/>
        <v>30.715909090909086</v>
      </c>
      <c r="G845" s="3" t="s">
        <v>14</v>
      </c>
      <c r="H845" s="3">
        <v>33</v>
      </c>
      <c r="I845" s="3">
        <f t="shared" si="40"/>
        <v>81.91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12">
        <f t="shared" si="41"/>
        <v>43338.208333333328</v>
      </c>
      <c r="O845" s="12">
        <f t="shared" si="41"/>
        <v>43344.208333333328</v>
      </c>
      <c r="P845" s="3" t="b">
        <v>0</v>
      </c>
      <c r="Q845" s="3" t="b">
        <v>0</v>
      </c>
      <c r="R845" s="3" t="s">
        <v>122</v>
      </c>
      <c r="S845" s="3" t="s">
        <v>2055</v>
      </c>
      <c r="T845" s="3" t="s">
        <v>2056</v>
      </c>
    </row>
    <row r="846" spans="1:20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39"/>
        <v>99.39772727272728</v>
      </c>
      <c r="G846" s="3" t="s">
        <v>74</v>
      </c>
      <c r="H846" s="3">
        <v>94</v>
      </c>
      <c r="I846" s="3">
        <f t="shared" si="40"/>
        <v>93.05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12">
        <f t="shared" si="41"/>
        <v>40930.25</v>
      </c>
      <c r="O846" s="12">
        <f t="shared" si="41"/>
        <v>40933.25</v>
      </c>
      <c r="P846" s="3" t="b">
        <v>0</v>
      </c>
      <c r="Q846" s="3" t="b">
        <v>0</v>
      </c>
      <c r="R846" s="3" t="s">
        <v>42</v>
      </c>
      <c r="S846" s="3" t="s">
        <v>2042</v>
      </c>
      <c r="T846" s="3" t="s">
        <v>2043</v>
      </c>
    </row>
    <row r="847" spans="1:20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39"/>
        <v>197.54935622317598</v>
      </c>
      <c r="G847" s="3" t="s">
        <v>20</v>
      </c>
      <c r="H847" s="3">
        <v>1354</v>
      </c>
      <c r="I847" s="3">
        <f t="shared" si="40"/>
        <v>101.98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12">
        <f t="shared" si="41"/>
        <v>43235.208333333328</v>
      </c>
      <c r="O847" s="12">
        <f t="shared" si="41"/>
        <v>43272.208333333328</v>
      </c>
      <c r="P847" s="3" t="b">
        <v>0</v>
      </c>
      <c r="Q847" s="3" t="b">
        <v>0</v>
      </c>
      <c r="R847" s="3" t="s">
        <v>28</v>
      </c>
      <c r="S847" s="3" t="s">
        <v>2038</v>
      </c>
      <c r="T847" s="3" t="s">
        <v>2039</v>
      </c>
    </row>
    <row r="848" spans="1:20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39"/>
        <v>508.5</v>
      </c>
      <c r="G848" s="3" t="s">
        <v>20</v>
      </c>
      <c r="H848" s="3">
        <v>48</v>
      </c>
      <c r="I848" s="3">
        <f t="shared" si="40"/>
        <v>105.94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12">
        <f t="shared" si="41"/>
        <v>43302.208333333328</v>
      </c>
      <c r="O848" s="12">
        <f t="shared" si="41"/>
        <v>43338.208333333328</v>
      </c>
      <c r="P848" s="3" t="b">
        <v>1</v>
      </c>
      <c r="Q848" s="3" t="b">
        <v>1</v>
      </c>
      <c r="R848" s="3" t="s">
        <v>28</v>
      </c>
      <c r="S848" s="3" t="s">
        <v>2038</v>
      </c>
      <c r="T848" s="3" t="s">
        <v>2039</v>
      </c>
    </row>
    <row r="849" spans="1:20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39"/>
        <v>237.74468085106383</v>
      </c>
      <c r="G849" s="3" t="s">
        <v>20</v>
      </c>
      <c r="H849" s="3">
        <v>110</v>
      </c>
      <c r="I849" s="3">
        <f t="shared" si="40"/>
        <v>101.58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12">
        <f t="shared" si="41"/>
        <v>43107.25</v>
      </c>
      <c r="O849" s="12">
        <f t="shared" si="41"/>
        <v>43110.25</v>
      </c>
      <c r="P849" s="3" t="b">
        <v>0</v>
      </c>
      <c r="Q849" s="3" t="b">
        <v>0</v>
      </c>
      <c r="R849" s="3" t="s">
        <v>17</v>
      </c>
      <c r="S849" s="3" t="s">
        <v>2034</v>
      </c>
      <c r="T849" s="3" t="s">
        <v>2035</v>
      </c>
    </row>
    <row r="850" spans="1:20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39"/>
        <v>338.46875</v>
      </c>
      <c r="G850" s="3" t="s">
        <v>20</v>
      </c>
      <c r="H850" s="3">
        <v>172</v>
      </c>
      <c r="I850" s="3">
        <f t="shared" si="40"/>
        <v>62.97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12">
        <f t="shared" si="41"/>
        <v>40341.208333333336</v>
      </c>
      <c r="O850" s="12">
        <f t="shared" si="41"/>
        <v>40350.208333333336</v>
      </c>
      <c r="P850" s="3" t="b">
        <v>0</v>
      </c>
      <c r="Q850" s="3" t="b">
        <v>0</v>
      </c>
      <c r="R850" s="3" t="s">
        <v>53</v>
      </c>
      <c r="S850" s="3" t="s">
        <v>2042</v>
      </c>
      <c r="T850" s="3" t="s">
        <v>2045</v>
      </c>
    </row>
    <row r="851" spans="1:20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39"/>
        <v>133.08955223880596</v>
      </c>
      <c r="G851" s="3" t="s">
        <v>20</v>
      </c>
      <c r="H851" s="3">
        <v>307</v>
      </c>
      <c r="I851" s="3">
        <f t="shared" si="40"/>
        <v>29.05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12">
        <f t="shared" si="41"/>
        <v>40948.25</v>
      </c>
      <c r="O851" s="12">
        <f t="shared" si="41"/>
        <v>40951.25</v>
      </c>
      <c r="P851" s="3" t="b">
        <v>0</v>
      </c>
      <c r="Q851" s="3" t="b">
        <v>1</v>
      </c>
      <c r="R851" s="3" t="s">
        <v>60</v>
      </c>
      <c r="S851" s="3" t="s">
        <v>2036</v>
      </c>
      <c r="T851" s="3" t="s">
        <v>2046</v>
      </c>
    </row>
    <row r="852" spans="1:20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39"/>
        <v>1</v>
      </c>
      <c r="G852" s="3" t="s">
        <v>14</v>
      </c>
      <c r="H852" s="3">
        <v>1</v>
      </c>
      <c r="I852" s="3">
        <f t="shared" si="40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12">
        <f t="shared" si="41"/>
        <v>40866.25</v>
      </c>
      <c r="O852" s="12">
        <f t="shared" si="41"/>
        <v>40881.25</v>
      </c>
      <c r="P852" s="3" t="b">
        <v>1</v>
      </c>
      <c r="Q852" s="3" t="b">
        <v>0</v>
      </c>
      <c r="R852" s="3" t="s">
        <v>23</v>
      </c>
      <c r="S852" s="3" t="s">
        <v>2036</v>
      </c>
      <c r="T852" s="3" t="s">
        <v>2037</v>
      </c>
    </row>
    <row r="853" spans="1:20" ht="31.5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39"/>
        <v>207.79999999999998</v>
      </c>
      <c r="G853" s="3" t="s">
        <v>20</v>
      </c>
      <c r="H853" s="3">
        <v>160</v>
      </c>
      <c r="I853" s="3">
        <f t="shared" si="40"/>
        <v>77.930000000000007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12">
        <f t="shared" si="41"/>
        <v>41031.208333333336</v>
      </c>
      <c r="O853" s="12">
        <f t="shared" si="41"/>
        <v>41064.208333333336</v>
      </c>
      <c r="P853" s="3" t="b">
        <v>0</v>
      </c>
      <c r="Q853" s="3" t="b">
        <v>0</v>
      </c>
      <c r="R853" s="3" t="s">
        <v>50</v>
      </c>
      <c r="S853" s="3" t="s">
        <v>2036</v>
      </c>
      <c r="T853" s="3" t="s">
        <v>2044</v>
      </c>
    </row>
    <row r="854" spans="1:20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39"/>
        <v>51.122448979591837</v>
      </c>
      <c r="G854" s="3" t="s">
        <v>14</v>
      </c>
      <c r="H854" s="3">
        <v>31</v>
      </c>
      <c r="I854" s="3">
        <f t="shared" si="40"/>
        <v>80.81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12">
        <f t="shared" si="41"/>
        <v>40740.208333333336</v>
      </c>
      <c r="O854" s="12">
        <f t="shared" si="41"/>
        <v>40750.208333333336</v>
      </c>
      <c r="P854" s="3" t="b">
        <v>0</v>
      </c>
      <c r="Q854" s="3" t="b">
        <v>1</v>
      </c>
      <c r="R854" s="3" t="s">
        <v>89</v>
      </c>
      <c r="S854" s="3" t="s">
        <v>2051</v>
      </c>
      <c r="T854" s="3" t="s">
        <v>2052</v>
      </c>
    </row>
    <row r="855" spans="1:20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39"/>
        <v>652.05847953216369</v>
      </c>
      <c r="G855" s="3" t="s">
        <v>20</v>
      </c>
      <c r="H855" s="3">
        <v>1467</v>
      </c>
      <c r="I855" s="3">
        <f t="shared" si="40"/>
        <v>76.010000000000005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12">
        <f t="shared" si="41"/>
        <v>40714.208333333336</v>
      </c>
      <c r="O855" s="12">
        <f t="shared" si="41"/>
        <v>40719.208333333336</v>
      </c>
      <c r="P855" s="3" t="b">
        <v>0</v>
      </c>
      <c r="Q855" s="3" t="b">
        <v>1</v>
      </c>
      <c r="R855" s="3" t="s">
        <v>60</v>
      </c>
      <c r="S855" s="3" t="s">
        <v>2036</v>
      </c>
      <c r="T855" s="3" t="s">
        <v>2046</v>
      </c>
    </row>
    <row r="856" spans="1:20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39"/>
        <v>113.63099415204678</v>
      </c>
      <c r="G856" s="3" t="s">
        <v>20</v>
      </c>
      <c r="H856" s="3">
        <v>2662</v>
      </c>
      <c r="I856" s="3">
        <f t="shared" si="40"/>
        <v>72.989999999999995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12">
        <f t="shared" si="41"/>
        <v>43787.25</v>
      </c>
      <c r="O856" s="12">
        <f t="shared" si="41"/>
        <v>43814.25</v>
      </c>
      <c r="P856" s="3" t="b">
        <v>0</v>
      </c>
      <c r="Q856" s="3" t="b">
        <v>0</v>
      </c>
      <c r="R856" s="3" t="s">
        <v>119</v>
      </c>
      <c r="S856" s="3" t="s">
        <v>2048</v>
      </c>
      <c r="T856" s="3" t="s">
        <v>2054</v>
      </c>
    </row>
    <row r="857" spans="1:20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39"/>
        <v>102.37606837606839</v>
      </c>
      <c r="G857" s="3" t="s">
        <v>20</v>
      </c>
      <c r="H857" s="3">
        <v>452</v>
      </c>
      <c r="I857" s="3">
        <f t="shared" si="40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12">
        <f t="shared" si="41"/>
        <v>40712.208333333336</v>
      </c>
      <c r="O857" s="12">
        <f t="shared" si="41"/>
        <v>40743.208333333336</v>
      </c>
      <c r="P857" s="3" t="b">
        <v>0</v>
      </c>
      <c r="Q857" s="3" t="b">
        <v>0</v>
      </c>
      <c r="R857" s="3" t="s">
        <v>33</v>
      </c>
      <c r="S857" s="3" t="s">
        <v>2040</v>
      </c>
      <c r="T857" s="3" t="s">
        <v>2041</v>
      </c>
    </row>
    <row r="858" spans="1:20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39"/>
        <v>356.58333333333331</v>
      </c>
      <c r="G858" s="3" t="s">
        <v>20</v>
      </c>
      <c r="H858" s="3">
        <v>158</v>
      </c>
      <c r="I858" s="3">
        <f t="shared" si="40"/>
        <v>54.16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12">
        <f t="shared" si="41"/>
        <v>41023.208333333336</v>
      </c>
      <c r="O858" s="12">
        <f t="shared" si="41"/>
        <v>41040.208333333336</v>
      </c>
      <c r="P858" s="3" t="b">
        <v>0</v>
      </c>
      <c r="Q858" s="3" t="b">
        <v>0</v>
      </c>
      <c r="R858" s="3" t="s">
        <v>17</v>
      </c>
      <c r="S858" s="3" t="s">
        <v>2034</v>
      </c>
      <c r="T858" s="3" t="s">
        <v>2035</v>
      </c>
    </row>
    <row r="859" spans="1:20" ht="31.5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39"/>
        <v>139.86792452830187</v>
      </c>
      <c r="G859" s="3" t="s">
        <v>20</v>
      </c>
      <c r="H859" s="3">
        <v>225</v>
      </c>
      <c r="I859" s="3">
        <f t="shared" si="40"/>
        <v>32.950000000000003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12">
        <f t="shared" si="41"/>
        <v>40944.25</v>
      </c>
      <c r="O859" s="12">
        <f t="shared" si="41"/>
        <v>40967.25</v>
      </c>
      <c r="P859" s="3" t="b">
        <v>1</v>
      </c>
      <c r="Q859" s="3" t="b">
        <v>0</v>
      </c>
      <c r="R859" s="3" t="s">
        <v>100</v>
      </c>
      <c r="S859" s="3" t="s">
        <v>2042</v>
      </c>
      <c r="T859" s="3" t="s">
        <v>2053</v>
      </c>
    </row>
    <row r="860" spans="1:20" ht="31.5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39"/>
        <v>69.45</v>
      </c>
      <c r="G860" s="3" t="s">
        <v>14</v>
      </c>
      <c r="H860" s="3">
        <v>35</v>
      </c>
      <c r="I860" s="3">
        <f t="shared" si="40"/>
        <v>79.37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12">
        <f t="shared" si="41"/>
        <v>43211.208333333328</v>
      </c>
      <c r="O860" s="12">
        <f t="shared" si="41"/>
        <v>43218.208333333328</v>
      </c>
      <c r="P860" s="3" t="b">
        <v>1</v>
      </c>
      <c r="Q860" s="3" t="b">
        <v>0</v>
      </c>
      <c r="R860" s="3" t="s">
        <v>17</v>
      </c>
      <c r="S860" s="3" t="s">
        <v>2034</v>
      </c>
      <c r="T860" s="3" t="s">
        <v>2035</v>
      </c>
    </row>
    <row r="861" spans="1:20" ht="31.5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39"/>
        <v>35.534246575342465</v>
      </c>
      <c r="G861" s="3" t="s">
        <v>14</v>
      </c>
      <c r="H861" s="3">
        <v>63</v>
      </c>
      <c r="I861" s="3">
        <f t="shared" si="40"/>
        <v>41.17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12">
        <f t="shared" si="41"/>
        <v>41334.25</v>
      </c>
      <c r="O861" s="12">
        <f t="shared" si="41"/>
        <v>41352.208333333336</v>
      </c>
      <c r="P861" s="3" t="b">
        <v>0</v>
      </c>
      <c r="Q861" s="3" t="b">
        <v>1</v>
      </c>
      <c r="R861" s="3" t="s">
        <v>33</v>
      </c>
      <c r="S861" s="3" t="s">
        <v>2040</v>
      </c>
      <c r="T861" s="3" t="s">
        <v>2041</v>
      </c>
    </row>
    <row r="862" spans="1:20" ht="31.5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39"/>
        <v>251.65</v>
      </c>
      <c r="G862" s="3" t="s">
        <v>20</v>
      </c>
      <c r="H862" s="3">
        <v>65</v>
      </c>
      <c r="I862" s="3">
        <f t="shared" si="40"/>
        <v>77.430000000000007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12">
        <f t="shared" si="41"/>
        <v>43515.25</v>
      </c>
      <c r="O862" s="12">
        <f t="shared" si="41"/>
        <v>43525.25</v>
      </c>
      <c r="P862" s="3" t="b">
        <v>0</v>
      </c>
      <c r="Q862" s="3" t="b">
        <v>1</v>
      </c>
      <c r="R862" s="3" t="s">
        <v>65</v>
      </c>
      <c r="S862" s="3" t="s">
        <v>2038</v>
      </c>
      <c r="T862" s="3" t="s">
        <v>2047</v>
      </c>
    </row>
    <row r="863" spans="1:20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39"/>
        <v>105.87500000000001</v>
      </c>
      <c r="G863" s="3" t="s">
        <v>20</v>
      </c>
      <c r="H863" s="3">
        <v>163</v>
      </c>
      <c r="I863" s="3">
        <f t="shared" si="40"/>
        <v>57.16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12">
        <f t="shared" si="41"/>
        <v>40258.208333333336</v>
      </c>
      <c r="O863" s="12">
        <f t="shared" si="41"/>
        <v>40266.208333333336</v>
      </c>
      <c r="P863" s="3" t="b">
        <v>0</v>
      </c>
      <c r="Q863" s="3" t="b">
        <v>0</v>
      </c>
      <c r="R863" s="3" t="s">
        <v>33</v>
      </c>
      <c r="S863" s="3" t="s">
        <v>2040</v>
      </c>
      <c r="T863" s="3" t="s">
        <v>2041</v>
      </c>
    </row>
    <row r="864" spans="1:20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39"/>
        <v>187.42857142857144</v>
      </c>
      <c r="G864" s="3" t="s">
        <v>20</v>
      </c>
      <c r="H864" s="3">
        <v>85</v>
      </c>
      <c r="I864" s="3">
        <f t="shared" si="40"/>
        <v>77.180000000000007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12">
        <f t="shared" si="41"/>
        <v>40756.208333333336</v>
      </c>
      <c r="O864" s="12">
        <f t="shared" si="41"/>
        <v>40760.208333333336</v>
      </c>
      <c r="P864" s="3" t="b">
        <v>0</v>
      </c>
      <c r="Q864" s="3" t="b">
        <v>0</v>
      </c>
      <c r="R864" s="3" t="s">
        <v>33</v>
      </c>
      <c r="S864" s="3" t="s">
        <v>2040</v>
      </c>
      <c r="T864" s="3" t="s">
        <v>2041</v>
      </c>
    </row>
    <row r="865" spans="1:20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39"/>
        <v>386.78571428571428</v>
      </c>
      <c r="G865" s="3" t="s">
        <v>20</v>
      </c>
      <c r="H865" s="3">
        <v>217</v>
      </c>
      <c r="I865" s="3">
        <f t="shared" si="40"/>
        <v>24.95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12">
        <f t="shared" si="41"/>
        <v>42172.208333333328</v>
      </c>
      <c r="O865" s="12">
        <f t="shared" si="41"/>
        <v>42195.208333333328</v>
      </c>
      <c r="P865" s="3" t="b">
        <v>0</v>
      </c>
      <c r="Q865" s="3" t="b">
        <v>1</v>
      </c>
      <c r="R865" s="3" t="s">
        <v>269</v>
      </c>
      <c r="S865" s="3" t="s">
        <v>2042</v>
      </c>
      <c r="T865" s="3" t="s">
        <v>2061</v>
      </c>
    </row>
    <row r="866" spans="1:20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39"/>
        <v>347.07142857142856</v>
      </c>
      <c r="G866" s="3" t="s">
        <v>20</v>
      </c>
      <c r="H866" s="3">
        <v>150</v>
      </c>
      <c r="I866" s="3">
        <f t="shared" si="40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12">
        <f t="shared" si="41"/>
        <v>42601.208333333328</v>
      </c>
      <c r="O866" s="12">
        <f t="shared" si="41"/>
        <v>42606.208333333328</v>
      </c>
      <c r="P866" s="3" t="b">
        <v>0</v>
      </c>
      <c r="Q866" s="3" t="b">
        <v>0</v>
      </c>
      <c r="R866" s="3" t="s">
        <v>100</v>
      </c>
      <c r="S866" s="3" t="s">
        <v>2042</v>
      </c>
      <c r="T866" s="3" t="s">
        <v>2053</v>
      </c>
    </row>
    <row r="867" spans="1:20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39"/>
        <v>185.82098765432099</v>
      </c>
      <c r="G867" s="3" t="s">
        <v>20</v>
      </c>
      <c r="H867" s="3">
        <v>3272</v>
      </c>
      <c r="I867" s="3">
        <f t="shared" si="40"/>
        <v>46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12">
        <f t="shared" si="41"/>
        <v>41897.208333333336</v>
      </c>
      <c r="O867" s="12">
        <f t="shared" si="41"/>
        <v>41906.208333333336</v>
      </c>
      <c r="P867" s="3" t="b">
        <v>0</v>
      </c>
      <c r="Q867" s="3" t="b">
        <v>0</v>
      </c>
      <c r="R867" s="3" t="s">
        <v>33</v>
      </c>
      <c r="S867" s="3" t="s">
        <v>2040</v>
      </c>
      <c r="T867" s="3" t="s">
        <v>2041</v>
      </c>
    </row>
    <row r="868" spans="1:20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39"/>
        <v>43.241247264770237</v>
      </c>
      <c r="G868" s="3" t="s">
        <v>74</v>
      </c>
      <c r="H868" s="3">
        <v>898</v>
      </c>
      <c r="I868" s="3">
        <f t="shared" si="40"/>
        <v>88.02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12">
        <f t="shared" si="41"/>
        <v>40671.208333333336</v>
      </c>
      <c r="O868" s="12">
        <f t="shared" si="41"/>
        <v>40672.208333333336</v>
      </c>
      <c r="P868" s="3" t="b">
        <v>0</v>
      </c>
      <c r="Q868" s="3" t="b">
        <v>0</v>
      </c>
      <c r="R868" s="3" t="s">
        <v>122</v>
      </c>
      <c r="S868" s="3" t="s">
        <v>2055</v>
      </c>
      <c r="T868" s="3" t="s">
        <v>2056</v>
      </c>
    </row>
    <row r="869" spans="1:20" ht="31.5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39"/>
        <v>162.4375</v>
      </c>
      <c r="G869" s="3" t="s">
        <v>20</v>
      </c>
      <c r="H869" s="3">
        <v>300</v>
      </c>
      <c r="I869" s="3">
        <f t="shared" si="40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12">
        <f t="shared" si="41"/>
        <v>43382.208333333328</v>
      </c>
      <c r="O869" s="12">
        <f t="shared" si="41"/>
        <v>43388.208333333328</v>
      </c>
      <c r="P869" s="3" t="b">
        <v>0</v>
      </c>
      <c r="Q869" s="3" t="b">
        <v>0</v>
      </c>
      <c r="R869" s="3" t="s">
        <v>17</v>
      </c>
      <c r="S869" s="3" t="s">
        <v>2034</v>
      </c>
      <c r="T869" s="3" t="s">
        <v>2035</v>
      </c>
    </row>
    <row r="870" spans="1:20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39"/>
        <v>184.84285714285716</v>
      </c>
      <c r="G870" s="3" t="s">
        <v>20</v>
      </c>
      <c r="H870" s="3">
        <v>126</v>
      </c>
      <c r="I870" s="3">
        <f t="shared" si="40"/>
        <v>102.69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12">
        <f t="shared" si="41"/>
        <v>41559.208333333336</v>
      </c>
      <c r="O870" s="12">
        <f t="shared" si="41"/>
        <v>41570.208333333336</v>
      </c>
      <c r="P870" s="3" t="b">
        <v>0</v>
      </c>
      <c r="Q870" s="3" t="b">
        <v>0</v>
      </c>
      <c r="R870" s="3" t="s">
        <v>33</v>
      </c>
      <c r="S870" s="3" t="s">
        <v>2040</v>
      </c>
      <c r="T870" s="3" t="s">
        <v>2041</v>
      </c>
    </row>
    <row r="871" spans="1:20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39"/>
        <v>23.703520691785052</v>
      </c>
      <c r="G871" s="3" t="s">
        <v>14</v>
      </c>
      <c r="H871" s="3">
        <v>526</v>
      </c>
      <c r="I871" s="3">
        <f t="shared" si="40"/>
        <v>72.959999999999994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12">
        <f t="shared" si="41"/>
        <v>40350.208333333336</v>
      </c>
      <c r="O871" s="12">
        <f t="shared" si="41"/>
        <v>40364.208333333336</v>
      </c>
      <c r="P871" s="3" t="b">
        <v>0</v>
      </c>
      <c r="Q871" s="3" t="b">
        <v>0</v>
      </c>
      <c r="R871" s="3" t="s">
        <v>53</v>
      </c>
      <c r="S871" s="3" t="s">
        <v>2042</v>
      </c>
      <c r="T871" s="3" t="s">
        <v>2045</v>
      </c>
    </row>
    <row r="872" spans="1:20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39"/>
        <v>89.870129870129873</v>
      </c>
      <c r="G872" s="3" t="s">
        <v>14</v>
      </c>
      <c r="H872" s="3">
        <v>121</v>
      </c>
      <c r="I872" s="3">
        <f t="shared" si="40"/>
        <v>57.19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12">
        <f t="shared" si="41"/>
        <v>42240.208333333328</v>
      </c>
      <c r="O872" s="12">
        <f t="shared" si="41"/>
        <v>42265.208333333328</v>
      </c>
      <c r="P872" s="3" t="b">
        <v>0</v>
      </c>
      <c r="Q872" s="3" t="b">
        <v>0</v>
      </c>
      <c r="R872" s="3" t="s">
        <v>33</v>
      </c>
      <c r="S872" s="3" t="s">
        <v>2040</v>
      </c>
      <c r="T872" s="3" t="s">
        <v>2041</v>
      </c>
    </row>
    <row r="873" spans="1:20" ht="31.5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39"/>
        <v>272.6041958041958</v>
      </c>
      <c r="G873" s="3" t="s">
        <v>20</v>
      </c>
      <c r="H873" s="3">
        <v>2320</v>
      </c>
      <c r="I873" s="3">
        <f t="shared" si="40"/>
        <v>84.01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12">
        <f t="shared" si="41"/>
        <v>43040.208333333328</v>
      </c>
      <c r="O873" s="12">
        <f t="shared" si="41"/>
        <v>43058.25</v>
      </c>
      <c r="P873" s="3" t="b">
        <v>0</v>
      </c>
      <c r="Q873" s="3" t="b">
        <v>1</v>
      </c>
      <c r="R873" s="3" t="s">
        <v>33</v>
      </c>
      <c r="S873" s="3" t="s">
        <v>2040</v>
      </c>
      <c r="T873" s="3" t="s">
        <v>2041</v>
      </c>
    </row>
    <row r="874" spans="1:20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39"/>
        <v>170.04255319148936</v>
      </c>
      <c r="G874" s="3" t="s">
        <v>20</v>
      </c>
      <c r="H874" s="3">
        <v>81</v>
      </c>
      <c r="I874" s="3">
        <f t="shared" si="40"/>
        <v>98.67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12">
        <f t="shared" si="41"/>
        <v>43346.208333333328</v>
      </c>
      <c r="O874" s="12">
        <f t="shared" si="41"/>
        <v>43351.208333333328</v>
      </c>
      <c r="P874" s="3" t="b">
        <v>0</v>
      </c>
      <c r="Q874" s="3" t="b">
        <v>0</v>
      </c>
      <c r="R874" s="3" t="s">
        <v>474</v>
      </c>
      <c r="S874" s="3" t="s">
        <v>2042</v>
      </c>
      <c r="T874" s="3" t="s">
        <v>2064</v>
      </c>
    </row>
    <row r="875" spans="1:20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39"/>
        <v>188.28503562945369</v>
      </c>
      <c r="G875" s="3" t="s">
        <v>20</v>
      </c>
      <c r="H875" s="3">
        <v>1887</v>
      </c>
      <c r="I875" s="3">
        <f t="shared" si="40"/>
        <v>42.01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12">
        <f t="shared" si="41"/>
        <v>41647.25</v>
      </c>
      <c r="O875" s="12">
        <f t="shared" si="41"/>
        <v>41652.25</v>
      </c>
      <c r="P875" s="3" t="b">
        <v>0</v>
      </c>
      <c r="Q875" s="3" t="b">
        <v>0</v>
      </c>
      <c r="R875" s="3" t="s">
        <v>122</v>
      </c>
      <c r="S875" s="3" t="s">
        <v>2055</v>
      </c>
      <c r="T875" s="3" t="s">
        <v>2056</v>
      </c>
    </row>
    <row r="876" spans="1:20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39"/>
        <v>346.93532338308455</v>
      </c>
      <c r="G876" s="3" t="s">
        <v>20</v>
      </c>
      <c r="H876" s="3">
        <v>4358</v>
      </c>
      <c r="I876" s="3">
        <f t="shared" si="40"/>
        <v>32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12">
        <f t="shared" si="41"/>
        <v>40291.208333333336</v>
      </c>
      <c r="O876" s="12">
        <f t="shared" si="41"/>
        <v>40329.208333333336</v>
      </c>
      <c r="P876" s="3" t="b">
        <v>0</v>
      </c>
      <c r="Q876" s="3" t="b">
        <v>1</v>
      </c>
      <c r="R876" s="3" t="s">
        <v>122</v>
      </c>
      <c r="S876" s="3" t="s">
        <v>2055</v>
      </c>
      <c r="T876" s="3" t="s">
        <v>2056</v>
      </c>
    </row>
    <row r="877" spans="1:20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39"/>
        <v>69.177215189873422</v>
      </c>
      <c r="G877" s="3" t="s">
        <v>14</v>
      </c>
      <c r="H877" s="3">
        <v>67</v>
      </c>
      <c r="I877" s="3">
        <f t="shared" si="40"/>
        <v>81.569999999999993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12">
        <f t="shared" si="41"/>
        <v>40556.25</v>
      </c>
      <c r="O877" s="12">
        <f t="shared" si="41"/>
        <v>40557.25</v>
      </c>
      <c r="P877" s="3" t="b">
        <v>0</v>
      </c>
      <c r="Q877" s="3" t="b">
        <v>0</v>
      </c>
      <c r="R877" s="3" t="s">
        <v>23</v>
      </c>
      <c r="S877" s="3" t="s">
        <v>2036</v>
      </c>
      <c r="T877" s="3" t="s">
        <v>2037</v>
      </c>
    </row>
    <row r="878" spans="1:20" ht="31.5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39"/>
        <v>25.433734939759034</v>
      </c>
      <c r="G878" s="3" t="s">
        <v>14</v>
      </c>
      <c r="H878" s="3">
        <v>57</v>
      </c>
      <c r="I878" s="3">
        <f t="shared" si="40"/>
        <v>37.04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12">
        <f t="shared" si="41"/>
        <v>43624.208333333328</v>
      </c>
      <c r="O878" s="12">
        <f t="shared" si="41"/>
        <v>43648.208333333328</v>
      </c>
      <c r="P878" s="3" t="b">
        <v>0</v>
      </c>
      <c r="Q878" s="3" t="b">
        <v>0</v>
      </c>
      <c r="R878" s="3" t="s">
        <v>122</v>
      </c>
      <c r="S878" s="3" t="s">
        <v>2055</v>
      </c>
      <c r="T878" s="3" t="s">
        <v>2056</v>
      </c>
    </row>
    <row r="879" spans="1:20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39"/>
        <v>77.400977995110026</v>
      </c>
      <c r="G879" s="3" t="s">
        <v>14</v>
      </c>
      <c r="H879" s="3">
        <v>1229</v>
      </c>
      <c r="I879" s="3">
        <f t="shared" si="40"/>
        <v>103.03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12">
        <f t="shared" si="41"/>
        <v>42577.208333333328</v>
      </c>
      <c r="O879" s="12">
        <f t="shared" si="41"/>
        <v>42578.208333333328</v>
      </c>
      <c r="P879" s="3" t="b">
        <v>0</v>
      </c>
      <c r="Q879" s="3" t="b">
        <v>0</v>
      </c>
      <c r="R879" s="3" t="s">
        <v>17</v>
      </c>
      <c r="S879" s="3" t="s">
        <v>2034</v>
      </c>
      <c r="T879" s="3" t="s">
        <v>2035</v>
      </c>
    </row>
    <row r="880" spans="1:20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39"/>
        <v>37.481481481481481</v>
      </c>
      <c r="G880" s="3" t="s">
        <v>14</v>
      </c>
      <c r="H880" s="3">
        <v>12</v>
      </c>
      <c r="I880" s="3">
        <f t="shared" si="40"/>
        <v>84.33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12">
        <f t="shared" si="41"/>
        <v>43845.25</v>
      </c>
      <c r="O880" s="12">
        <f t="shared" si="41"/>
        <v>43869.25</v>
      </c>
      <c r="P880" s="3" t="b">
        <v>0</v>
      </c>
      <c r="Q880" s="3" t="b">
        <v>0</v>
      </c>
      <c r="R880" s="3" t="s">
        <v>148</v>
      </c>
      <c r="S880" s="3" t="s">
        <v>2036</v>
      </c>
      <c r="T880" s="3" t="s">
        <v>2058</v>
      </c>
    </row>
    <row r="881" spans="1:20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39"/>
        <v>543.79999999999995</v>
      </c>
      <c r="G881" s="3" t="s">
        <v>20</v>
      </c>
      <c r="H881" s="3">
        <v>53</v>
      </c>
      <c r="I881" s="3">
        <f t="shared" si="40"/>
        <v>102.6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12">
        <f t="shared" si="41"/>
        <v>42788.25</v>
      </c>
      <c r="O881" s="12">
        <f t="shared" si="41"/>
        <v>42797.25</v>
      </c>
      <c r="P881" s="3" t="b">
        <v>0</v>
      </c>
      <c r="Q881" s="3" t="b">
        <v>0</v>
      </c>
      <c r="R881" s="3" t="s">
        <v>68</v>
      </c>
      <c r="S881" s="3" t="s">
        <v>2048</v>
      </c>
      <c r="T881" s="3" t="s">
        <v>2049</v>
      </c>
    </row>
    <row r="882" spans="1:20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39"/>
        <v>228.52189349112427</v>
      </c>
      <c r="G882" s="3" t="s">
        <v>20</v>
      </c>
      <c r="H882" s="3">
        <v>2414</v>
      </c>
      <c r="I882" s="3">
        <f t="shared" si="40"/>
        <v>79.989999999999995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12">
        <f t="shared" si="41"/>
        <v>43667.208333333328</v>
      </c>
      <c r="O882" s="12">
        <f t="shared" si="41"/>
        <v>43669.208333333328</v>
      </c>
      <c r="P882" s="3" t="b">
        <v>0</v>
      </c>
      <c r="Q882" s="3" t="b">
        <v>0</v>
      </c>
      <c r="R882" s="3" t="s">
        <v>50</v>
      </c>
      <c r="S882" s="3" t="s">
        <v>2036</v>
      </c>
      <c r="T882" s="3" t="s">
        <v>2044</v>
      </c>
    </row>
    <row r="883" spans="1:20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39"/>
        <v>38.948339483394832</v>
      </c>
      <c r="G883" s="3" t="s">
        <v>14</v>
      </c>
      <c r="H883" s="3">
        <v>452</v>
      </c>
      <c r="I883" s="3">
        <f t="shared" si="40"/>
        <v>70.06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12">
        <f t="shared" si="41"/>
        <v>42194.208333333328</v>
      </c>
      <c r="O883" s="12">
        <f t="shared" si="41"/>
        <v>42223.208333333328</v>
      </c>
      <c r="P883" s="3" t="b">
        <v>0</v>
      </c>
      <c r="Q883" s="3" t="b">
        <v>1</v>
      </c>
      <c r="R883" s="3" t="s">
        <v>33</v>
      </c>
      <c r="S883" s="3" t="s">
        <v>2040</v>
      </c>
      <c r="T883" s="3" t="s">
        <v>2041</v>
      </c>
    </row>
    <row r="884" spans="1:20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39"/>
        <v>370</v>
      </c>
      <c r="G884" s="3" t="s">
        <v>20</v>
      </c>
      <c r="H884" s="3">
        <v>80</v>
      </c>
      <c r="I884" s="3">
        <f t="shared" si="40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12">
        <f t="shared" si="41"/>
        <v>42025.25</v>
      </c>
      <c r="O884" s="12">
        <f t="shared" si="41"/>
        <v>42029.25</v>
      </c>
      <c r="P884" s="3" t="b">
        <v>0</v>
      </c>
      <c r="Q884" s="3" t="b">
        <v>0</v>
      </c>
      <c r="R884" s="3" t="s">
        <v>33</v>
      </c>
      <c r="S884" s="3" t="s">
        <v>2040</v>
      </c>
      <c r="T884" s="3" t="s">
        <v>2041</v>
      </c>
    </row>
    <row r="885" spans="1:20" ht="31.5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39"/>
        <v>237.91176470588232</v>
      </c>
      <c r="G885" s="3" t="s">
        <v>20</v>
      </c>
      <c r="H885" s="3">
        <v>193</v>
      </c>
      <c r="I885" s="3">
        <f t="shared" si="40"/>
        <v>41.91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12">
        <f t="shared" si="41"/>
        <v>40323.208333333336</v>
      </c>
      <c r="O885" s="12">
        <f t="shared" si="41"/>
        <v>40359.208333333336</v>
      </c>
      <c r="P885" s="3" t="b">
        <v>0</v>
      </c>
      <c r="Q885" s="3" t="b">
        <v>0</v>
      </c>
      <c r="R885" s="3" t="s">
        <v>100</v>
      </c>
      <c r="S885" s="3" t="s">
        <v>2042</v>
      </c>
      <c r="T885" s="3" t="s">
        <v>2053</v>
      </c>
    </row>
    <row r="886" spans="1:20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39"/>
        <v>64.036299765807954</v>
      </c>
      <c r="G886" s="3" t="s">
        <v>14</v>
      </c>
      <c r="H886" s="3">
        <v>1886</v>
      </c>
      <c r="I886" s="3">
        <f t="shared" si="40"/>
        <v>57.99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12">
        <f t="shared" si="41"/>
        <v>41763.208333333336</v>
      </c>
      <c r="O886" s="12">
        <f t="shared" si="41"/>
        <v>41765.208333333336</v>
      </c>
      <c r="P886" s="3" t="b">
        <v>0</v>
      </c>
      <c r="Q886" s="3" t="b">
        <v>1</v>
      </c>
      <c r="R886" s="3" t="s">
        <v>33</v>
      </c>
      <c r="S886" s="3" t="s">
        <v>2040</v>
      </c>
      <c r="T886" s="3" t="s">
        <v>2041</v>
      </c>
    </row>
    <row r="887" spans="1:20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39"/>
        <v>118.27777777777777</v>
      </c>
      <c r="G887" s="3" t="s">
        <v>20</v>
      </c>
      <c r="H887" s="3">
        <v>52</v>
      </c>
      <c r="I887" s="3">
        <f t="shared" si="40"/>
        <v>40.94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12">
        <f t="shared" si="41"/>
        <v>40335.208333333336</v>
      </c>
      <c r="O887" s="12">
        <f t="shared" si="41"/>
        <v>40373.208333333336</v>
      </c>
      <c r="P887" s="3" t="b">
        <v>0</v>
      </c>
      <c r="Q887" s="3" t="b">
        <v>0</v>
      </c>
      <c r="R887" s="3" t="s">
        <v>33</v>
      </c>
      <c r="S887" s="3" t="s">
        <v>2040</v>
      </c>
      <c r="T887" s="3" t="s">
        <v>2041</v>
      </c>
    </row>
    <row r="888" spans="1:20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39"/>
        <v>84.824037184594957</v>
      </c>
      <c r="G888" s="3" t="s">
        <v>14</v>
      </c>
      <c r="H888" s="3">
        <v>1825</v>
      </c>
      <c r="I888" s="3">
        <f t="shared" si="40"/>
        <v>70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12">
        <f t="shared" si="41"/>
        <v>40416.208333333336</v>
      </c>
      <c r="O888" s="12">
        <f t="shared" si="41"/>
        <v>40434.208333333336</v>
      </c>
      <c r="P888" s="3" t="b">
        <v>0</v>
      </c>
      <c r="Q888" s="3" t="b">
        <v>0</v>
      </c>
      <c r="R888" s="3" t="s">
        <v>60</v>
      </c>
      <c r="S888" s="3" t="s">
        <v>2036</v>
      </c>
      <c r="T888" s="3" t="s">
        <v>2046</v>
      </c>
    </row>
    <row r="889" spans="1:20" ht="31.5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39"/>
        <v>29.346153846153843</v>
      </c>
      <c r="G889" s="3" t="s">
        <v>14</v>
      </c>
      <c r="H889" s="3">
        <v>31</v>
      </c>
      <c r="I889" s="3">
        <f t="shared" si="40"/>
        <v>73.84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12">
        <f t="shared" si="41"/>
        <v>42202.208333333328</v>
      </c>
      <c r="O889" s="12">
        <f t="shared" si="41"/>
        <v>42249.208333333328</v>
      </c>
      <c r="P889" s="3" t="b">
        <v>0</v>
      </c>
      <c r="Q889" s="3" t="b">
        <v>1</v>
      </c>
      <c r="R889" s="3" t="s">
        <v>33</v>
      </c>
      <c r="S889" s="3" t="s">
        <v>2040</v>
      </c>
      <c r="T889" s="3" t="s">
        <v>2041</v>
      </c>
    </row>
    <row r="890" spans="1:20" ht="31.5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39"/>
        <v>209.89655172413794</v>
      </c>
      <c r="G890" s="3" t="s">
        <v>20</v>
      </c>
      <c r="H890" s="3">
        <v>290</v>
      </c>
      <c r="I890" s="3">
        <f t="shared" si="40"/>
        <v>41.98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12">
        <f t="shared" si="41"/>
        <v>42836.208333333328</v>
      </c>
      <c r="O890" s="12">
        <f t="shared" si="41"/>
        <v>42855.208333333328</v>
      </c>
      <c r="P890" s="3" t="b">
        <v>0</v>
      </c>
      <c r="Q890" s="3" t="b">
        <v>0</v>
      </c>
      <c r="R890" s="3" t="s">
        <v>33</v>
      </c>
      <c r="S890" s="3" t="s">
        <v>2040</v>
      </c>
      <c r="T890" s="3" t="s">
        <v>2041</v>
      </c>
    </row>
    <row r="891" spans="1:20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39"/>
        <v>169.78571428571431</v>
      </c>
      <c r="G891" s="3" t="s">
        <v>20</v>
      </c>
      <c r="H891" s="3">
        <v>122</v>
      </c>
      <c r="I891" s="3">
        <f t="shared" si="40"/>
        <v>77.930000000000007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12">
        <f t="shared" si="41"/>
        <v>41710.208333333336</v>
      </c>
      <c r="O891" s="12">
        <f t="shared" si="41"/>
        <v>41717.208333333336</v>
      </c>
      <c r="P891" s="3" t="b">
        <v>0</v>
      </c>
      <c r="Q891" s="3" t="b">
        <v>1</v>
      </c>
      <c r="R891" s="3" t="s">
        <v>50</v>
      </c>
      <c r="S891" s="3" t="s">
        <v>2036</v>
      </c>
      <c r="T891" s="3" t="s">
        <v>2044</v>
      </c>
    </row>
    <row r="892" spans="1:20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39"/>
        <v>115.95907738095239</v>
      </c>
      <c r="G892" s="3" t="s">
        <v>20</v>
      </c>
      <c r="H892" s="3">
        <v>1470</v>
      </c>
      <c r="I892" s="3">
        <f t="shared" si="40"/>
        <v>106.02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12">
        <f t="shared" si="41"/>
        <v>43640.208333333328</v>
      </c>
      <c r="O892" s="12">
        <f t="shared" si="41"/>
        <v>43641.208333333328</v>
      </c>
      <c r="P892" s="3" t="b">
        <v>0</v>
      </c>
      <c r="Q892" s="3" t="b">
        <v>0</v>
      </c>
      <c r="R892" s="3" t="s">
        <v>60</v>
      </c>
      <c r="S892" s="3" t="s">
        <v>2036</v>
      </c>
      <c r="T892" s="3" t="s">
        <v>2046</v>
      </c>
    </row>
    <row r="893" spans="1:20" ht="31.5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39"/>
        <v>258.59999999999997</v>
      </c>
      <c r="G893" s="3" t="s">
        <v>20</v>
      </c>
      <c r="H893" s="3">
        <v>165</v>
      </c>
      <c r="I893" s="3">
        <f t="shared" si="40"/>
        <v>47.02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12">
        <f t="shared" si="41"/>
        <v>40880.25</v>
      </c>
      <c r="O893" s="12">
        <f t="shared" si="41"/>
        <v>40924.25</v>
      </c>
      <c r="P893" s="3" t="b">
        <v>0</v>
      </c>
      <c r="Q893" s="3" t="b">
        <v>0</v>
      </c>
      <c r="R893" s="3" t="s">
        <v>42</v>
      </c>
      <c r="S893" s="3" t="s">
        <v>2042</v>
      </c>
      <c r="T893" s="3" t="s">
        <v>2043</v>
      </c>
    </row>
    <row r="894" spans="1:20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39"/>
        <v>230.58333333333331</v>
      </c>
      <c r="G894" s="3" t="s">
        <v>20</v>
      </c>
      <c r="H894" s="3">
        <v>182</v>
      </c>
      <c r="I894" s="3">
        <f t="shared" si="40"/>
        <v>76.02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12">
        <f t="shared" si="41"/>
        <v>40319.208333333336</v>
      </c>
      <c r="O894" s="12">
        <f t="shared" si="41"/>
        <v>40360.208333333336</v>
      </c>
      <c r="P894" s="3" t="b">
        <v>0</v>
      </c>
      <c r="Q894" s="3" t="b">
        <v>0</v>
      </c>
      <c r="R894" s="3" t="s">
        <v>206</v>
      </c>
      <c r="S894" s="3" t="s">
        <v>2048</v>
      </c>
      <c r="T894" s="3" t="s">
        <v>2060</v>
      </c>
    </row>
    <row r="895" spans="1:20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39"/>
        <v>128.21428571428572</v>
      </c>
      <c r="G895" s="3" t="s">
        <v>20</v>
      </c>
      <c r="H895" s="3">
        <v>199</v>
      </c>
      <c r="I895" s="3">
        <f t="shared" si="40"/>
        <v>54.12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12">
        <f t="shared" si="41"/>
        <v>42170.208333333328</v>
      </c>
      <c r="O895" s="12">
        <f t="shared" si="41"/>
        <v>42174.208333333328</v>
      </c>
      <c r="P895" s="3" t="b">
        <v>0</v>
      </c>
      <c r="Q895" s="3" t="b">
        <v>1</v>
      </c>
      <c r="R895" s="3" t="s">
        <v>42</v>
      </c>
      <c r="S895" s="3" t="s">
        <v>2042</v>
      </c>
      <c r="T895" s="3" t="s">
        <v>2043</v>
      </c>
    </row>
    <row r="896" spans="1:20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39"/>
        <v>188.70588235294116</v>
      </c>
      <c r="G896" s="3" t="s">
        <v>20</v>
      </c>
      <c r="H896" s="3">
        <v>56</v>
      </c>
      <c r="I896" s="3">
        <f t="shared" si="40"/>
        <v>57.29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12">
        <f t="shared" si="41"/>
        <v>41466.208333333336</v>
      </c>
      <c r="O896" s="12">
        <f t="shared" si="41"/>
        <v>41496.208333333336</v>
      </c>
      <c r="P896" s="3" t="b">
        <v>0</v>
      </c>
      <c r="Q896" s="3" t="b">
        <v>1</v>
      </c>
      <c r="R896" s="3" t="s">
        <v>269</v>
      </c>
      <c r="S896" s="3" t="s">
        <v>2042</v>
      </c>
      <c r="T896" s="3" t="s">
        <v>2061</v>
      </c>
    </row>
    <row r="897" spans="1:20" ht="31.5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39"/>
        <v>6.9511889862327907</v>
      </c>
      <c r="G897" s="3" t="s">
        <v>14</v>
      </c>
      <c r="H897" s="3">
        <v>107</v>
      </c>
      <c r="I897" s="3">
        <f t="shared" si="40"/>
        <v>103.81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12">
        <f t="shared" si="41"/>
        <v>43134.25</v>
      </c>
      <c r="O897" s="12">
        <f t="shared" si="41"/>
        <v>43143.25</v>
      </c>
      <c r="P897" s="3" t="b">
        <v>0</v>
      </c>
      <c r="Q897" s="3" t="b">
        <v>0</v>
      </c>
      <c r="R897" s="3" t="s">
        <v>33</v>
      </c>
      <c r="S897" s="3" t="s">
        <v>2040</v>
      </c>
      <c r="T897" s="3" t="s">
        <v>2041</v>
      </c>
    </row>
    <row r="898" spans="1:20" ht="31.5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39"/>
        <v>774.43434343434342</v>
      </c>
      <c r="G898" s="3" t="s">
        <v>20</v>
      </c>
      <c r="H898" s="3">
        <v>1460</v>
      </c>
      <c r="I898" s="3">
        <f t="shared" si="40"/>
        <v>105.03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12">
        <f t="shared" si="41"/>
        <v>40738.208333333336</v>
      </c>
      <c r="O898" s="12">
        <f t="shared" si="41"/>
        <v>40741.208333333336</v>
      </c>
      <c r="P898" s="3" t="b">
        <v>0</v>
      </c>
      <c r="Q898" s="3" t="b">
        <v>1</v>
      </c>
      <c r="R898" s="3" t="s">
        <v>17</v>
      </c>
      <c r="S898" s="3" t="s">
        <v>2034</v>
      </c>
      <c r="T898" s="3" t="s">
        <v>2035</v>
      </c>
    </row>
    <row r="899" spans="1:20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ref="F899:F962" si="42">(E899/D899)*100</f>
        <v>27.693181818181817</v>
      </c>
      <c r="G899" s="3" t="s">
        <v>14</v>
      </c>
      <c r="H899" s="3">
        <v>27</v>
      </c>
      <c r="I899" s="3">
        <f t="shared" ref="I899:I962" si="43">ROUND(E899/H899,2)</f>
        <v>90.26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12">
        <f t="shared" ref="N899:O962" si="44">(((L899/60)/60)/24)+DATE(1970,1,1)</f>
        <v>43583.208333333328</v>
      </c>
      <c r="O899" s="12">
        <f t="shared" si="44"/>
        <v>43585.208333333328</v>
      </c>
      <c r="P899" s="3" t="b">
        <v>0</v>
      </c>
      <c r="Q899" s="3" t="b">
        <v>0</v>
      </c>
      <c r="R899" s="3" t="s">
        <v>33</v>
      </c>
      <c r="S899" s="3" t="s">
        <v>2040</v>
      </c>
      <c r="T899" s="3" t="s">
        <v>2041</v>
      </c>
    </row>
    <row r="900" spans="1:20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si="42"/>
        <v>52.479620323841424</v>
      </c>
      <c r="G900" s="3" t="s">
        <v>14</v>
      </c>
      <c r="H900" s="3">
        <v>1221</v>
      </c>
      <c r="I900" s="3">
        <f t="shared" si="43"/>
        <v>76.98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12">
        <f t="shared" si="44"/>
        <v>43815.25</v>
      </c>
      <c r="O900" s="12">
        <f t="shared" si="44"/>
        <v>43821.25</v>
      </c>
      <c r="P900" s="3" t="b">
        <v>0</v>
      </c>
      <c r="Q900" s="3" t="b">
        <v>0</v>
      </c>
      <c r="R900" s="3" t="s">
        <v>42</v>
      </c>
      <c r="S900" s="3" t="s">
        <v>2042</v>
      </c>
      <c r="T900" s="3" t="s">
        <v>2043</v>
      </c>
    </row>
    <row r="901" spans="1:20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42"/>
        <v>407.09677419354841</v>
      </c>
      <c r="G901" s="3" t="s">
        <v>20</v>
      </c>
      <c r="H901" s="3">
        <v>123</v>
      </c>
      <c r="I901" s="3">
        <f t="shared" si="43"/>
        <v>102.6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12">
        <f t="shared" si="44"/>
        <v>41554.208333333336</v>
      </c>
      <c r="O901" s="12">
        <f t="shared" si="44"/>
        <v>41572.208333333336</v>
      </c>
      <c r="P901" s="3" t="b">
        <v>0</v>
      </c>
      <c r="Q901" s="3" t="b">
        <v>0</v>
      </c>
      <c r="R901" s="3" t="s">
        <v>159</v>
      </c>
      <c r="S901" s="3" t="s">
        <v>2036</v>
      </c>
      <c r="T901" s="3" t="s">
        <v>2059</v>
      </c>
    </row>
    <row r="902" spans="1:20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42"/>
        <v>2</v>
      </c>
      <c r="G902" s="3" t="s">
        <v>14</v>
      </c>
      <c r="H902" s="3">
        <v>1</v>
      </c>
      <c r="I902" s="3">
        <f t="shared" si="43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12">
        <f t="shared" si="44"/>
        <v>41901.208333333336</v>
      </c>
      <c r="O902" s="12">
        <f t="shared" si="44"/>
        <v>41902.208333333336</v>
      </c>
      <c r="P902" s="3" t="b">
        <v>0</v>
      </c>
      <c r="Q902" s="3" t="b">
        <v>1</v>
      </c>
      <c r="R902" s="3" t="s">
        <v>28</v>
      </c>
      <c r="S902" s="3" t="s">
        <v>2038</v>
      </c>
      <c r="T902" s="3" t="s">
        <v>2039</v>
      </c>
    </row>
    <row r="903" spans="1:20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42"/>
        <v>156.17857142857144</v>
      </c>
      <c r="G903" s="3" t="s">
        <v>20</v>
      </c>
      <c r="H903" s="3">
        <v>159</v>
      </c>
      <c r="I903" s="3">
        <f t="shared" si="43"/>
        <v>55.01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12">
        <f t="shared" si="44"/>
        <v>43298.208333333328</v>
      </c>
      <c r="O903" s="12">
        <f t="shared" si="44"/>
        <v>43331.208333333328</v>
      </c>
      <c r="P903" s="3" t="b">
        <v>0</v>
      </c>
      <c r="Q903" s="3" t="b">
        <v>1</v>
      </c>
      <c r="R903" s="3" t="s">
        <v>23</v>
      </c>
      <c r="S903" s="3" t="s">
        <v>2036</v>
      </c>
      <c r="T903" s="3" t="s">
        <v>2037</v>
      </c>
    </row>
    <row r="904" spans="1:20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42"/>
        <v>252.42857142857144</v>
      </c>
      <c r="G904" s="3" t="s">
        <v>20</v>
      </c>
      <c r="H904" s="3">
        <v>110</v>
      </c>
      <c r="I904" s="3">
        <f t="shared" si="43"/>
        <v>32.130000000000003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12">
        <f t="shared" si="44"/>
        <v>42399.25</v>
      </c>
      <c r="O904" s="12">
        <f t="shared" si="44"/>
        <v>42441.25</v>
      </c>
      <c r="P904" s="3" t="b">
        <v>0</v>
      </c>
      <c r="Q904" s="3" t="b">
        <v>0</v>
      </c>
      <c r="R904" s="3" t="s">
        <v>28</v>
      </c>
      <c r="S904" s="3" t="s">
        <v>2038</v>
      </c>
      <c r="T904" s="3" t="s">
        <v>2039</v>
      </c>
    </row>
    <row r="905" spans="1:20" ht="31.5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42"/>
        <v>1.729268292682927</v>
      </c>
      <c r="G905" s="3" t="s">
        <v>47</v>
      </c>
      <c r="H905" s="3">
        <v>14</v>
      </c>
      <c r="I905" s="3">
        <f t="shared" si="43"/>
        <v>50.64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12">
        <f t="shared" si="44"/>
        <v>41034.208333333336</v>
      </c>
      <c r="O905" s="12">
        <f t="shared" si="44"/>
        <v>41049.208333333336</v>
      </c>
      <c r="P905" s="3" t="b">
        <v>0</v>
      </c>
      <c r="Q905" s="3" t="b">
        <v>1</v>
      </c>
      <c r="R905" s="3" t="s">
        <v>68</v>
      </c>
      <c r="S905" s="3" t="s">
        <v>2048</v>
      </c>
      <c r="T905" s="3" t="s">
        <v>2049</v>
      </c>
    </row>
    <row r="906" spans="1:20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42"/>
        <v>12.230769230769232</v>
      </c>
      <c r="G906" s="3" t="s">
        <v>14</v>
      </c>
      <c r="H906" s="3">
        <v>16</v>
      </c>
      <c r="I906" s="3">
        <f t="shared" si="43"/>
        <v>49.69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12">
        <f t="shared" si="44"/>
        <v>41186.208333333336</v>
      </c>
      <c r="O906" s="12">
        <f t="shared" si="44"/>
        <v>41190.208333333336</v>
      </c>
      <c r="P906" s="3" t="b">
        <v>0</v>
      </c>
      <c r="Q906" s="3" t="b">
        <v>0</v>
      </c>
      <c r="R906" s="3" t="s">
        <v>133</v>
      </c>
      <c r="S906" s="3" t="s">
        <v>2048</v>
      </c>
      <c r="T906" s="3" t="s">
        <v>2057</v>
      </c>
    </row>
    <row r="907" spans="1:20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42"/>
        <v>163.98734177215189</v>
      </c>
      <c r="G907" s="3" t="s">
        <v>20</v>
      </c>
      <c r="H907" s="3">
        <v>236</v>
      </c>
      <c r="I907" s="3">
        <f t="shared" si="43"/>
        <v>54.89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12">
        <f t="shared" si="44"/>
        <v>41536.208333333336</v>
      </c>
      <c r="O907" s="12">
        <f t="shared" si="44"/>
        <v>41539.208333333336</v>
      </c>
      <c r="P907" s="3" t="b">
        <v>0</v>
      </c>
      <c r="Q907" s="3" t="b">
        <v>0</v>
      </c>
      <c r="R907" s="3" t="s">
        <v>33</v>
      </c>
      <c r="S907" s="3" t="s">
        <v>2040</v>
      </c>
      <c r="T907" s="3" t="s">
        <v>2041</v>
      </c>
    </row>
    <row r="908" spans="1:20" ht="31.5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42"/>
        <v>162.98181818181817</v>
      </c>
      <c r="G908" s="3" t="s">
        <v>20</v>
      </c>
      <c r="H908" s="3">
        <v>191</v>
      </c>
      <c r="I908" s="3">
        <f t="shared" si="43"/>
        <v>46.93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12">
        <f t="shared" si="44"/>
        <v>42868.208333333328</v>
      </c>
      <c r="O908" s="12">
        <f t="shared" si="44"/>
        <v>42904.208333333328</v>
      </c>
      <c r="P908" s="3" t="b">
        <v>1</v>
      </c>
      <c r="Q908" s="3" t="b">
        <v>1</v>
      </c>
      <c r="R908" s="3" t="s">
        <v>42</v>
      </c>
      <c r="S908" s="3" t="s">
        <v>2042</v>
      </c>
      <c r="T908" s="3" t="s">
        <v>2043</v>
      </c>
    </row>
    <row r="909" spans="1:20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42"/>
        <v>20.252747252747252</v>
      </c>
      <c r="G909" s="3" t="s">
        <v>14</v>
      </c>
      <c r="H909" s="3">
        <v>41</v>
      </c>
      <c r="I909" s="3">
        <f t="shared" si="43"/>
        <v>44.95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12">
        <f t="shared" si="44"/>
        <v>40660.208333333336</v>
      </c>
      <c r="O909" s="12">
        <f t="shared" si="44"/>
        <v>40667.208333333336</v>
      </c>
      <c r="P909" s="3" t="b">
        <v>0</v>
      </c>
      <c r="Q909" s="3" t="b">
        <v>0</v>
      </c>
      <c r="R909" s="3" t="s">
        <v>33</v>
      </c>
      <c r="S909" s="3" t="s">
        <v>2040</v>
      </c>
      <c r="T909" s="3" t="s">
        <v>2041</v>
      </c>
    </row>
    <row r="910" spans="1:20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42"/>
        <v>319.24083769633506</v>
      </c>
      <c r="G910" s="3" t="s">
        <v>20</v>
      </c>
      <c r="H910" s="3">
        <v>3934</v>
      </c>
      <c r="I910" s="3">
        <f t="shared" si="43"/>
        <v>31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12">
        <f t="shared" si="44"/>
        <v>41031.208333333336</v>
      </c>
      <c r="O910" s="12">
        <f t="shared" si="44"/>
        <v>41042.208333333336</v>
      </c>
      <c r="P910" s="3" t="b">
        <v>0</v>
      </c>
      <c r="Q910" s="3" t="b">
        <v>0</v>
      </c>
      <c r="R910" s="3" t="s">
        <v>89</v>
      </c>
      <c r="S910" s="3" t="s">
        <v>2051</v>
      </c>
      <c r="T910" s="3" t="s">
        <v>2052</v>
      </c>
    </row>
    <row r="911" spans="1:20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42"/>
        <v>478.94444444444446</v>
      </c>
      <c r="G911" s="3" t="s">
        <v>20</v>
      </c>
      <c r="H911" s="3">
        <v>80</v>
      </c>
      <c r="I911" s="3">
        <f t="shared" si="43"/>
        <v>107.76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12">
        <f t="shared" si="44"/>
        <v>43255.208333333328</v>
      </c>
      <c r="O911" s="12">
        <f t="shared" si="44"/>
        <v>43282.208333333328</v>
      </c>
      <c r="P911" s="3" t="b">
        <v>0</v>
      </c>
      <c r="Q911" s="3" t="b">
        <v>1</v>
      </c>
      <c r="R911" s="3" t="s">
        <v>33</v>
      </c>
      <c r="S911" s="3" t="s">
        <v>2040</v>
      </c>
      <c r="T911" s="3" t="s">
        <v>2041</v>
      </c>
    </row>
    <row r="912" spans="1:20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42"/>
        <v>19.556634304207122</v>
      </c>
      <c r="G912" s="3" t="s">
        <v>74</v>
      </c>
      <c r="H912" s="3">
        <v>296</v>
      </c>
      <c r="I912" s="3">
        <f t="shared" si="43"/>
        <v>102.08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12">
        <f t="shared" si="44"/>
        <v>42026.25</v>
      </c>
      <c r="O912" s="12">
        <f t="shared" si="44"/>
        <v>42027.25</v>
      </c>
      <c r="P912" s="3" t="b">
        <v>0</v>
      </c>
      <c r="Q912" s="3" t="b">
        <v>0</v>
      </c>
      <c r="R912" s="3" t="s">
        <v>33</v>
      </c>
      <c r="S912" s="3" t="s">
        <v>2040</v>
      </c>
      <c r="T912" s="3" t="s">
        <v>2041</v>
      </c>
    </row>
    <row r="913" spans="1:20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42"/>
        <v>198.94827586206895</v>
      </c>
      <c r="G913" s="3" t="s">
        <v>20</v>
      </c>
      <c r="H913" s="3">
        <v>462</v>
      </c>
      <c r="I913" s="3">
        <f t="shared" si="43"/>
        <v>24.98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12">
        <f t="shared" si="44"/>
        <v>43717.208333333328</v>
      </c>
      <c r="O913" s="12">
        <f t="shared" si="44"/>
        <v>43719.208333333328</v>
      </c>
      <c r="P913" s="3" t="b">
        <v>1</v>
      </c>
      <c r="Q913" s="3" t="b">
        <v>0</v>
      </c>
      <c r="R913" s="3" t="s">
        <v>28</v>
      </c>
      <c r="S913" s="3" t="s">
        <v>2038</v>
      </c>
      <c r="T913" s="3" t="s">
        <v>2039</v>
      </c>
    </row>
    <row r="914" spans="1:20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42"/>
        <v>795</v>
      </c>
      <c r="G914" s="3" t="s">
        <v>20</v>
      </c>
      <c r="H914" s="3">
        <v>179</v>
      </c>
      <c r="I914" s="3">
        <f t="shared" si="43"/>
        <v>79.94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12">
        <f t="shared" si="44"/>
        <v>41157.208333333336</v>
      </c>
      <c r="O914" s="12">
        <f t="shared" si="44"/>
        <v>41170.208333333336</v>
      </c>
      <c r="P914" s="3" t="b">
        <v>1</v>
      </c>
      <c r="Q914" s="3" t="b">
        <v>0</v>
      </c>
      <c r="R914" s="3" t="s">
        <v>53</v>
      </c>
      <c r="S914" s="3" t="s">
        <v>2042</v>
      </c>
      <c r="T914" s="3" t="s">
        <v>2045</v>
      </c>
    </row>
    <row r="915" spans="1:20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42"/>
        <v>50.621082621082621</v>
      </c>
      <c r="G915" s="3" t="s">
        <v>14</v>
      </c>
      <c r="H915" s="3">
        <v>523</v>
      </c>
      <c r="I915" s="3">
        <f t="shared" si="43"/>
        <v>67.95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12">
        <f t="shared" si="44"/>
        <v>43597.208333333328</v>
      </c>
      <c r="O915" s="12">
        <f t="shared" si="44"/>
        <v>43610.208333333328</v>
      </c>
      <c r="P915" s="3" t="b">
        <v>0</v>
      </c>
      <c r="Q915" s="3" t="b">
        <v>0</v>
      </c>
      <c r="R915" s="3" t="s">
        <v>53</v>
      </c>
      <c r="S915" s="3" t="s">
        <v>2042</v>
      </c>
      <c r="T915" s="3" t="s">
        <v>2045</v>
      </c>
    </row>
    <row r="916" spans="1:20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42"/>
        <v>57.4375</v>
      </c>
      <c r="G916" s="3" t="s">
        <v>14</v>
      </c>
      <c r="H916" s="3">
        <v>141</v>
      </c>
      <c r="I916" s="3">
        <f t="shared" si="43"/>
        <v>26.07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12">
        <f t="shared" si="44"/>
        <v>41490.208333333336</v>
      </c>
      <c r="O916" s="12">
        <f t="shared" si="44"/>
        <v>41502.208333333336</v>
      </c>
      <c r="P916" s="3" t="b">
        <v>0</v>
      </c>
      <c r="Q916" s="3" t="b">
        <v>0</v>
      </c>
      <c r="R916" s="3" t="s">
        <v>33</v>
      </c>
      <c r="S916" s="3" t="s">
        <v>2040</v>
      </c>
      <c r="T916" s="3" t="s">
        <v>2041</v>
      </c>
    </row>
    <row r="917" spans="1:20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42"/>
        <v>155.62827640984909</v>
      </c>
      <c r="G917" s="3" t="s">
        <v>20</v>
      </c>
      <c r="H917" s="3">
        <v>1866</v>
      </c>
      <c r="I917" s="3">
        <f t="shared" si="43"/>
        <v>105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12">
        <f t="shared" si="44"/>
        <v>42976.208333333328</v>
      </c>
      <c r="O917" s="12">
        <f t="shared" si="44"/>
        <v>42985.208333333328</v>
      </c>
      <c r="P917" s="3" t="b">
        <v>0</v>
      </c>
      <c r="Q917" s="3" t="b">
        <v>0</v>
      </c>
      <c r="R917" s="3" t="s">
        <v>269</v>
      </c>
      <c r="S917" s="3" t="s">
        <v>2042</v>
      </c>
      <c r="T917" s="3" t="s">
        <v>2061</v>
      </c>
    </row>
    <row r="918" spans="1:20" ht="31.5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42"/>
        <v>36.297297297297298</v>
      </c>
      <c r="G918" s="3" t="s">
        <v>14</v>
      </c>
      <c r="H918" s="3">
        <v>52</v>
      </c>
      <c r="I918" s="3">
        <f t="shared" si="43"/>
        <v>25.83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12">
        <f t="shared" si="44"/>
        <v>41991.25</v>
      </c>
      <c r="O918" s="12">
        <f t="shared" si="44"/>
        <v>42000.25</v>
      </c>
      <c r="P918" s="3" t="b">
        <v>0</v>
      </c>
      <c r="Q918" s="3" t="b">
        <v>0</v>
      </c>
      <c r="R918" s="3" t="s">
        <v>122</v>
      </c>
      <c r="S918" s="3" t="s">
        <v>2055</v>
      </c>
      <c r="T918" s="3" t="s">
        <v>2056</v>
      </c>
    </row>
    <row r="919" spans="1:20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42"/>
        <v>58.25</v>
      </c>
      <c r="G919" s="3" t="s">
        <v>47</v>
      </c>
      <c r="H919" s="3">
        <v>27</v>
      </c>
      <c r="I919" s="3">
        <f t="shared" si="43"/>
        <v>77.67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12">
        <f t="shared" si="44"/>
        <v>40722.208333333336</v>
      </c>
      <c r="O919" s="12">
        <f t="shared" si="44"/>
        <v>40746.208333333336</v>
      </c>
      <c r="P919" s="3" t="b">
        <v>0</v>
      </c>
      <c r="Q919" s="3" t="b">
        <v>1</v>
      </c>
      <c r="R919" s="3" t="s">
        <v>100</v>
      </c>
      <c r="S919" s="3" t="s">
        <v>2042</v>
      </c>
      <c r="T919" s="3" t="s">
        <v>2053</v>
      </c>
    </row>
    <row r="920" spans="1:20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42"/>
        <v>237.39473684210526</v>
      </c>
      <c r="G920" s="3" t="s">
        <v>20</v>
      </c>
      <c r="H920" s="3">
        <v>156</v>
      </c>
      <c r="I920" s="3">
        <f t="shared" si="43"/>
        <v>57.83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12">
        <f t="shared" si="44"/>
        <v>41117.208333333336</v>
      </c>
      <c r="O920" s="12">
        <f t="shared" si="44"/>
        <v>41128.208333333336</v>
      </c>
      <c r="P920" s="3" t="b">
        <v>0</v>
      </c>
      <c r="Q920" s="3" t="b">
        <v>0</v>
      </c>
      <c r="R920" s="3" t="s">
        <v>133</v>
      </c>
      <c r="S920" s="3" t="s">
        <v>2048</v>
      </c>
      <c r="T920" s="3" t="s">
        <v>2057</v>
      </c>
    </row>
    <row r="921" spans="1:20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42"/>
        <v>58.75</v>
      </c>
      <c r="G921" s="3" t="s">
        <v>14</v>
      </c>
      <c r="H921" s="3">
        <v>225</v>
      </c>
      <c r="I921" s="3">
        <f t="shared" si="43"/>
        <v>92.96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12">
        <f t="shared" si="44"/>
        <v>43022.208333333328</v>
      </c>
      <c r="O921" s="12">
        <f t="shared" si="44"/>
        <v>43054.25</v>
      </c>
      <c r="P921" s="3" t="b">
        <v>0</v>
      </c>
      <c r="Q921" s="3" t="b">
        <v>1</v>
      </c>
      <c r="R921" s="3" t="s">
        <v>33</v>
      </c>
      <c r="S921" s="3" t="s">
        <v>2040</v>
      </c>
      <c r="T921" s="3" t="s">
        <v>2041</v>
      </c>
    </row>
    <row r="922" spans="1:20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42"/>
        <v>182.56603773584905</v>
      </c>
      <c r="G922" s="3" t="s">
        <v>20</v>
      </c>
      <c r="H922" s="3">
        <v>255</v>
      </c>
      <c r="I922" s="3">
        <f t="shared" si="43"/>
        <v>37.950000000000003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12">
        <f t="shared" si="44"/>
        <v>43503.25</v>
      </c>
      <c r="O922" s="12">
        <f t="shared" si="44"/>
        <v>43523.25</v>
      </c>
      <c r="P922" s="3" t="b">
        <v>1</v>
      </c>
      <c r="Q922" s="3" t="b">
        <v>0</v>
      </c>
      <c r="R922" s="3" t="s">
        <v>71</v>
      </c>
      <c r="S922" s="3" t="s">
        <v>2042</v>
      </c>
      <c r="T922" s="3" t="s">
        <v>2050</v>
      </c>
    </row>
    <row r="923" spans="1:20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42"/>
        <v>0.75436408977556113</v>
      </c>
      <c r="G923" s="3" t="s">
        <v>14</v>
      </c>
      <c r="H923" s="3">
        <v>38</v>
      </c>
      <c r="I923" s="3">
        <f t="shared" si="43"/>
        <v>31.84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12">
        <f t="shared" si="44"/>
        <v>40951.25</v>
      </c>
      <c r="O923" s="12">
        <f t="shared" si="44"/>
        <v>40965.25</v>
      </c>
      <c r="P923" s="3" t="b">
        <v>0</v>
      </c>
      <c r="Q923" s="3" t="b">
        <v>0</v>
      </c>
      <c r="R923" s="3" t="s">
        <v>28</v>
      </c>
      <c r="S923" s="3" t="s">
        <v>2038</v>
      </c>
      <c r="T923" s="3" t="s">
        <v>2039</v>
      </c>
    </row>
    <row r="924" spans="1:20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42"/>
        <v>175.95330739299609</v>
      </c>
      <c r="G924" s="3" t="s">
        <v>20</v>
      </c>
      <c r="H924" s="3">
        <v>2261</v>
      </c>
      <c r="I924" s="3">
        <f t="shared" si="43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12">
        <f t="shared" si="44"/>
        <v>43443.25</v>
      </c>
      <c r="O924" s="12">
        <f t="shared" si="44"/>
        <v>43452.25</v>
      </c>
      <c r="P924" s="3" t="b">
        <v>0</v>
      </c>
      <c r="Q924" s="3" t="b">
        <v>1</v>
      </c>
      <c r="R924" s="3" t="s">
        <v>319</v>
      </c>
      <c r="S924" s="3" t="s">
        <v>2036</v>
      </c>
      <c r="T924" s="3" t="s">
        <v>2063</v>
      </c>
    </row>
    <row r="925" spans="1:20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42"/>
        <v>237.88235294117646</v>
      </c>
      <c r="G925" s="3" t="s">
        <v>20</v>
      </c>
      <c r="H925" s="3">
        <v>40</v>
      </c>
      <c r="I925" s="3">
        <f t="shared" si="43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12">
        <f t="shared" si="44"/>
        <v>40373.208333333336</v>
      </c>
      <c r="O925" s="12">
        <f t="shared" si="44"/>
        <v>40374.208333333336</v>
      </c>
      <c r="P925" s="3" t="b">
        <v>0</v>
      </c>
      <c r="Q925" s="3" t="b">
        <v>0</v>
      </c>
      <c r="R925" s="3" t="s">
        <v>33</v>
      </c>
      <c r="S925" s="3" t="s">
        <v>2040</v>
      </c>
      <c r="T925" s="3" t="s">
        <v>2041</v>
      </c>
    </row>
    <row r="926" spans="1:20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42"/>
        <v>488.05076142131981</v>
      </c>
      <c r="G926" s="3" t="s">
        <v>20</v>
      </c>
      <c r="H926" s="3">
        <v>2289</v>
      </c>
      <c r="I926" s="3">
        <f t="shared" si="43"/>
        <v>84.01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12">
        <f t="shared" si="44"/>
        <v>43769.208333333328</v>
      </c>
      <c r="O926" s="12">
        <f t="shared" si="44"/>
        <v>43780.25</v>
      </c>
      <c r="P926" s="3" t="b">
        <v>0</v>
      </c>
      <c r="Q926" s="3" t="b">
        <v>0</v>
      </c>
      <c r="R926" s="3" t="s">
        <v>33</v>
      </c>
      <c r="S926" s="3" t="s">
        <v>2040</v>
      </c>
      <c r="T926" s="3" t="s">
        <v>2041</v>
      </c>
    </row>
    <row r="927" spans="1:20" ht="31.5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42"/>
        <v>224.06666666666669</v>
      </c>
      <c r="G927" s="3" t="s">
        <v>20</v>
      </c>
      <c r="H927" s="3">
        <v>65</v>
      </c>
      <c r="I927" s="3">
        <f t="shared" si="43"/>
        <v>103.42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12">
        <f t="shared" si="44"/>
        <v>43000.208333333328</v>
      </c>
      <c r="O927" s="12">
        <f t="shared" si="44"/>
        <v>43012.208333333328</v>
      </c>
      <c r="P927" s="3" t="b">
        <v>0</v>
      </c>
      <c r="Q927" s="3" t="b">
        <v>0</v>
      </c>
      <c r="R927" s="3" t="s">
        <v>33</v>
      </c>
      <c r="S927" s="3" t="s">
        <v>2040</v>
      </c>
      <c r="T927" s="3" t="s">
        <v>2041</v>
      </c>
    </row>
    <row r="928" spans="1:20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42"/>
        <v>18.126436781609197</v>
      </c>
      <c r="G928" s="3" t="s">
        <v>14</v>
      </c>
      <c r="H928" s="3">
        <v>15</v>
      </c>
      <c r="I928" s="3">
        <f t="shared" si="43"/>
        <v>105.13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12">
        <f t="shared" si="44"/>
        <v>42502.208333333328</v>
      </c>
      <c r="O928" s="12">
        <f t="shared" si="44"/>
        <v>42506.208333333328</v>
      </c>
      <c r="P928" s="3" t="b">
        <v>0</v>
      </c>
      <c r="Q928" s="3" t="b">
        <v>0</v>
      </c>
      <c r="R928" s="3" t="s">
        <v>17</v>
      </c>
      <c r="S928" s="3" t="s">
        <v>2034</v>
      </c>
      <c r="T928" s="3" t="s">
        <v>2035</v>
      </c>
    </row>
    <row r="929" spans="1:20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42"/>
        <v>45.847222222222221</v>
      </c>
      <c r="G929" s="3" t="s">
        <v>14</v>
      </c>
      <c r="H929" s="3">
        <v>37</v>
      </c>
      <c r="I929" s="3">
        <f t="shared" si="43"/>
        <v>89.22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12">
        <f t="shared" si="44"/>
        <v>41102.208333333336</v>
      </c>
      <c r="O929" s="12">
        <f t="shared" si="44"/>
        <v>41131.208333333336</v>
      </c>
      <c r="P929" s="3" t="b">
        <v>0</v>
      </c>
      <c r="Q929" s="3" t="b">
        <v>0</v>
      </c>
      <c r="R929" s="3" t="s">
        <v>33</v>
      </c>
      <c r="S929" s="3" t="s">
        <v>2040</v>
      </c>
      <c r="T929" s="3" t="s">
        <v>2041</v>
      </c>
    </row>
    <row r="930" spans="1:20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42"/>
        <v>117.31541218637993</v>
      </c>
      <c r="G930" s="3" t="s">
        <v>20</v>
      </c>
      <c r="H930" s="3">
        <v>3777</v>
      </c>
      <c r="I930" s="3">
        <f t="shared" si="43"/>
        <v>52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12">
        <f t="shared" si="44"/>
        <v>41637.25</v>
      </c>
      <c r="O930" s="12">
        <f t="shared" si="44"/>
        <v>41646.25</v>
      </c>
      <c r="P930" s="3" t="b">
        <v>0</v>
      </c>
      <c r="Q930" s="3" t="b">
        <v>0</v>
      </c>
      <c r="R930" s="3" t="s">
        <v>28</v>
      </c>
      <c r="S930" s="3" t="s">
        <v>2038</v>
      </c>
      <c r="T930" s="3" t="s">
        <v>2039</v>
      </c>
    </row>
    <row r="931" spans="1:20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42"/>
        <v>217.30909090909088</v>
      </c>
      <c r="G931" s="3" t="s">
        <v>20</v>
      </c>
      <c r="H931" s="3">
        <v>184</v>
      </c>
      <c r="I931" s="3">
        <f t="shared" si="43"/>
        <v>64.959999999999994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12">
        <f t="shared" si="44"/>
        <v>42858.208333333328</v>
      </c>
      <c r="O931" s="12">
        <f t="shared" si="44"/>
        <v>42872.208333333328</v>
      </c>
      <c r="P931" s="3" t="b">
        <v>0</v>
      </c>
      <c r="Q931" s="3" t="b">
        <v>0</v>
      </c>
      <c r="R931" s="3" t="s">
        <v>33</v>
      </c>
      <c r="S931" s="3" t="s">
        <v>2040</v>
      </c>
      <c r="T931" s="3" t="s">
        <v>2041</v>
      </c>
    </row>
    <row r="932" spans="1:20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42"/>
        <v>112.28571428571428</v>
      </c>
      <c r="G932" s="3" t="s">
        <v>20</v>
      </c>
      <c r="H932" s="3">
        <v>85</v>
      </c>
      <c r="I932" s="3">
        <f t="shared" si="43"/>
        <v>46.24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12">
        <f t="shared" si="44"/>
        <v>42060.25</v>
      </c>
      <c r="O932" s="12">
        <f t="shared" si="44"/>
        <v>42067.25</v>
      </c>
      <c r="P932" s="3" t="b">
        <v>0</v>
      </c>
      <c r="Q932" s="3" t="b">
        <v>1</v>
      </c>
      <c r="R932" s="3" t="s">
        <v>33</v>
      </c>
      <c r="S932" s="3" t="s">
        <v>2040</v>
      </c>
      <c r="T932" s="3" t="s">
        <v>2041</v>
      </c>
    </row>
    <row r="933" spans="1:20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42"/>
        <v>72.51898734177216</v>
      </c>
      <c r="G933" s="3" t="s">
        <v>14</v>
      </c>
      <c r="H933" s="3">
        <v>112</v>
      </c>
      <c r="I933" s="3">
        <f t="shared" si="43"/>
        <v>51.15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12">
        <f t="shared" si="44"/>
        <v>41818.208333333336</v>
      </c>
      <c r="O933" s="12">
        <f t="shared" si="44"/>
        <v>41820.208333333336</v>
      </c>
      <c r="P933" s="3" t="b">
        <v>0</v>
      </c>
      <c r="Q933" s="3" t="b">
        <v>1</v>
      </c>
      <c r="R933" s="3" t="s">
        <v>33</v>
      </c>
      <c r="S933" s="3" t="s">
        <v>2040</v>
      </c>
      <c r="T933" s="3" t="s">
        <v>2041</v>
      </c>
    </row>
    <row r="934" spans="1:20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42"/>
        <v>212.30434782608697</v>
      </c>
      <c r="G934" s="3" t="s">
        <v>20</v>
      </c>
      <c r="H934" s="3">
        <v>144</v>
      </c>
      <c r="I934" s="3">
        <f t="shared" si="43"/>
        <v>33.909999999999997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12">
        <f t="shared" si="44"/>
        <v>41709.208333333336</v>
      </c>
      <c r="O934" s="12">
        <f t="shared" si="44"/>
        <v>41712.208333333336</v>
      </c>
      <c r="P934" s="3" t="b">
        <v>0</v>
      </c>
      <c r="Q934" s="3" t="b">
        <v>0</v>
      </c>
      <c r="R934" s="3" t="s">
        <v>23</v>
      </c>
      <c r="S934" s="3" t="s">
        <v>2036</v>
      </c>
      <c r="T934" s="3" t="s">
        <v>2037</v>
      </c>
    </row>
    <row r="935" spans="1:20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42"/>
        <v>239.74657534246577</v>
      </c>
      <c r="G935" s="3" t="s">
        <v>20</v>
      </c>
      <c r="H935" s="3">
        <v>1902</v>
      </c>
      <c r="I935" s="3">
        <f t="shared" si="43"/>
        <v>92.02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12">
        <f t="shared" si="44"/>
        <v>41372.208333333336</v>
      </c>
      <c r="O935" s="12">
        <f t="shared" si="44"/>
        <v>41385.208333333336</v>
      </c>
      <c r="P935" s="3" t="b">
        <v>0</v>
      </c>
      <c r="Q935" s="3" t="b">
        <v>0</v>
      </c>
      <c r="R935" s="3" t="s">
        <v>33</v>
      </c>
      <c r="S935" s="3" t="s">
        <v>2040</v>
      </c>
      <c r="T935" s="3" t="s">
        <v>2041</v>
      </c>
    </row>
    <row r="936" spans="1:20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42"/>
        <v>181.93548387096774</v>
      </c>
      <c r="G936" s="3" t="s">
        <v>20</v>
      </c>
      <c r="H936" s="3">
        <v>105</v>
      </c>
      <c r="I936" s="3">
        <f t="shared" si="43"/>
        <v>107.43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12">
        <f t="shared" si="44"/>
        <v>42422.25</v>
      </c>
      <c r="O936" s="12">
        <f t="shared" si="44"/>
        <v>42428.25</v>
      </c>
      <c r="P936" s="3" t="b">
        <v>0</v>
      </c>
      <c r="Q936" s="3" t="b">
        <v>0</v>
      </c>
      <c r="R936" s="3" t="s">
        <v>33</v>
      </c>
      <c r="S936" s="3" t="s">
        <v>2040</v>
      </c>
      <c r="T936" s="3" t="s">
        <v>2041</v>
      </c>
    </row>
    <row r="937" spans="1:20" ht="31.5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42"/>
        <v>164.13114754098362</v>
      </c>
      <c r="G937" s="3" t="s">
        <v>20</v>
      </c>
      <c r="H937" s="3">
        <v>132</v>
      </c>
      <c r="I937" s="3">
        <f t="shared" si="43"/>
        <v>75.849999999999994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12">
        <f t="shared" si="44"/>
        <v>42209.208333333328</v>
      </c>
      <c r="O937" s="12">
        <f t="shared" si="44"/>
        <v>42216.208333333328</v>
      </c>
      <c r="P937" s="3" t="b">
        <v>0</v>
      </c>
      <c r="Q937" s="3" t="b">
        <v>0</v>
      </c>
      <c r="R937" s="3" t="s">
        <v>33</v>
      </c>
      <c r="S937" s="3" t="s">
        <v>2040</v>
      </c>
      <c r="T937" s="3" t="s">
        <v>2041</v>
      </c>
    </row>
    <row r="938" spans="1:20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42"/>
        <v>1.6375968992248062</v>
      </c>
      <c r="G938" s="3" t="s">
        <v>14</v>
      </c>
      <c r="H938" s="3">
        <v>21</v>
      </c>
      <c r="I938" s="3">
        <f t="shared" si="43"/>
        <v>80.48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12">
        <f t="shared" si="44"/>
        <v>43668.208333333328</v>
      </c>
      <c r="O938" s="12">
        <f t="shared" si="44"/>
        <v>43671.208333333328</v>
      </c>
      <c r="P938" s="3" t="b">
        <v>1</v>
      </c>
      <c r="Q938" s="3" t="b">
        <v>0</v>
      </c>
      <c r="R938" s="3" t="s">
        <v>33</v>
      </c>
      <c r="S938" s="3" t="s">
        <v>2040</v>
      </c>
      <c r="T938" s="3" t="s">
        <v>2041</v>
      </c>
    </row>
    <row r="939" spans="1:20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42"/>
        <v>49.64385964912281</v>
      </c>
      <c r="G939" s="3" t="s">
        <v>74</v>
      </c>
      <c r="H939" s="3">
        <v>976</v>
      </c>
      <c r="I939" s="3">
        <f t="shared" si="43"/>
        <v>86.98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12">
        <f t="shared" si="44"/>
        <v>42334.25</v>
      </c>
      <c r="O939" s="12">
        <f t="shared" si="44"/>
        <v>42343.25</v>
      </c>
      <c r="P939" s="3" t="b">
        <v>0</v>
      </c>
      <c r="Q939" s="3" t="b">
        <v>0</v>
      </c>
      <c r="R939" s="3" t="s">
        <v>42</v>
      </c>
      <c r="S939" s="3" t="s">
        <v>2042</v>
      </c>
      <c r="T939" s="3" t="s">
        <v>2043</v>
      </c>
    </row>
    <row r="940" spans="1:20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42"/>
        <v>109.70652173913042</v>
      </c>
      <c r="G940" s="3" t="s">
        <v>20</v>
      </c>
      <c r="H940" s="3">
        <v>96</v>
      </c>
      <c r="I940" s="3">
        <f t="shared" si="43"/>
        <v>105.14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12">
        <f t="shared" si="44"/>
        <v>43263.208333333328</v>
      </c>
      <c r="O940" s="12">
        <f t="shared" si="44"/>
        <v>43299.208333333328</v>
      </c>
      <c r="P940" s="3" t="b">
        <v>0</v>
      </c>
      <c r="Q940" s="3" t="b">
        <v>1</v>
      </c>
      <c r="R940" s="3" t="s">
        <v>119</v>
      </c>
      <c r="S940" s="3" t="s">
        <v>2048</v>
      </c>
      <c r="T940" s="3" t="s">
        <v>2054</v>
      </c>
    </row>
    <row r="941" spans="1:20" ht="31.5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42"/>
        <v>49.217948717948715</v>
      </c>
      <c r="G941" s="3" t="s">
        <v>14</v>
      </c>
      <c r="H941" s="3">
        <v>67</v>
      </c>
      <c r="I941" s="3">
        <f t="shared" si="43"/>
        <v>57.3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12">
        <f t="shared" si="44"/>
        <v>40670.208333333336</v>
      </c>
      <c r="O941" s="12">
        <f t="shared" si="44"/>
        <v>40687.208333333336</v>
      </c>
      <c r="P941" s="3" t="b">
        <v>0</v>
      </c>
      <c r="Q941" s="3" t="b">
        <v>1</v>
      </c>
      <c r="R941" s="3" t="s">
        <v>89</v>
      </c>
      <c r="S941" s="3" t="s">
        <v>2051</v>
      </c>
      <c r="T941" s="3" t="s">
        <v>2052</v>
      </c>
    </row>
    <row r="942" spans="1:20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42"/>
        <v>62.232323232323225</v>
      </c>
      <c r="G942" s="3" t="s">
        <v>47</v>
      </c>
      <c r="H942" s="3">
        <v>66</v>
      </c>
      <c r="I942" s="3">
        <f t="shared" si="43"/>
        <v>93.35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12">
        <f t="shared" si="44"/>
        <v>41244.25</v>
      </c>
      <c r="O942" s="12">
        <f t="shared" si="44"/>
        <v>41266.25</v>
      </c>
      <c r="P942" s="3" t="b">
        <v>0</v>
      </c>
      <c r="Q942" s="3" t="b">
        <v>0</v>
      </c>
      <c r="R942" s="3" t="s">
        <v>28</v>
      </c>
      <c r="S942" s="3" t="s">
        <v>2038</v>
      </c>
      <c r="T942" s="3" t="s">
        <v>2039</v>
      </c>
    </row>
    <row r="943" spans="1:20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42"/>
        <v>13.05813953488372</v>
      </c>
      <c r="G943" s="3" t="s">
        <v>14</v>
      </c>
      <c r="H943" s="3">
        <v>78</v>
      </c>
      <c r="I943" s="3">
        <f t="shared" si="43"/>
        <v>71.989999999999995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12">
        <f t="shared" si="44"/>
        <v>40552.25</v>
      </c>
      <c r="O943" s="12">
        <f t="shared" si="44"/>
        <v>40587.25</v>
      </c>
      <c r="P943" s="3" t="b">
        <v>1</v>
      </c>
      <c r="Q943" s="3" t="b">
        <v>0</v>
      </c>
      <c r="R943" s="3" t="s">
        <v>33</v>
      </c>
      <c r="S943" s="3" t="s">
        <v>2040</v>
      </c>
      <c r="T943" s="3" t="s">
        <v>2041</v>
      </c>
    </row>
    <row r="944" spans="1:20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42"/>
        <v>64.635416666666671</v>
      </c>
      <c r="G944" s="3" t="s">
        <v>14</v>
      </c>
      <c r="H944" s="3">
        <v>67</v>
      </c>
      <c r="I944" s="3">
        <f t="shared" si="43"/>
        <v>92.61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12">
        <f t="shared" si="44"/>
        <v>40568.25</v>
      </c>
      <c r="O944" s="12">
        <f t="shared" si="44"/>
        <v>40571.25</v>
      </c>
      <c r="P944" s="3" t="b">
        <v>0</v>
      </c>
      <c r="Q944" s="3" t="b">
        <v>0</v>
      </c>
      <c r="R944" s="3" t="s">
        <v>33</v>
      </c>
      <c r="S944" s="3" t="s">
        <v>2040</v>
      </c>
      <c r="T944" s="3" t="s">
        <v>2041</v>
      </c>
    </row>
    <row r="945" spans="1:20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42"/>
        <v>159.58666666666667</v>
      </c>
      <c r="G945" s="3" t="s">
        <v>20</v>
      </c>
      <c r="H945" s="3">
        <v>114</v>
      </c>
      <c r="I945" s="3">
        <f t="shared" si="43"/>
        <v>104.99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12">
        <f t="shared" si="44"/>
        <v>41906.208333333336</v>
      </c>
      <c r="O945" s="12">
        <f t="shared" si="44"/>
        <v>41941.208333333336</v>
      </c>
      <c r="P945" s="3" t="b">
        <v>0</v>
      </c>
      <c r="Q945" s="3" t="b">
        <v>0</v>
      </c>
      <c r="R945" s="3" t="s">
        <v>17</v>
      </c>
      <c r="S945" s="3" t="s">
        <v>2034</v>
      </c>
      <c r="T945" s="3" t="s">
        <v>2035</v>
      </c>
    </row>
    <row r="946" spans="1:20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42"/>
        <v>81.42</v>
      </c>
      <c r="G946" s="3" t="s">
        <v>14</v>
      </c>
      <c r="H946" s="3">
        <v>263</v>
      </c>
      <c r="I946" s="3">
        <f t="shared" si="43"/>
        <v>30.96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12">
        <f t="shared" si="44"/>
        <v>42776.25</v>
      </c>
      <c r="O946" s="12">
        <f t="shared" si="44"/>
        <v>42795.25</v>
      </c>
      <c r="P946" s="3" t="b">
        <v>0</v>
      </c>
      <c r="Q946" s="3" t="b">
        <v>0</v>
      </c>
      <c r="R946" s="3" t="s">
        <v>122</v>
      </c>
      <c r="S946" s="3" t="s">
        <v>2055</v>
      </c>
      <c r="T946" s="3" t="s">
        <v>2056</v>
      </c>
    </row>
    <row r="947" spans="1:20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42"/>
        <v>32.444767441860463</v>
      </c>
      <c r="G947" s="3" t="s">
        <v>14</v>
      </c>
      <c r="H947" s="3">
        <v>1691</v>
      </c>
      <c r="I947" s="3">
        <f t="shared" si="43"/>
        <v>33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12">
        <f t="shared" si="44"/>
        <v>41004.208333333336</v>
      </c>
      <c r="O947" s="12">
        <f t="shared" si="44"/>
        <v>41019.208333333336</v>
      </c>
      <c r="P947" s="3" t="b">
        <v>1</v>
      </c>
      <c r="Q947" s="3" t="b">
        <v>0</v>
      </c>
      <c r="R947" s="3" t="s">
        <v>122</v>
      </c>
      <c r="S947" s="3" t="s">
        <v>2055</v>
      </c>
      <c r="T947" s="3" t="s">
        <v>2056</v>
      </c>
    </row>
    <row r="948" spans="1:20" ht="31.5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42"/>
        <v>9.9141184124918666</v>
      </c>
      <c r="G948" s="3" t="s">
        <v>14</v>
      </c>
      <c r="H948" s="3">
        <v>181</v>
      </c>
      <c r="I948" s="3">
        <f t="shared" si="43"/>
        <v>84.19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12">
        <f t="shared" si="44"/>
        <v>40710.208333333336</v>
      </c>
      <c r="O948" s="12">
        <f t="shared" si="44"/>
        <v>40712.208333333336</v>
      </c>
      <c r="P948" s="3" t="b">
        <v>0</v>
      </c>
      <c r="Q948" s="3" t="b">
        <v>0</v>
      </c>
      <c r="R948" s="3" t="s">
        <v>33</v>
      </c>
      <c r="S948" s="3" t="s">
        <v>2040</v>
      </c>
      <c r="T948" s="3" t="s">
        <v>2041</v>
      </c>
    </row>
    <row r="949" spans="1:20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42"/>
        <v>26.694444444444443</v>
      </c>
      <c r="G949" s="3" t="s">
        <v>14</v>
      </c>
      <c r="H949" s="3">
        <v>13</v>
      </c>
      <c r="I949" s="3">
        <f t="shared" si="43"/>
        <v>73.92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12">
        <f t="shared" si="44"/>
        <v>41908.208333333336</v>
      </c>
      <c r="O949" s="12">
        <f t="shared" si="44"/>
        <v>41915.208333333336</v>
      </c>
      <c r="P949" s="3" t="b">
        <v>0</v>
      </c>
      <c r="Q949" s="3" t="b">
        <v>0</v>
      </c>
      <c r="R949" s="3" t="s">
        <v>33</v>
      </c>
      <c r="S949" s="3" t="s">
        <v>2040</v>
      </c>
      <c r="T949" s="3" t="s">
        <v>2041</v>
      </c>
    </row>
    <row r="950" spans="1:20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42"/>
        <v>62.957446808510639</v>
      </c>
      <c r="G950" s="3" t="s">
        <v>74</v>
      </c>
      <c r="H950" s="3">
        <v>160</v>
      </c>
      <c r="I950" s="3">
        <f t="shared" si="43"/>
        <v>36.99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12">
        <f t="shared" si="44"/>
        <v>41985.25</v>
      </c>
      <c r="O950" s="12">
        <f t="shared" si="44"/>
        <v>41995.25</v>
      </c>
      <c r="P950" s="3" t="b">
        <v>1</v>
      </c>
      <c r="Q950" s="3" t="b">
        <v>1</v>
      </c>
      <c r="R950" s="3" t="s">
        <v>42</v>
      </c>
      <c r="S950" s="3" t="s">
        <v>2042</v>
      </c>
      <c r="T950" s="3" t="s">
        <v>2043</v>
      </c>
    </row>
    <row r="951" spans="1:20" ht="31.5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42"/>
        <v>161.35593220338984</v>
      </c>
      <c r="G951" s="3" t="s">
        <v>20</v>
      </c>
      <c r="H951" s="3">
        <v>203</v>
      </c>
      <c r="I951" s="3">
        <f t="shared" si="43"/>
        <v>46.9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12">
        <f t="shared" si="44"/>
        <v>42112.208333333328</v>
      </c>
      <c r="O951" s="12">
        <f t="shared" si="44"/>
        <v>42131.208333333328</v>
      </c>
      <c r="P951" s="3" t="b">
        <v>0</v>
      </c>
      <c r="Q951" s="3" t="b">
        <v>0</v>
      </c>
      <c r="R951" s="3" t="s">
        <v>28</v>
      </c>
      <c r="S951" s="3" t="s">
        <v>2038</v>
      </c>
      <c r="T951" s="3" t="s">
        <v>2039</v>
      </c>
    </row>
    <row r="952" spans="1:20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42"/>
        <v>5</v>
      </c>
      <c r="G952" s="3" t="s">
        <v>14</v>
      </c>
      <c r="H952" s="3">
        <v>1</v>
      </c>
      <c r="I952" s="3">
        <f t="shared" si="43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12">
        <f t="shared" si="44"/>
        <v>43571.208333333328</v>
      </c>
      <c r="O952" s="12">
        <f t="shared" si="44"/>
        <v>43576.208333333328</v>
      </c>
      <c r="P952" s="3" t="b">
        <v>0</v>
      </c>
      <c r="Q952" s="3" t="b">
        <v>1</v>
      </c>
      <c r="R952" s="3" t="s">
        <v>33</v>
      </c>
      <c r="S952" s="3" t="s">
        <v>2040</v>
      </c>
      <c r="T952" s="3" t="s">
        <v>2041</v>
      </c>
    </row>
    <row r="953" spans="1:20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42"/>
        <v>1096.9379310344827</v>
      </c>
      <c r="G953" s="3" t="s">
        <v>20</v>
      </c>
      <c r="H953" s="3">
        <v>1559</v>
      </c>
      <c r="I953" s="3">
        <f t="shared" si="43"/>
        <v>102.02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12">
        <f t="shared" si="44"/>
        <v>42730.25</v>
      </c>
      <c r="O953" s="12">
        <f t="shared" si="44"/>
        <v>42731.25</v>
      </c>
      <c r="P953" s="3" t="b">
        <v>0</v>
      </c>
      <c r="Q953" s="3" t="b">
        <v>1</v>
      </c>
      <c r="R953" s="3" t="s">
        <v>23</v>
      </c>
      <c r="S953" s="3" t="s">
        <v>2036</v>
      </c>
      <c r="T953" s="3" t="s">
        <v>2037</v>
      </c>
    </row>
    <row r="954" spans="1:20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42"/>
        <v>70.094158075601371</v>
      </c>
      <c r="G954" s="3" t="s">
        <v>74</v>
      </c>
      <c r="H954" s="3">
        <v>2266</v>
      </c>
      <c r="I954" s="3">
        <f t="shared" si="43"/>
        <v>45.01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12">
        <f t="shared" si="44"/>
        <v>42591.208333333328</v>
      </c>
      <c r="O954" s="12">
        <f t="shared" si="44"/>
        <v>42605.208333333328</v>
      </c>
      <c r="P954" s="3" t="b">
        <v>0</v>
      </c>
      <c r="Q954" s="3" t="b">
        <v>0</v>
      </c>
      <c r="R954" s="3" t="s">
        <v>42</v>
      </c>
      <c r="S954" s="3" t="s">
        <v>2042</v>
      </c>
      <c r="T954" s="3" t="s">
        <v>2043</v>
      </c>
    </row>
    <row r="955" spans="1:20" ht="31.5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42"/>
        <v>60</v>
      </c>
      <c r="G955" s="3" t="s">
        <v>14</v>
      </c>
      <c r="H955" s="3">
        <v>21</v>
      </c>
      <c r="I955" s="3">
        <f t="shared" si="43"/>
        <v>94.29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12">
        <f t="shared" si="44"/>
        <v>42358.25</v>
      </c>
      <c r="O955" s="12">
        <f t="shared" si="44"/>
        <v>42394.25</v>
      </c>
      <c r="P955" s="3" t="b">
        <v>0</v>
      </c>
      <c r="Q955" s="3" t="b">
        <v>1</v>
      </c>
      <c r="R955" s="3" t="s">
        <v>474</v>
      </c>
      <c r="S955" s="3" t="s">
        <v>2042</v>
      </c>
      <c r="T955" s="3" t="s">
        <v>2064</v>
      </c>
    </row>
    <row r="956" spans="1:20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42"/>
        <v>367.0985915492958</v>
      </c>
      <c r="G956" s="3" t="s">
        <v>20</v>
      </c>
      <c r="H956" s="3">
        <v>1548</v>
      </c>
      <c r="I956" s="3">
        <f t="shared" si="43"/>
        <v>101.02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12">
        <f t="shared" si="44"/>
        <v>41174.208333333336</v>
      </c>
      <c r="O956" s="12">
        <f t="shared" si="44"/>
        <v>41198.208333333336</v>
      </c>
      <c r="P956" s="3" t="b">
        <v>0</v>
      </c>
      <c r="Q956" s="3" t="b">
        <v>0</v>
      </c>
      <c r="R956" s="3" t="s">
        <v>28</v>
      </c>
      <c r="S956" s="3" t="s">
        <v>2038</v>
      </c>
      <c r="T956" s="3" t="s">
        <v>2039</v>
      </c>
    </row>
    <row r="957" spans="1:20" ht="31.5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42"/>
        <v>1109</v>
      </c>
      <c r="G957" s="3" t="s">
        <v>20</v>
      </c>
      <c r="H957" s="3">
        <v>80</v>
      </c>
      <c r="I957" s="3">
        <f t="shared" si="43"/>
        <v>97.04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12">
        <f t="shared" si="44"/>
        <v>41238.25</v>
      </c>
      <c r="O957" s="12">
        <f t="shared" si="44"/>
        <v>41240.25</v>
      </c>
      <c r="P957" s="3" t="b">
        <v>0</v>
      </c>
      <c r="Q957" s="3" t="b">
        <v>0</v>
      </c>
      <c r="R957" s="3" t="s">
        <v>33</v>
      </c>
      <c r="S957" s="3" t="s">
        <v>2040</v>
      </c>
      <c r="T957" s="3" t="s">
        <v>2041</v>
      </c>
    </row>
    <row r="958" spans="1:20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42"/>
        <v>19.028784648187631</v>
      </c>
      <c r="G958" s="3" t="s">
        <v>14</v>
      </c>
      <c r="H958" s="3">
        <v>830</v>
      </c>
      <c r="I958" s="3">
        <f t="shared" si="43"/>
        <v>43.01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12">
        <f t="shared" si="44"/>
        <v>42360.25</v>
      </c>
      <c r="O958" s="12">
        <f t="shared" si="44"/>
        <v>42364.25</v>
      </c>
      <c r="P958" s="3" t="b">
        <v>0</v>
      </c>
      <c r="Q958" s="3" t="b">
        <v>0</v>
      </c>
      <c r="R958" s="3" t="s">
        <v>474</v>
      </c>
      <c r="S958" s="3" t="s">
        <v>2042</v>
      </c>
      <c r="T958" s="3" t="s">
        <v>2064</v>
      </c>
    </row>
    <row r="959" spans="1:20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42"/>
        <v>126.87755102040816</v>
      </c>
      <c r="G959" s="3" t="s">
        <v>20</v>
      </c>
      <c r="H959" s="3">
        <v>131</v>
      </c>
      <c r="I959" s="3">
        <f t="shared" si="43"/>
        <v>94.92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12">
        <f t="shared" si="44"/>
        <v>40955.25</v>
      </c>
      <c r="O959" s="12">
        <f t="shared" si="44"/>
        <v>40958.25</v>
      </c>
      <c r="P959" s="3" t="b">
        <v>0</v>
      </c>
      <c r="Q959" s="3" t="b">
        <v>0</v>
      </c>
      <c r="R959" s="3" t="s">
        <v>33</v>
      </c>
      <c r="S959" s="3" t="s">
        <v>2040</v>
      </c>
      <c r="T959" s="3" t="s">
        <v>2041</v>
      </c>
    </row>
    <row r="960" spans="1:20" ht="31.5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42"/>
        <v>734.63636363636363</v>
      </c>
      <c r="G960" s="3" t="s">
        <v>20</v>
      </c>
      <c r="H960" s="3">
        <v>112</v>
      </c>
      <c r="I960" s="3">
        <f t="shared" si="43"/>
        <v>72.150000000000006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12">
        <f t="shared" si="44"/>
        <v>40350.208333333336</v>
      </c>
      <c r="O960" s="12">
        <f t="shared" si="44"/>
        <v>40372.208333333336</v>
      </c>
      <c r="P960" s="3" t="b">
        <v>0</v>
      </c>
      <c r="Q960" s="3" t="b">
        <v>0</v>
      </c>
      <c r="R960" s="3" t="s">
        <v>71</v>
      </c>
      <c r="S960" s="3" t="s">
        <v>2042</v>
      </c>
      <c r="T960" s="3" t="s">
        <v>2050</v>
      </c>
    </row>
    <row r="961" spans="1:20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42"/>
        <v>4.5731034482758623</v>
      </c>
      <c r="G961" s="3" t="s">
        <v>14</v>
      </c>
      <c r="H961" s="3">
        <v>130</v>
      </c>
      <c r="I961" s="3">
        <f t="shared" si="43"/>
        <v>51.01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12">
        <f t="shared" si="44"/>
        <v>40357.208333333336</v>
      </c>
      <c r="O961" s="12">
        <f t="shared" si="44"/>
        <v>40385.208333333336</v>
      </c>
      <c r="P961" s="3" t="b">
        <v>0</v>
      </c>
      <c r="Q961" s="3" t="b">
        <v>0</v>
      </c>
      <c r="R961" s="3" t="s">
        <v>206</v>
      </c>
      <c r="S961" s="3" t="s">
        <v>2048</v>
      </c>
      <c r="T961" s="3" t="s">
        <v>2060</v>
      </c>
    </row>
    <row r="962" spans="1:20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42"/>
        <v>85.054545454545448</v>
      </c>
      <c r="G962" s="3" t="s">
        <v>14</v>
      </c>
      <c r="H962" s="3">
        <v>55</v>
      </c>
      <c r="I962" s="3">
        <f t="shared" si="43"/>
        <v>85.05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12">
        <f t="shared" si="44"/>
        <v>42408.25</v>
      </c>
      <c r="O962" s="12">
        <f t="shared" si="44"/>
        <v>42445.208333333328</v>
      </c>
      <c r="P962" s="3" t="b">
        <v>0</v>
      </c>
      <c r="Q962" s="3" t="b">
        <v>0</v>
      </c>
      <c r="R962" s="3" t="s">
        <v>28</v>
      </c>
      <c r="S962" s="3" t="s">
        <v>2038</v>
      </c>
      <c r="T962" s="3" t="s">
        <v>2039</v>
      </c>
    </row>
    <row r="963" spans="1:20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ref="F963:F1001" si="45">(E963/D963)*100</f>
        <v>119.29824561403508</v>
      </c>
      <c r="G963" s="3" t="s">
        <v>20</v>
      </c>
      <c r="H963" s="3">
        <v>155</v>
      </c>
      <c r="I963" s="3">
        <f t="shared" ref="I963:I1001" si="46">ROUND(E963/H963,2)</f>
        <v>43.87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12">
        <f t="shared" ref="N963:O1001" si="47">(((L963/60)/60)/24)+DATE(1970,1,1)</f>
        <v>40591.25</v>
      </c>
      <c r="O963" s="12">
        <f t="shared" si="47"/>
        <v>40595.25</v>
      </c>
      <c r="P963" s="3" t="b">
        <v>0</v>
      </c>
      <c r="Q963" s="3" t="b">
        <v>0</v>
      </c>
      <c r="R963" s="3" t="s">
        <v>206</v>
      </c>
      <c r="S963" s="3" t="s">
        <v>2048</v>
      </c>
      <c r="T963" s="3" t="s">
        <v>2060</v>
      </c>
    </row>
    <row r="964" spans="1:20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si="45"/>
        <v>296.02777777777777</v>
      </c>
      <c r="G964" s="3" t="s">
        <v>20</v>
      </c>
      <c r="H964" s="3">
        <v>266</v>
      </c>
      <c r="I964" s="3">
        <f t="shared" si="46"/>
        <v>40.06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12">
        <f t="shared" si="47"/>
        <v>41592.25</v>
      </c>
      <c r="O964" s="12">
        <f t="shared" si="47"/>
        <v>41613.25</v>
      </c>
      <c r="P964" s="3" t="b">
        <v>0</v>
      </c>
      <c r="Q964" s="3" t="b">
        <v>0</v>
      </c>
      <c r="R964" s="3" t="s">
        <v>17</v>
      </c>
      <c r="S964" s="3" t="s">
        <v>2034</v>
      </c>
      <c r="T964" s="3" t="s">
        <v>2035</v>
      </c>
    </row>
    <row r="965" spans="1:20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45"/>
        <v>84.694915254237287</v>
      </c>
      <c r="G965" s="3" t="s">
        <v>14</v>
      </c>
      <c r="H965" s="3">
        <v>114</v>
      </c>
      <c r="I965" s="3">
        <f t="shared" si="46"/>
        <v>43.83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12">
        <f t="shared" si="47"/>
        <v>40607.25</v>
      </c>
      <c r="O965" s="12">
        <f t="shared" si="47"/>
        <v>40613.25</v>
      </c>
      <c r="P965" s="3" t="b">
        <v>0</v>
      </c>
      <c r="Q965" s="3" t="b">
        <v>1</v>
      </c>
      <c r="R965" s="3" t="s">
        <v>122</v>
      </c>
      <c r="S965" s="3" t="s">
        <v>2055</v>
      </c>
      <c r="T965" s="3" t="s">
        <v>2056</v>
      </c>
    </row>
    <row r="966" spans="1:20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45"/>
        <v>355.7837837837838</v>
      </c>
      <c r="G966" s="3" t="s">
        <v>20</v>
      </c>
      <c r="H966" s="3">
        <v>155</v>
      </c>
      <c r="I966" s="3">
        <f t="shared" si="46"/>
        <v>84.93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12">
        <f t="shared" si="47"/>
        <v>42135.208333333328</v>
      </c>
      <c r="O966" s="12">
        <f t="shared" si="47"/>
        <v>42140.208333333328</v>
      </c>
      <c r="P966" s="3" t="b">
        <v>0</v>
      </c>
      <c r="Q966" s="3" t="b">
        <v>0</v>
      </c>
      <c r="R966" s="3" t="s">
        <v>33</v>
      </c>
      <c r="S966" s="3" t="s">
        <v>2040</v>
      </c>
      <c r="T966" s="3" t="s">
        <v>2041</v>
      </c>
    </row>
    <row r="967" spans="1:20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45"/>
        <v>386.40909090909093</v>
      </c>
      <c r="G967" s="3" t="s">
        <v>20</v>
      </c>
      <c r="H967" s="3">
        <v>207</v>
      </c>
      <c r="I967" s="3">
        <f t="shared" si="46"/>
        <v>41.07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12">
        <f t="shared" si="47"/>
        <v>40203.25</v>
      </c>
      <c r="O967" s="12">
        <f t="shared" si="47"/>
        <v>40243.25</v>
      </c>
      <c r="P967" s="3" t="b">
        <v>0</v>
      </c>
      <c r="Q967" s="3" t="b">
        <v>0</v>
      </c>
      <c r="R967" s="3" t="s">
        <v>23</v>
      </c>
      <c r="S967" s="3" t="s">
        <v>2036</v>
      </c>
      <c r="T967" s="3" t="s">
        <v>2037</v>
      </c>
    </row>
    <row r="968" spans="1:20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45"/>
        <v>792.23529411764707</v>
      </c>
      <c r="G968" s="3" t="s">
        <v>20</v>
      </c>
      <c r="H968" s="3">
        <v>245</v>
      </c>
      <c r="I968" s="3">
        <f t="shared" si="46"/>
        <v>54.97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12">
        <f t="shared" si="47"/>
        <v>42901.208333333328</v>
      </c>
      <c r="O968" s="12">
        <f t="shared" si="47"/>
        <v>42903.208333333328</v>
      </c>
      <c r="P968" s="3" t="b">
        <v>0</v>
      </c>
      <c r="Q968" s="3" t="b">
        <v>0</v>
      </c>
      <c r="R968" s="3" t="s">
        <v>33</v>
      </c>
      <c r="S968" s="3" t="s">
        <v>2040</v>
      </c>
      <c r="T968" s="3" t="s">
        <v>2041</v>
      </c>
    </row>
    <row r="969" spans="1:20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45"/>
        <v>137.03393665158373</v>
      </c>
      <c r="G969" s="3" t="s">
        <v>20</v>
      </c>
      <c r="H969" s="3">
        <v>1573</v>
      </c>
      <c r="I969" s="3">
        <f t="shared" si="46"/>
        <v>77.010000000000005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12">
        <f t="shared" si="47"/>
        <v>41005.208333333336</v>
      </c>
      <c r="O969" s="12">
        <f t="shared" si="47"/>
        <v>41042.208333333336</v>
      </c>
      <c r="P969" s="3" t="b">
        <v>0</v>
      </c>
      <c r="Q969" s="3" t="b">
        <v>0</v>
      </c>
      <c r="R969" s="3" t="s">
        <v>319</v>
      </c>
      <c r="S969" s="3" t="s">
        <v>2036</v>
      </c>
      <c r="T969" s="3" t="s">
        <v>2063</v>
      </c>
    </row>
    <row r="970" spans="1:20" ht="31.5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45"/>
        <v>338.20833333333337</v>
      </c>
      <c r="G970" s="3" t="s">
        <v>20</v>
      </c>
      <c r="H970" s="3">
        <v>114</v>
      </c>
      <c r="I970" s="3">
        <f t="shared" si="46"/>
        <v>71.2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12">
        <f t="shared" si="47"/>
        <v>40544.25</v>
      </c>
      <c r="O970" s="12">
        <f t="shared" si="47"/>
        <v>40559.25</v>
      </c>
      <c r="P970" s="3" t="b">
        <v>0</v>
      </c>
      <c r="Q970" s="3" t="b">
        <v>0</v>
      </c>
      <c r="R970" s="3" t="s">
        <v>17</v>
      </c>
      <c r="S970" s="3" t="s">
        <v>2034</v>
      </c>
      <c r="T970" s="3" t="s">
        <v>2035</v>
      </c>
    </row>
    <row r="971" spans="1:20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45"/>
        <v>108.22784810126582</v>
      </c>
      <c r="G971" s="3" t="s">
        <v>20</v>
      </c>
      <c r="H971" s="3">
        <v>93</v>
      </c>
      <c r="I971" s="3">
        <f t="shared" si="46"/>
        <v>91.94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12">
        <f t="shared" si="47"/>
        <v>43821.25</v>
      </c>
      <c r="O971" s="12">
        <f t="shared" si="47"/>
        <v>43828.25</v>
      </c>
      <c r="P971" s="3" t="b">
        <v>0</v>
      </c>
      <c r="Q971" s="3" t="b">
        <v>0</v>
      </c>
      <c r="R971" s="3" t="s">
        <v>33</v>
      </c>
      <c r="S971" s="3" t="s">
        <v>2040</v>
      </c>
      <c r="T971" s="3" t="s">
        <v>2041</v>
      </c>
    </row>
    <row r="972" spans="1:20" ht="31.5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45"/>
        <v>60.757639620653315</v>
      </c>
      <c r="G972" s="3" t="s">
        <v>14</v>
      </c>
      <c r="H972" s="3">
        <v>594</v>
      </c>
      <c r="I972" s="3">
        <f t="shared" si="46"/>
        <v>97.07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12">
        <f t="shared" si="47"/>
        <v>40672.208333333336</v>
      </c>
      <c r="O972" s="12">
        <f t="shared" si="47"/>
        <v>40673.208333333336</v>
      </c>
      <c r="P972" s="3" t="b">
        <v>0</v>
      </c>
      <c r="Q972" s="3" t="b">
        <v>0</v>
      </c>
      <c r="R972" s="3" t="s">
        <v>33</v>
      </c>
      <c r="S972" s="3" t="s">
        <v>2040</v>
      </c>
      <c r="T972" s="3" t="s">
        <v>2041</v>
      </c>
    </row>
    <row r="973" spans="1:20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45"/>
        <v>27.725490196078432</v>
      </c>
      <c r="G973" s="3" t="s">
        <v>14</v>
      </c>
      <c r="H973" s="3">
        <v>24</v>
      </c>
      <c r="I973" s="3">
        <f t="shared" si="46"/>
        <v>58.92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12">
        <f t="shared" si="47"/>
        <v>41555.208333333336</v>
      </c>
      <c r="O973" s="12">
        <f t="shared" si="47"/>
        <v>41561.208333333336</v>
      </c>
      <c r="P973" s="3" t="b">
        <v>0</v>
      </c>
      <c r="Q973" s="3" t="b">
        <v>0</v>
      </c>
      <c r="R973" s="3" t="s">
        <v>269</v>
      </c>
      <c r="S973" s="3" t="s">
        <v>2042</v>
      </c>
      <c r="T973" s="3" t="s">
        <v>2061</v>
      </c>
    </row>
    <row r="974" spans="1:20" ht="31.5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45"/>
        <v>228.3934426229508</v>
      </c>
      <c r="G974" s="3" t="s">
        <v>20</v>
      </c>
      <c r="H974" s="3">
        <v>1681</v>
      </c>
      <c r="I974" s="3">
        <f t="shared" si="46"/>
        <v>58.02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12">
        <f t="shared" si="47"/>
        <v>41792.208333333336</v>
      </c>
      <c r="O974" s="12">
        <f t="shared" si="47"/>
        <v>41801.208333333336</v>
      </c>
      <c r="P974" s="3" t="b">
        <v>0</v>
      </c>
      <c r="Q974" s="3" t="b">
        <v>1</v>
      </c>
      <c r="R974" s="3" t="s">
        <v>28</v>
      </c>
      <c r="S974" s="3" t="s">
        <v>2038</v>
      </c>
      <c r="T974" s="3" t="s">
        <v>2039</v>
      </c>
    </row>
    <row r="975" spans="1:20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45"/>
        <v>21.615194054500414</v>
      </c>
      <c r="G975" s="3" t="s">
        <v>14</v>
      </c>
      <c r="H975" s="3">
        <v>252</v>
      </c>
      <c r="I975" s="3">
        <f t="shared" si="46"/>
        <v>103.87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12">
        <f t="shared" si="47"/>
        <v>40522.25</v>
      </c>
      <c r="O975" s="12">
        <f t="shared" si="47"/>
        <v>40524.25</v>
      </c>
      <c r="P975" s="3" t="b">
        <v>0</v>
      </c>
      <c r="Q975" s="3" t="b">
        <v>1</v>
      </c>
      <c r="R975" s="3" t="s">
        <v>33</v>
      </c>
      <c r="S975" s="3" t="s">
        <v>2040</v>
      </c>
      <c r="T975" s="3" t="s">
        <v>2041</v>
      </c>
    </row>
    <row r="976" spans="1:20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45"/>
        <v>373.875</v>
      </c>
      <c r="G976" s="3" t="s">
        <v>20</v>
      </c>
      <c r="H976" s="3">
        <v>32</v>
      </c>
      <c r="I976" s="3">
        <f t="shared" si="46"/>
        <v>93.47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12">
        <f t="shared" si="47"/>
        <v>41412.208333333336</v>
      </c>
      <c r="O976" s="12">
        <f t="shared" si="47"/>
        <v>41413.208333333336</v>
      </c>
      <c r="P976" s="3" t="b">
        <v>0</v>
      </c>
      <c r="Q976" s="3" t="b">
        <v>0</v>
      </c>
      <c r="R976" s="3" t="s">
        <v>60</v>
      </c>
      <c r="S976" s="3" t="s">
        <v>2036</v>
      </c>
      <c r="T976" s="3" t="s">
        <v>2046</v>
      </c>
    </row>
    <row r="977" spans="1:20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45"/>
        <v>154.92592592592592</v>
      </c>
      <c r="G977" s="3" t="s">
        <v>20</v>
      </c>
      <c r="H977" s="3">
        <v>135</v>
      </c>
      <c r="I977" s="3">
        <f t="shared" si="46"/>
        <v>61.97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12">
        <f t="shared" si="47"/>
        <v>42337.25</v>
      </c>
      <c r="O977" s="12">
        <f t="shared" si="47"/>
        <v>42376.25</v>
      </c>
      <c r="P977" s="3" t="b">
        <v>0</v>
      </c>
      <c r="Q977" s="3" t="b">
        <v>1</v>
      </c>
      <c r="R977" s="3" t="s">
        <v>33</v>
      </c>
      <c r="S977" s="3" t="s">
        <v>2040</v>
      </c>
      <c r="T977" s="3" t="s">
        <v>2041</v>
      </c>
    </row>
    <row r="978" spans="1:20" ht="31.5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45"/>
        <v>322.14999999999998</v>
      </c>
      <c r="G978" s="3" t="s">
        <v>20</v>
      </c>
      <c r="H978" s="3">
        <v>140</v>
      </c>
      <c r="I978" s="3">
        <f t="shared" si="46"/>
        <v>92.04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12">
        <f t="shared" si="47"/>
        <v>40571.25</v>
      </c>
      <c r="O978" s="12">
        <f t="shared" si="47"/>
        <v>40577.25</v>
      </c>
      <c r="P978" s="3" t="b">
        <v>0</v>
      </c>
      <c r="Q978" s="3" t="b">
        <v>1</v>
      </c>
      <c r="R978" s="3" t="s">
        <v>33</v>
      </c>
      <c r="S978" s="3" t="s">
        <v>2040</v>
      </c>
      <c r="T978" s="3" t="s">
        <v>2041</v>
      </c>
    </row>
    <row r="979" spans="1:20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45"/>
        <v>73.957142857142856</v>
      </c>
      <c r="G979" s="3" t="s">
        <v>14</v>
      </c>
      <c r="H979" s="3">
        <v>67</v>
      </c>
      <c r="I979" s="3">
        <f t="shared" si="46"/>
        <v>77.27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12">
        <f t="shared" si="47"/>
        <v>43138.25</v>
      </c>
      <c r="O979" s="12">
        <f t="shared" si="47"/>
        <v>43170.25</v>
      </c>
      <c r="P979" s="3" t="b">
        <v>0</v>
      </c>
      <c r="Q979" s="3" t="b">
        <v>0</v>
      </c>
      <c r="R979" s="3" t="s">
        <v>17</v>
      </c>
      <c r="S979" s="3" t="s">
        <v>2034</v>
      </c>
      <c r="T979" s="3" t="s">
        <v>2035</v>
      </c>
    </row>
    <row r="980" spans="1:20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45"/>
        <v>864.1</v>
      </c>
      <c r="G980" s="3" t="s">
        <v>20</v>
      </c>
      <c r="H980" s="3">
        <v>92</v>
      </c>
      <c r="I980" s="3">
        <f t="shared" si="46"/>
        <v>93.92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12">
        <f t="shared" si="47"/>
        <v>42686.25</v>
      </c>
      <c r="O980" s="12">
        <f t="shared" si="47"/>
        <v>42708.25</v>
      </c>
      <c r="P980" s="3" t="b">
        <v>0</v>
      </c>
      <c r="Q980" s="3" t="b">
        <v>0</v>
      </c>
      <c r="R980" s="3" t="s">
        <v>89</v>
      </c>
      <c r="S980" s="3" t="s">
        <v>2051</v>
      </c>
      <c r="T980" s="3" t="s">
        <v>2052</v>
      </c>
    </row>
    <row r="981" spans="1:20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45"/>
        <v>143.26245847176079</v>
      </c>
      <c r="G981" s="3" t="s">
        <v>20</v>
      </c>
      <c r="H981" s="3">
        <v>1015</v>
      </c>
      <c r="I981" s="3">
        <f t="shared" si="46"/>
        <v>84.97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12">
        <f t="shared" si="47"/>
        <v>42078.208333333328</v>
      </c>
      <c r="O981" s="12">
        <f t="shared" si="47"/>
        <v>42084.208333333328</v>
      </c>
      <c r="P981" s="3" t="b">
        <v>0</v>
      </c>
      <c r="Q981" s="3" t="b">
        <v>0</v>
      </c>
      <c r="R981" s="3" t="s">
        <v>33</v>
      </c>
      <c r="S981" s="3" t="s">
        <v>2040</v>
      </c>
      <c r="T981" s="3" t="s">
        <v>2041</v>
      </c>
    </row>
    <row r="982" spans="1:20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45"/>
        <v>40.281762295081968</v>
      </c>
      <c r="G982" s="3" t="s">
        <v>14</v>
      </c>
      <c r="H982" s="3">
        <v>742</v>
      </c>
      <c r="I982" s="3">
        <f t="shared" si="46"/>
        <v>105.97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12">
        <f t="shared" si="47"/>
        <v>42307.208333333328</v>
      </c>
      <c r="O982" s="12">
        <f t="shared" si="47"/>
        <v>42312.25</v>
      </c>
      <c r="P982" s="3" t="b">
        <v>1</v>
      </c>
      <c r="Q982" s="3" t="b">
        <v>0</v>
      </c>
      <c r="R982" s="3" t="s">
        <v>68</v>
      </c>
      <c r="S982" s="3" t="s">
        <v>2048</v>
      </c>
      <c r="T982" s="3" t="s">
        <v>2049</v>
      </c>
    </row>
    <row r="983" spans="1:20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45"/>
        <v>178.22388059701493</v>
      </c>
      <c r="G983" s="3" t="s">
        <v>20</v>
      </c>
      <c r="H983" s="3">
        <v>323</v>
      </c>
      <c r="I983" s="3">
        <f t="shared" si="46"/>
        <v>36.97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12">
        <f t="shared" si="47"/>
        <v>43094.25</v>
      </c>
      <c r="O983" s="12">
        <f t="shared" si="47"/>
        <v>43127.25</v>
      </c>
      <c r="P983" s="3" t="b">
        <v>0</v>
      </c>
      <c r="Q983" s="3" t="b">
        <v>0</v>
      </c>
      <c r="R983" s="3" t="s">
        <v>28</v>
      </c>
      <c r="S983" s="3" t="s">
        <v>2038</v>
      </c>
      <c r="T983" s="3" t="s">
        <v>2039</v>
      </c>
    </row>
    <row r="984" spans="1:20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45"/>
        <v>84.930555555555557</v>
      </c>
      <c r="G984" s="3" t="s">
        <v>14</v>
      </c>
      <c r="H984" s="3">
        <v>75</v>
      </c>
      <c r="I984" s="3">
        <f t="shared" si="46"/>
        <v>81.53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12">
        <f t="shared" si="47"/>
        <v>40743.208333333336</v>
      </c>
      <c r="O984" s="12">
        <f t="shared" si="47"/>
        <v>40745.208333333336</v>
      </c>
      <c r="P984" s="3" t="b">
        <v>0</v>
      </c>
      <c r="Q984" s="3" t="b">
        <v>1</v>
      </c>
      <c r="R984" s="3" t="s">
        <v>42</v>
      </c>
      <c r="S984" s="3" t="s">
        <v>2042</v>
      </c>
      <c r="T984" s="3" t="s">
        <v>2043</v>
      </c>
    </row>
    <row r="985" spans="1:20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45"/>
        <v>145.93648334624322</v>
      </c>
      <c r="G985" s="3" t="s">
        <v>20</v>
      </c>
      <c r="H985" s="3">
        <v>2326</v>
      </c>
      <c r="I985" s="3">
        <f t="shared" si="46"/>
        <v>81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12">
        <f t="shared" si="47"/>
        <v>43681.208333333328</v>
      </c>
      <c r="O985" s="12">
        <f t="shared" si="47"/>
        <v>43696.208333333328</v>
      </c>
      <c r="P985" s="3" t="b">
        <v>0</v>
      </c>
      <c r="Q985" s="3" t="b">
        <v>0</v>
      </c>
      <c r="R985" s="3" t="s">
        <v>42</v>
      </c>
      <c r="S985" s="3" t="s">
        <v>2042</v>
      </c>
      <c r="T985" s="3" t="s">
        <v>2043</v>
      </c>
    </row>
    <row r="986" spans="1:20" ht="31.5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45"/>
        <v>152.46153846153848</v>
      </c>
      <c r="G986" s="3" t="s">
        <v>20</v>
      </c>
      <c r="H986" s="3">
        <v>381</v>
      </c>
      <c r="I986" s="3">
        <f t="shared" si="46"/>
        <v>26.01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12">
        <f t="shared" si="47"/>
        <v>43716.208333333328</v>
      </c>
      <c r="O986" s="12">
        <f t="shared" si="47"/>
        <v>43742.208333333328</v>
      </c>
      <c r="P986" s="3" t="b">
        <v>0</v>
      </c>
      <c r="Q986" s="3" t="b">
        <v>0</v>
      </c>
      <c r="R986" s="3" t="s">
        <v>33</v>
      </c>
      <c r="S986" s="3" t="s">
        <v>2040</v>
      </c>
      <c r="T986" s="3" t="s">
        <v>2041</v>
      </c>
    </row>
    <row r="987" spans="1:20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45"/>
        <v>67.129542790152414</v>
      </c>
      <c r="G987" s="3" t="s">
        <v>14</v>
      </c>
      <c r="H987" s="3">
        <v>4405</v>
      </c>
      <c r="I987" s="3">
        <f t="shared" si="46"/>
        <v>26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12">
        <f t="shared" si="47"/>
        <v>41614.25</v>
      </c>
      <c r="O987" s="12">
        <f t="shared" si="47"/>
        <v>41640.25</v>
      </c>
      <c r="P987" s="3" t="b">
        <v>0</v>
      </c>
      <c r="Q987" s="3" t="b">
        <v>1</v>
      </c>
      <c r="R987" s="3" t="s">
        <v>23</v>
      </c>
      <c r="S987" s="3" t="s">
        <v>2036</v>
      </c>
      <c r="T987" s="3" t="s">
        <v>2037</v>
      </c>
    </row>
    <row r="988" spans="1:20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45"/>
        <v>40.307692307692307</v>
      </c>
      <c r="G988" s="3" t="s">
        <v>14</v>
      </c>
      <c r="H988" s="3">
        <v>92</v>
      </c>
      <c r="I988" s="3">
        <f t="shared" si="46"/>
        <v>34.17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12">
        <f t="shared" si="47"/>
        <v>40638.208333333336</v>
      </c>
      <c r="O988" s="12">
        <f t="shared" si="47"/>
        <v>40652.208333333336</v>
      </c>
      <c r="P988" s="3" t="b">
        <v>0</v>
      </c>
      <c r="Q988" s="3" t="b">
        <v>0</v>
      </c>
      <c r="R988" s="3" t="s">
        <v>23</v>
      </c>
      <c r="S988" s="3" t="s">
        <v>2036</v>
      </c>
      <c r="T988" s="3" t="s">
        <v>2037</v>
      </c>
    </row>
    <row r="989" spans="1:20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45"/>
        <v>216.79032258064518</v>
      </c>
      <c r="G989" s="3" t="s">
        <v>20</v>
      </c>
      <c r="H989" s="3">
        <v>480</v>
      </c>
      <c r="I989" s="3">
        <f t="shared" si="46"/>
        <v>28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12">
        <f t="shared" si="47"/>
        <v>42852.208333333328</v>
      </c>
      <c r="O989" s="12">
        <f t="shared" si="47"/>
        <v>42866.208333333328</v>
      </c>
      <c r="P989" s="3" t="b">
        <v>0</v>
      </c>
      <c r="Q989" s="3" t="b">
        <v>0</v>
      </c>
      <c r="R989" s="3" t="s">
        <v>42</v>
      </c>
      <c r="S989" s="3" t="s">
        <v>2042</v>
      </c>
      <c r="T989" s="3" t="s">
        <v>2043</v>
      </c>
    </row>
    <row r="990" spans="1:20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45"/>
        <v>52.117021276595743</v>
      </c>
      <c r="G990" s="3" t="s">
        <v>14</v>
      </c>
      <c r="H990" s="3">
        <v>64</v>
      </c>
      <c r="I990" s="3">
        <f t="shared" si="46"/>
        <v>76.55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12">
        <f t="shared" si="47"/>
        <v>42686.25</v>
      </c>
      <c r="O990" s="12">
        <f t="shared" si="47"/>
        <v>42707.25</v>
      </c>
      <c r="P990" s="3" t="b">
        <v>0</v>
      </c>
      <c r="Q990" s="3" t="b">
        <v>0</v>
      </c>
      <c r="R990" s="3" t="s">
        <v>133</v>
      </c>
      <c r="S990" s="3" t="s">
        <v>2048</v>
      </c>
      <c r="T990" s="3" t="s">
        <v>2057</v>
      </c>
    </row>
    <row r="991" spans="1:20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45"/>
        <v>499.58333333333337</v>
      </c>
      <c r="G991" s="3" t="s">
        <v>20</v>
      </c>
      <c r="H991" s="3">
        <v>226</v>
      </c>
      <c r="I991" s="3">
        <f t="shared" si="46"/>
        <v>53.05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12">
        <f t="shared" si="47"/>
        <v>43571.208333333328</v>
      </c>
      <c r="O991" s="12">
        <f t="shared" si="47"/>
        <v>43576.208333333328</v>
      </c>
      <c r="P991" s="3" t="b">
        <v>0</v>
      </c>
      <c r="Q991" s="3" t="b">
        <v>0</v>
      </c>
      <c r="R991" s="3" t="s">
        <v>206</v>
      </c>
      <c r="S991" s="3" t="s">
        <v>2048</v>
      </c>
      <c r="T991" s="3" t="s">
        <v>2060</v>
      </c>
    </row>
    <row r="992" spans="1:20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45"/>
        <v>87.679487179487182</v>
      </c>
      <c r="G992" s="3" t="s">
        <v>14</v>
      </c>
      <c r="H992" s="3">
        <v>64</v>
      </c>
      <c r="I992" s="3">
        <f t="shared" si="46"/>
        <v>106.86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12">
        <f t="shared" si="47"/>
        <v>42432.25</v>
      </c>
      <c r="O992" s="12">
        <f t="shared" si="47"/>
        <v>42454.208333333328</v>
      </c>
      <c r="P992" s="3" t="b">
        <v>0</v>
      </c>
      <c r="Q992" s="3" t="b">
        <v>1</v>
      </c>
      <c r="R992" s="3" t="s">
        <v>53</v>
      </c>
      <c r="S992" s="3" t="s">
        <v>2042</v>
      </c>
      <c r="T992" s="3" t="s">
        <v>2045</v>
      </c>
    </row>
    <row r="993" spans="1:20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45"/>
        <v>113.17346938775511</v>
      </c>
      <c r="G993" s="3" t="s">
        <v>20</v>
      </c>
      <c r="H993" s="3">
        <v>241</v>
      </c>
      <c r="I993" s="3">
        <f t="shared" si="46"/>
        <v>46.02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12">
        <f t="shared" si="47"/>
        <v>41907.208333333336</v>
      </c>
      <c r="O993" s="12">
        <f t="shared" si="47"/>
        <v>41911.208333333336</v>
      </c>
      <c r="P993" s="3" t="b">
        <v>0</v>
      </c>
      <c r="Q993" s="3" t="b">
        <v>1</v>
      </c>
      <c r="R993" s="3" t="s">
        <v>23</v>
      </c>
      <c r="S993" s="3" t="s">
        <v>2036</v>
      </c>
      <c r="T993" s="3" t="s">
        <v>2037</v>
      </c>
    </row>
    <row r="994" spans="1:20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45"/>
        <v>426.54838709677421</v>
      </c>
      <c r="G994" s="3" t="s">
        <v>20</v>
      </c>
      <c r="H994" s="3">
        <v>132</v>
      </c>
      <c r="I994" s="3">
        <f t="shared" si="46"/>
        <v>100.17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12">
        <f t="shared" si="47"/>
        <v>43227.208333333328</v>
      </c>
      <c r="O994" s="12">
        <f t="shared" si="47"/>
        <v>43241.208333333328</v>
      </c>
      <c r="P994" s="3" t="b">
        <v>0</v>
      </c>
      <c r="Q994" s="3" t="b">
        <v>1</v>
      </c>
      <c r="R994" s="3" t="s">
        <v>53</v>
      </c>
      <c r="S994" s="3" t="s">
        <v>2042</v>
      </c>
      <c r="T994" s="3" t="s">
        <v>2045</v>
      </c>
    </row>
    <row r="995" spans="1:20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45"/>
        <v>77.632653061224488</v>
      </c>
      <c r="G995" s="3" t="s">
        <v>74</v>
      </c>
      <c r="H995" s="3">
        <v>75</v>
      </c>
      <c r="I995" s="3">
        <f t="shared" si="46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12">
        <f t="shared" si="47"/>
        <v>42362.25</v>
      </c>
      <c r="O995" s="12">
        <f t="shared" si="47"/>
        <v>42379.25</v>
      </c>
      <c r="P995" s="3" t="b">
        <v>0</v>
      </c>
      <c r="Q995" s="3" t="b">
        <v>1</v>
      </c>
      <c r="R995" s="3" t="s">
        <v>122</v>
      </c>
      <c r="S995" s="3" t="s">
        <v>2055</v>
      </c>
      <c r="T995" s="3" t="s">
        <v>2056</v>
      </c>
    </row>
    <row r="996" spans="1:20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45"/>
        <v>52.496810772501767</v>
      </c>
      <c r="G996" s="3" t="s">
        <v>14</v>
      </c>
      <c r="H996" s="3">
        <v>842</v>
      </c>
      <c r="I996" s="3">
        <f t="shared" si="46"/>
        <v>87.97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12">
        <f t="shared" si="47"/>
        <v>41929.208333333336</v>
      </c>
      <c r="O996" s="12">
        <f t="shared" si="47"/>
        <v>41935.208333333336</v>
      </c>
      <c r="P996" s="3" t="b">
        <v>0</v>
      </c>
      <c r="Q996" s="3" t="b">
        <v>1</v>
      </c>
      <c r="R996" s="3" t="s">
        <v>206</v>
      </c>
      <c r="S996" s="3" t="s">
        <v>2048</v>
      </c>
      <c r="T996" s="3" t="s">
        <v>2060</v>
      </c>
    </row>
    <row r="997" spans="1:20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45"/>
        <v>157.46762589928059</v>
      </c>
      <c r="G997" s="3" t="s">
        <v>20</v>
      </c>
      <c r="H997" s="3">
        <v>2043</v>
      </c>
      <c r="I997" s="3">
        <f t="shared" si="46"/>
        <v>75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12">
        <f t="shared" si="47"/>
        <v>43408.208333333328</v>
      </c>
      <c r="O997" s="12">
        <f t="shared" si="47"/>
        <v>43437.25</v>
      </c>
      <c r="P997" s="3" t="b">
        <v>0</v>
      </c>
      <c r="Q997" s="3" t="b">
        <v>1</v>
      </c>
      <c r="R997" s="3" t="s">
        <v>17</v>
      </c>
      <c r="S997" s="3" t="s">
        <v>2034</v>
      </c>
      <c r="T997" s="3" t="s">
        <v>2035</v>
      </c>
    </row>
    <row r="998" spans="1:20" ht="31.5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45"/>
        <v>72.939393939393938</v>
      </c>
      <c r="G998" s="3" t="s">
        <v>14</v>
      </c>
      <c r="H998" s="3">
        <v>112</v>
      </c>
      <c r="I998" s="3">
        <f t="shared" si="46"/>
        <v>42.98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12">
        <f t="shared" si="47"/>
        <v>41276.25</v>
      </c>
      <c r="O998" s="12">
        <f t="shared" si="47"/>
        <v>41306.25</v>
      </c>
      <c r="P998" s="3" t="b">
        <v>0</v>
      </c>
      <c r="Q998" s="3" t="b">
        <v>0</v>
      </c>
      <c r="R998" s="3" t="s">
        <v>33</v>
      </c>
      <c r="S998" s="3" t="s">
        <v>2040</v>
      </c>
      <c r="T998" s="3" t="s">
        <v>2041</v>
      </c>
    </row>
    <row r="999" spans="1:20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45"/>
        <v>60.565789473684205</v>
      </c>
      <c r="G999" s="3" t="s">
        <v>74</v>
      </c>
      <c r="H999" s="3">
        <v>139</v>
      </c>
      <c r="I999" s="3">
        <f t="shared" si="46"/>
        <v>33.119999999999997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12">
        <f t="shared" si="47"/>
        <v>41659.25</v>
      </c>
      <c r="O999" s="12">
        <f t="shared" si="47"/>
        <v>41664.25</v>
      </c>
      <c r="P999" s="3" t="b">
        <v>0</v>
      </c>
      <c r="Q999" s="3" t="b">
        <v>0</v>
      </c>
      <c r="R999" s="3" t="s">
        <v>33</v>
      </c>
      <c r="S999" s="3" t="s">
        <v>2040</v>
      </c>
      <c r="T999" s="3" t="s">
        <v>2041</v>
      </c>
    </row>
    <row r="1000" spans="1:20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45"/>
        <v>56.791291291291287</v>
      </c>
      <c r="G1000" s="3" t="s">
        <v>14</v>
      </c>
      <c r="H1000" s="3">
        <v>374</v>
      </c>
      <c r="I1000" s="3">
        <f t="shared" si="46"/>
        <v>101.13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12">
        <f t="shared" si="47"/>
        <v>40220.25</v>
      </c>
      <c r="O1000" s="12">
        <f t="shared" si="47"/>
        <v>40234.25</v>
      </c>
      <c r="P1000" s="3" t="b">
        <v>0</v>
      </c>
      <c r="Q1000" s="3" t="b">
        <v>1</v>
      </c>
      <c r="R1000" s="3" t="s">
        <v>60</v>
      </c>
      <c r="S1000" s="3" t="s">
        <v>2036</v>
      </c>
      <c r="T1000" s="3" t="s">
        <v>2046</v>
      </c>
    </row>
    <row r="1001" spans="1:20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45"/>
        <v>56.542754275427541</v>
      </c>
      <c r="G1001" s="3" t="s">
        <v>74</v>
      </c>
      <c r="H1001" s="3">
        <v>1122</v>
      </c>
      <c r="I1001" s="3">
        <f t="shared" si="46"/>
        <v>55.99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12">
        <f t="shared" si="47"/>
        <v>42550.208333333328</v>
      </c>
      <c r="O1001" s="12">
        <f t="shared" si="47"/>
        <v>42557.208333333328</v>
      </c>
      <c r="P1001" s="3" t="b">
        <v>0</v>
      </c>
      <c r="Q1001" s="3" t="b">
        <v>0</v>
      </c>
      <c r="R1001" s="3" t="s">
        <v>17</v>
      </c>
      <c r="S1001" s="3" t="s">
        <v>2034</v>
      </c>
      <c r="T1001" s="3" t="s">
        <v>2035</v>
      </c>
    </row>
  </sheetData>
  <dataConsolidate/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558695D-4D6D-4257-B709-B11C34C923F8}">
            <xm:f>NOT(ISERROR(SEARCH($G$28,G2)))</xm:f>
            <xm:f>$G$28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0F123B0F-0DBE-4CBC-B72A-217A0BADCB40}">
            <xm:f>NOT(ISERROR(SEARCH($G$2,G2)))</xm:f>
            <xm:f>$G$2</xm:f>
            <x14:dxf>
              <fill>
                <patternFill>
                  <bgColor rgb="FFFF9999"/>
                </patternFill>
              </fill>
            </x14:dxf>
          </x14:cfRule>
          <x14:cfRule type="containsText" priority="8" operator="containsText" id="{0F1BCE9F-98C8-4757-AF04-20734FAE40F0}">
            <xm:f>NOT(ISERROR(SEARCH($G$3,G2)))</xm:f>
            <xm:f>$G$3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id="{2A4D65BD-0B32-4DB0-A1F1-438D9EAE897C}">
            <xm:f>NOT(ISERROR(SEARCH($G$10,G2)))</xm:f>
            <xm:f>$G$10</xm:f>
            <x14:dxf>
              <fill>
                <patternFill>
                  <bgColor rgb="FF9999FF"/>
                </patternFill>
              </fill>
            </x14:dxf>
          </x14:cfRule>
          <xm:sqref>G2:G1001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4 K W V z H W g J W l A A A A 9 g A A A B I A H A B D b 2 5 m a W c v U G F j a 2 F n Z S 5 4 b W w g o h g A K K A U A A A A A A A A A A A A A A A A A A A A A A A A A A A A h Y / B C o J A G I R f R f b u 7 r o S h P y u h N e E I I i u i 2 6 2 p L / h r q 3 v 1 q F H 6 h U y y u r W c W a + g Z n 7 9 Q b Z 2 D b B R f f W d J i S i H I S a C y 7 y m C d k s E d w i X J J G x U e V K 1 D i Y Y b T J a k 5 K j c + e E M e 8 9 9 T H t + p o J z i O 2 L 9 b b 8 q h b F R q 0 T m G p y a d V / W 8 R C b v X G C l o J G K 6 4 I J y Y L M J h c E v I K a 9 z / T H h H x o 3 N B r q T H M V 8 B m C e z 9 Q T 4 A U E s D B B Q A A g A I A P O C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g p Z X K I p H u A 4 A A A A R A A A A E w A c A E Z v c m 1 1 b G F z L 1 N l Y 3 R p b 2 4 x L m 0 g o h g A K K A U A A A A A A A A A A A A A A A A A A A A A A A A A A A A K 0 5 N L s n M z 1 M I h t C G 1 g B Q S w E C L Q A U A A I A C A D z g p Z X M d a A l a U A A A D 2 A A A A E g A A A A A A A A A A A A A A A A A A A A A A Q 2 9 u Z m l n L 1 B h Y 2 t h Z 2 U u e G 1 s U E s B A i 0 A F A A C A A g A 8 4 K W V w / K 6 a u k A A A A 6 Q A A A B M A A A A A A A A A A A A A A A A A 8 Q A A A F t D b 2 5 0 Z W 5 0 X 1 R 5 c G V z X S 5 4 b W x Q S w E C L Q A U A A I A C A D z g p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V t S 4 3 H w E O h l N 3 b r 8 2 s 2 g A A A A A C A A A A A A A Q Z g A A A A E A A C A A A A A j / Q h i Y r W Q X f H r N X N h u T 5 X j J 2 n R 2 z j K h w S 2 O p 9 1 t d t 2 A A A A A A O g A A A A A I A A C A A A A D E o d Y J Y 3 p A l e H + 2 X Y l r I F d s f Q i B 4 i d m h I Z H n I H l J 7 F e l A A A A C k o v U d h m Z B u 6 0 9 G U 0 N 1 U i k F + O 1 i 5 z z z 8 o M Z B l L J R p 7 C w U f m o T U y m A z F M g n P W m n o p y l 8 5 b 9 S s X 4 W n A V t w 8 6 / x V 9 f A t g D e I m c 5 N / T F h r p c 4 7 T U A A A A A m 3 B 3 M C c + 1 D P s n U q K d 3 9 u y D D U j 8 s 2 u K e N g m d j v f 6 p 7 G R 2 6 + m O / a O y d n X w z o j L g T E f n E 3 M e C H K W k 2 s 8 u / I c a / v m < / D a t a M a s h u p > 
</file>

<file path=customXml/itemProps1.xml><?xml version="1.0" encoding="utf-8"?>
<ds:datastoreItem xmlns:ds="http://schemas.openxmlformats.org/officeDocument/2006/customXml" ds:itemID="{14B22274-11E5-4457-A2BE-1AF60D8D2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 table1</vt:lpstr>
      <vt:lpstr>pivot table2</vt:lpstr>
      <vt:lpstr>pivot table3</vt:lpstr>
      <vt:lpstr>Crowdfunding Goal Analysis</vt:lpstr>
      <vt:lpstr>Statistical Analysis</vt:lpstr>
      <vt:lpstr>Crowdfunding</vt:lpstr>
      <vt:lpstr>failed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2023-12-23T04:31:03Z</dcterms:modified>
</cp:coreProperties>
</file>