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335F312-8F52-4E13-89DC-C545008572AC}" xr6:coauthVersionLast="47" xr6:coauthVersionMax="47" xr10:uidLastSave="{00000000-0000-0000-0000-000000000000}"/>
  <bookViews>
    <workbookView xWindow="-120" yWindow="-120" windowWidth="29040" windowHeight="15840" xr2:uid="{F744F84B-D8D3-4088-B0DA-2F7793411FCB}"/>
  </bookViews>
  <sheets>
    <sheet name="운영비용 관련 분석" sheetId="2" r:id="rId1"/>
    <sheet name="발전시간 관련 분석" sheetId="3" r:id="rId2"/>
    <sheet name="한화에너지 PR 보장" sheetId="1" r:id="rId3"/>
  </sheets>
  <externalReferences>
    <externalReference r:id="rId4"/>
    <externalReference r:id="rId5"/>
    <externalReference r:id="rId6"/>
  </externalReferences>
  <definedNames>
    <definedName name="End">'[1]Alpha(2)'!$H$16</definedName>
    <definedName name="ModelStartDate">[2]Ass!$E$15</definedName>
    <definedName name="Project_Cash_Factor" localSheetId="1">[3]Sesitivity!#REF!</definedName>
    <definedName name="Project_Cash_Factor">[1]Sesitivity!#REF!</definedName>
    <definedName name="solver_adj" localSheetId="1" hidden="1">'발전시간 관련 분석'!#REF!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'발전시간 관련 분석'!#REF!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3.76</definedName>
    <definedName name="solver_ver" localSheetId="1" hidden="1">3</definedName>
    <definedName name="Start">'[1]Alpha(2)'!$F$16</definedName>
    <definedName name="W_Start">'[1]Alpha(4)-WF 변경'!$E$62</definedName>
    <definedName name="공모운용보수" localSheetId="1">[3]Sesitivity!$L$17</definedName>
    <definedName name="공모운용보수">[1]Sesitivity!$L$17</definedName>
    <definedName name="사모운용보수" localSheetId="1">[3]Sesitivity!$M$17</definedName>
    <definedName name="사모운용보수">[1]Sesitivity!$M$17</definedName>
    <definedName name="사업명" localSheetId="1">[3]Sesitivity!$C$5</definedName>
    <definedName name="사업명">[1]Sesitivity!$C$5</definedName>
    <definedName name="수익인식방법" localSheetId="1">[3]Sesitivity!#REF!</definedName>
    <definedName name="수익인식방법">[1]Sesitivity!#REF!</definedName>
    <definedName name="약정규모_해외펀드" localSheetId="1">[3]Sesitivity!#REF!</definedName>
    <definedName name="약정규모_해외펀드">[1]Sesitivity!#REF!</definedName>
    <definedName name="적용환율" localSheetId="1">[3]Sesitivity!#REF!</definedName>
    <definedName name="적용환율">[1]Sesitivity!#REF!</definedName>
    <definedName name="펀드설정일" localSheetId="1">[3]Sesitivity!$C$12</definedName>
    <definedName name="펀드설정일">[1]Sesitivity!$C$12</definedName>
    <definedName name="펀드종료일" localSheetId="1">[3]Sesitivity!$C$14</definedName>
    <definedName name="펀드종료일">[1]Sesitivity!$C$14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3" l="1"/>
  <c r="M46" i="3"/>
  <c r="L46" i="3"/>
  <c r="K46" i="3"/>
  <c r="J46" i="3"/>
  <c r="C13" i="2"/>
  <c r="C14" i="2" s="1"/>
  <c r="D7" i="2"/>
  <c r="C8" i="2"/>
  <c r="D6" i="2" s="1"/>
  <c r="D8" i="2" l="1"/>
  <c r="D4" i="2"/>
  <c r="D5" i="2"/>
  <c r="I43" i="1" l="1"/>
</calcChain>
</file>

<file path=xl/sharedStrings.xml><?xml version="1.0" encoding="utf-8"?>
<sst xmlns="http://schemas.openxmlformats.org/spreadsheetml/2006/main" count="318" uniqueCount="179">
  <si>
    <t>No.</t>
  </si>
  <si>
    <t>위탁자 명</t>
  </si>
  <si>
    <t>발전소 명</t>
  </si>
  <si>
    <t>경사면계수</t>
  </si>
  <si>
    <t>최저시스템효율(PR)</t>
  </si>
  <si>
    <t>센트럴태양광발전소3호㈜</t>
  </si>
  <si>
    <t>우송태양광발전소</t>
  </si>
  <si>
    <t>예리태양광발전소</t>
  </si>
  <si>
    <t>센트럴태양광발전소26호㈜</t>
  </si>
  <si>
    <t>안동1호망호리태양광발전소</t>
  </si>
  <si>
    <t>센트럴태양광발전소20호㈜</t>
  </si>
  <si>
    <t>산청하이일호태양광발전소 주식회사</t>
  </si>
  <si>
    <t>센트럴태양광발전소21호㈜</t>
  </si>
  <si>
    <t>산청하이이호태양광발전소 주식회사</t>
  </si>
  <si>
    <t>센트럴태양광발전소22호㈜</t>
  </si>
  <si>
    <t>산청하이오호태양광발전소 주식회사</t>
  </si>
  <si>
    <t>센트럴태양광발전소23호㈜</t>
  </si>
  <si>
    <t>산청하이육호태양광발전소</t>
  </si>
  <si>
    <t>센트럴태양광발전소4호㈜</t>
  </si>
  <si>
    <t>㈜현대태양광</t>
  </si>
  <si>
    <t>정선하늘5호 태양광발전소</t>
  </si>
  <si>
    <t>센트럴태양광발전소24호㈜</t>
  </si>
  <si>
    <t>금성 태양광발전소</t>
  </si>
  <si>
    <t>센트럴태양광발전소25호㈜</t>
  </si>
  <si>
    <t>㈜혜성에너지</t>
  </si>
  <si>
    <t>㈜아침태양광6호</t>
  </si>
  <si>
    <t>아침태양광6호 태양광발전소</t>
  </si>
  <si>
    <t>센트럴태양광발전소5호㈜</t>
  </si>
  <si>
    <t>정선하늘6호 태양광발전소</t>
  </si>
  <si>
    <t>센트럴태양광발전소6호 주식회사</t>
  </si>
  <si>
    <t>소나무1 태양광발전소</t>
  </si>
  <si>
    <t>소나무2 태양광발전소</t>
  </si>
  <si>
    <t>㈜다랑쉬태양광</t>
  </si>
  <si>
    <t>다랑쉬 태양광발전소</t>
  </si>
  <si>
    <t>센트럴태양광발전소1호㈜</t>
  </si>
  <si>
    <t>황제태양광발전소</t>
  </si>
  <si>
    <t>황제1태양광발전소</t>
  </si>
  <si>
    <t>센트럴태양광발전소2호㈜</t>
  </si>
  <si>
    <t>대길태양광발전소</t>
  </si>
  <si>
    <t>대길2태양광발전소</t>
  </si>
  <si>
    <t>㈜도화</t>
  </si>
  <si>
    <t>도화 태양광발전소</t>
  </si>
  <si>
    <t>㈜지보에너지</t>
  </si>
  <si>
    <t>지보 태양광발전소</t>
  </si>
  <si>
    <t>㈜보문에너지</t>
  </si>
  <si>
    <t>주식회사 보문에너지</t>
  </si>
  <si>
    <t>솔라다이렉트㈜</t>
  </si>
  <si>
    <t>솔라다이렉트1호 태양광발전소</t>
  </si>
  <si>
    <t>채움쏠라㈜</t>
  </si>
  <si>
    <t>채움쏠라1호 태양광발전소</t>
  </si>
  <si>
    <t>피씨솔라㈜</t>
  </si>
  <si>
    <t>평창회동1호 태양광발전소</t>
  </si>
  <si>
    <t>회동에너지㈜</t>
  </si>
  <si>
    <t>회동에너지1호 태양광발전소</t>
  </si>
  <si>
    <t>제이에이치에너지㈜</t>
  </si>
  <si>
    <t>제이에이치에너지2호 태양광발전소</t>
  </si>
  <si>
    <t>제이에이치에너지1호 태양광발전소</t>
  </si>
  <si>
    <t>대성쏠라㈜</t>
  </si>
  <si>
    <t>대성쏠라 태양광발전소</t>
  </si>
  <si>
    <t>더드림에너지㈜</t>
  </si>
  <si>
    <t>더드림에너지 태양광발전소</t>
  </si>
  <si>
    <t>㈜제이씨엠에너지</t>
  </si>
  <si>
    <t>제이씨엠에너지 태양광발전소</t>
  </si>
  <si>
    <t>비오엠쏠라㈜</t>
  </si>
  <si>
    <t>비오엠쏠라 태양광발전소</t>
  </si>
  <si>
    <t>우성에너지㈜</t>
  </si>
  <si>
    <t>우성에너지 태양광발전소</t>
  </si>
  <si>
    <t>강원발전㈜</t>
  </si>
  <si>
    <t>강원발전 태양광발전소</t>
  </si>
  <si>
    <t>에스발전㈜</t>
  </si>
  <si>
    <t>에스발전 태양광발전소</t>
  </si>
  <si>
    <t>케이발전㈜</t>
  </si>
  <si>
    <t>케이발전 태양광발전소</t>
  </si>
  <si>
    <t>영동발전㈜</t>
  </si>
  <si>
    <t>영동발전 태양광발전소</t>
  </si>
  <si>
    <t>솔라나인㈜</t>
  </si>
  <si>
    <t>길탕1호 태양광발전소</t>
  </si>
  <si>
    <t>솔라원㈜</t>
  </si>
  <si>
    <t>길탕2호 태양광발전소</t>
  </si>
  <si>
    <t>합계</t>
  </si>
  <si>
    <t>설비용량 (kW)</t>
    <phoneticPr fontId="5" type="noConversion"/>
  </si>
  <si>
    <t>센트럴태양광발전소19호 주식회사</t>
  </si>
  <si>
    <t>센트럴태양광발전소19호 주식회사</t>
    <phoneticPr fontId="5" type="noConversion"/>
  </si>
  <si>
    <t>대수선비적립금</t>
    <phoneticPr fontId="5" type="noConversion"/>
  </si>
  <si>
    <t>최소유지적립금</t>
    <phoneticPr fontId="5" type="noConversion"/>
  </si>
  <si>
    <t>선순위 운영비용</t>
    <phoneticPr fontId="5" type="noConversion"/>
  </si>
  <si>
    <t>후순위 운영비용</t>
    <phoneticPr fontId="5" type="noConversion"/>
  </si>
  <si>
    <t>대출이자</t>
    <phoneticPr fontId="5" type="noConversion"/>
  </si>
  <si>
    <t>대출원금</t>
    <phoneticPr fontId="5" type="noConversion"/>
  </si>
  <si>
    <t>합계</t>
    <phoneticPr fontId="5" type="noConversion"/>
  </si>
  <si>
    <t>구분</t>
    <phoneticPr fontId="5" type="noConversion"/>
  </si>
  <si>
    <t>금액 (억원)</t>
    <phoneticPr fontId="5" type="noConversion"/>
  </si>
  <si>
    <t>비율</t>
    <phoneticPr fontId="5" type="noConversion"/>
  </si>
  <si>
    <t>매출액 (보장매출액)</t>
    <phoneticPr fontId="5" type="noConversion"/>
  </si>
  <si>
    <t>선순위 운영비</t>
    <phoneticPr fontId="5" type="noConversion"/>
  </si>
  <si>
    <t>부지 임대료, 보험료, 법인세, 기타 제세공과금</t>
    <phoneticPr fontId="5" type="noConversion"/>
  </si>
  <si>
    <t>관리운영비용, 사무수탁비용</t>
    <phoneticPr fontId="5" type="noConversion"/>
  </si>
  <si>
    <t>Remark</t>
    <phoneticPr fontId="5" type="noConversion"/>
  </si>
  <si>
    <t>CFADS</t>
    <phoneticPr fontId="5" type="noConversion"/>
  </si>
  <si>
    <t>CFADS / 매출액</t>
    <phoneticPr fontId="5" type="noConversion"/>
  </si>
  <si>
    <t>[Project Green] 발전소 기본 정보</t>
  </si>
  <si>
    <t>SPC No.</t>
  </si>
  <si>
    <t>사업 No.</t>
  </si>
  <si>
    <t>SPC명</t>
  </si>
  <si>
    <t>Status</t>
  </si>
  <si>
    <t>사업지</t>
  </si>
  <si>
    <t>발전소명</t>
  </si>
  <si>
    <t>기존대주정보</t>
  </si>
  <si>
    <t>용량 (kW)</t>
    <phoneticPr fontId="5" type="noConversion"/>
  </si>
  <si>
    <t>보장발전시간</t>
  </si>
  <si>
    <t>기술실사보고서 상 발전시간</t>
  </si>
  <si>
    <t>P50</t>
  </si>
  <si>
    <t>P75</t>
  </si>
  <si>
    <t>P90</t>
  </si>
  <si>
    <t>P95</t>
  </si>
  <si>
    <t>센트럴태양광발전소3호 주식회사</t>
  </si>
  <si>
    <t xml:space="preserve">운영중 </t>
  </si>
  <si>
    <t>상주</t>
  </si>
  <si>
    <t>KIAMCO 태양광 Blind Fund</t>
    <phoneticPr fontId="5" type="noConversion"/>
  </si>
  <si>
    <t>창녕</t>
    <phoneticPr fontId="0" type="noConversion"/>
  </si>
  <si>
    <t>KIAMCO 태양광 Blind Fund</t>
  </si>
  <si>
    <t>센트럴태양광발전소26호 주식회사</t>
  </si>
  <si>
    <t>안동</t>
  </si>
  <si>
    <t>한화자산운용 태양광 Blind Fund</t>
    <phoneticPr fontId="5" type="noConversion"/>
  </si>
  <si>
    <t>센트럴태양광발전소20호 주식회사</t>
  </si>
  <si>
    <t>산청</t>
  </si>
  <si>
    <t>센트럴태양광발전소21호 주식회사</t>
  </si>
  <si>
    <t>센트럴태양광발전소22호 주식회사</t>
  </si>
  <si>
    <t>센트럴태양광발전소23호 주식회사</t>
  </si>
  <si>
    <t>산청하이육호태양광발전소 주식회사</t>
  </si>
  <si>
    <t>센트럴태양광발전소4호 주식회사</t>
  </si>
  <si>
    <t>김천</t>
  </si>
  <si>
    <t>정선</t>
    <phoneticPr fontId="5" type="noConversion"/>
  </si>
  <si>
    <t>센트럴태양광발전소24호 주식회사</t>
  </si>
  <si>
    <t>영천</t>
  </si>
  <si>
    <t>센트럴태양광발전소25호 주식회사</t>
  </si>
  <si>
    <t xml:space="preserve">운영중 </t>
    <phoneticPr fontId="0" type="noConversion"/>
  </si>
  <si>
    <t>영천</t>
    <phoneticPr fontId="0" type="noConversion"/>
  </si>
  <si>
    <t>㈜혜성에너지</t>
    <phoneticPr fontId="0" type="noConversion"/>
  </si>
  <si>
    <t>키움증권 Bridge Loan</t>
    <phoneticPr fontId="5" type="noConversion"/>
  </si>
  <si>
    <t>주식회사 아침태양광6호</t>
    <phoneticPr fontId="0" type="noConversion"/>
  </si>
  <si>
    <t>천안</t>
    <phoneticPr fontId="0" type="noConversion"/>
  </si>
  <si>
    <t>센트럴태양광발전소5호 주식회사</t>
  </si>
  <si>
    <t>철원</t>
  </si>
  <si>
    <t>주식회사 다랑쉬태양광</t>
  </si>
  <si>
    <t>공사중</t>
  </si>
  <si>
    <t>제주</t>
  </si>
  <si>
    <t>센트럴태양광발전소1호 주식회사</t>
  </si>
  <si>
    <t>영덕</t>
  </si>
  <si>
    <t>센트럴태양광발전소2호 주식회사</t>
  </si>
  <si>
    <t>주식회사 도화</t>
  </si>
  <si>
    <t>예천</t>
  </si>
  <si>
    <t>주식회사 지보에너지</t>
  </si>
  <si>
    <t>공사중</t>
    <phoneticPr fontId="5" type="noConversion"/>
  </si>
  <si>
    <t>솔라다이렉트 주식회사</t>
  </si>
  <si>
    <t>평창</t>
  </si>
  <si>
    <t>채움쏠라 주식회사</t>
  </si>
  <si>
    <t>피씨솔라 주식회사</t>
  </si>
  <si>
    <t>회동에너지 주식회사</t>
  </si>
  <si>
    <t>제이에이치에너지 주식회사</t>
  </si>
  <si>
    <t>대성쏠라 주식회사</t>
  </si>
  <si>
    <t>더드림에너지 주식회사</t>
  </si>
  <si>
    <t>주식회사 제이씨엠에너지</t>
  </si>
  <si>
    <t>비오엠쏠라 주식회사</t>
  </si>
  <si>
    <t>우성에너지 주식회사</t>
  </si>
  <si>
    <t>강원발전 주식회사</t>
  </si>
  <si>
    <t>삼척</t>
  </si>
  <si>
    <t>에스발전 주식회사</t>
    <phoneticPr fontId="0" type="noConversion"/>
  </si>
  <si>
    <t>케이발전 주식회사</t>
    <phoneticPr fontId="0" type="noConversion"/>
  </si>
  <si>
    <t>영동발전 주식회사</t>
  </si>
  <si>
    <t>솔라나인 주식회사</t>
  </si>
  <si>
    <t>보은</t>
  </si>
  <si>
    <t>키움증권 Bridge Loan</t>
  </si>
  <si>
    <t>솔라원 주식회사</t>
  </si>
  <si>
    <t>사업성검토보고서상 최소발전시간 I</t>
    <phoneticPr fontId="5" type="noConversion"/>
  </si>
  <si>
    <t>* 후순위 운영비 연체는 일부 발생하나, DSRA의 사용없이 대출원리금 상환에 문제가 없는 수준의 발전시간</t>
    <phoneticPr fontId="5" type="noConversion"/>
  </si>
  <si>
    <t>사업성검토보고서상 최소발전시간 II</t>
    <phoneticPr fontId="5" type="noConversion"/>
  </si>
  <si>
    <t>* 후순위 운영비 연체 및 DSRA의 사용을 전제로 대출원리금 상환에 문제가 없는 수준의 발전시간</t>
    <phoneticPr fontId="5" type="noConversion"/>
  </si>
  <si>
    <t>없음 (100% Equity 완공)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</si>
</sst>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);[Red]\(#,##0.00\)"/>
    <numFmt numFmtId="177" formatCode="0.0%"/>
    <numFmt numFmtId="178" formatCode="_-* #,##0.00_-;\-* #,##0.00_-;_-* &quot;-&quot;_-;_-@_-"/>
    <numFmt numFmtId="179" formatCode="#,##0.0_ 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E5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5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176" fontId="7" fillId="0" borderId="2" xfId="1" applyNumberFormat="1" applyFont="1" applyBorder="1" applyAlignment="1">
      <alignment vertical="center"/>
    </xf>
    <xf numFmtId="177" fontId="7" fillId="0" borderId="2" xfId="2" applyNumberFormat="1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9" fillId="4" borderId="3" xfId="0" applyFont="1" applyFill="1" applyBorder="1">
      <alignment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5" borderId="3" xfId="0" applyFont="1" applyFill="1" applyBorder="1">
      <alignment vertical="center"/>
    </xf>
    <xf numFmtId="176" fontId="8" fillId="5" borderId="2" xfId="0" applyNumberFormat="1" applyFont="1" applyFill="1" applyBorder="1">
      <alignment vertical="center"/>
    </xf>
    <xf numFmtId="177" fontId="8" fillId="5" borderId="2" xfId="2" applyNumberFormat="1" applyFont="1" applyFill="1" applyBorder="1">
      <alignment vertical="center"/>
    </xf>
    <xf numFmtId="0" fontId="7" fillId="5" borderId="4" xfId="0" applyFont="1" applyFill="1" applyBorder="1">
      <alignment vertical="center"/>
    </xf>
    <xf numFmtId="178" fontId="7" fillId="0" borderId="4" xfId="1" applyNumberFormat="1" applyFont="1" applyBorder="1">
      <alignment vertical="center"/>
    </xf>
    <xf numFmtId="0" fontId="7" fillId="6" borderId="3" xfId="0" applyFont="1" applyFill="1" applyBorder="1">
      <alignment vertical="center"/>
    </xf>
    <xf numFmtId="177" fontId="8" fillId="6" borderId="4" xfId="2" applyNumberFormat="1" applyFont="1" applyFill="1" applyBorder="1">
      <alignment vertical="center"/>
    </xf>
    <xf numFmtId="0" fontId="10" fillId="7" borderId="0" xfId="3" applyFont="1" applyFill="1" applyAlignment="1">
      <alignment vertical="center"/>
    </xf>
    <xf numFmtId="0" fontId="9" fillId="7" borderId="0" xfId="3" applyFont="1" applyFill="1" applyAlignment="1">
      <alignment horizontal="left" vertical="center"/>
    </xf>
    <xf numFmtId="0" fontId="10" fillId="7" borderId="0" xfId="3" applyFont="1" applyFill="1" applyAlignment="1">
      <alignment horizontal="center" vertical="center"/>
    </xf>
    <xf numFmtId="0" fontId="7" fillId="0" borderId="0" xfId="3" applyFont="1"/>
    <xf numFmtId="0" fontId="7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7" fillId="6" borderId="16" xfId="3" applyFont="1" applyFill="1" applyBorder="1" applyAlignment="1">
      <alignment horizontal="center" vertical="center"/>
    </xf>
    <xf numFmtId="0" fontId="7" fillId="6" borderId="17" xfId="3" applyFont="1" applyFill="1" applyBorder="1" applyAlignment="1">
      <alignment horizontal="center" vertical="center"/>
    </xf>
    <xf numFmtId="0" fontId="7" fillId="6" borderId="18" xfId="3" applyFont="1" applyFill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41" fontId="7" fillId="0" borderId="21" xfId="4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11" fillId="0" borderId="22" xfId="3" applyFont="1" applyBorder="1" applyAlignment="1">
      <alignment horizontal="center" vertical="center"/>
    </xf>
    <xf numFmtId="179" fontId="11" fillId="0" borderId="22" xfId="3" applyNumberFormat="1" applyFont="1" applyBorder="1" applyAlignment="1">
      <alignment horizontal="center" vertical="center"/>
    </xf>
    <xf numFmtId="2" fontId="11" fillId="0" borderId="23" xfId="3" applyNumberFormat="1" applyFont="1" applyBorder="1" applyAlignment="1">
      <alignment horizontal="center" vertical="center"/>
    </xf>
    <xf numFmtId="2" fontId="11" fillId="0" borderId="24" xfId="3" applyNumberFormat="1" applyFont="1" applyBorder="1" applyAlignment="1">
      <alignment horizontal="center" vertical="center"/>
    </xf>
    <xf numFmtId="2" fontId="11" fillId="0" borderId="21" xfId="3" applyNumberFormat="1" applyFont="1" applyBorder="1" applyAlignment="1">
      <alignment horizontal="center" vertical="center"/>
    </xf>
    <xf numFmtId="2" fontId="11" fillId="0" borderId="25" xfId="3" applyNumberFormat="1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 wrapText="1"/>
    </xf>
    <xf numFmtId="2" fontId="7" fillId="0" borderId="23" xfId="3" applyNumberFormat="1" applyFont="1" applyBorder="1" applyAlignment="1">
      <alignment horizontal="center" vertical="center"/>
    </xf>
    <xf numFmtId="2" fontId="7" fillId="0" borderId="24" xfId="3" applyNumberFormat="1" applyFont="1" applyBorder="1" applyAlignment="1">
      <alignment horizontal="center" vertical="center"/>
    </xf>
    <xf numFmtId="2" fontId="7" fillId="0" borderId="21" xfId="3" applyNumberFormat="1" applyFont="1" applyBorder="1" applyAlignment="1">
      <alignment horizontal="center" vertical="center"/>
    </xf>
    <xf numFmtId="2" fontId="7" fillId="0" borderId="25" xfId="3" applyNumberFormat="1" applyFont="1" applyBorder="1" applyAlignment="1">
      <alignment horizontal="center" vertical="center"/>
    </xf>
    <xf numFmtId="0" fontId="7" fillId="0" borderId="22" xfId="3" applyFont="1" applyBorder="1" applyAlignment="1">
      <alignment horizontal="center" vertical="center"/>
    </xf>
    <xf numFmtId="179" fontId="7" fillId="0" borderId="22" xfId="3" applyNumberFormat="1" applyFont="1" applyBorder="1" applyAlignment="1">
      <alignment horizontal="center" vertical="center"/>
    </xf>
    <xf numFmtId="0" fontId="11" fillId="0" borderId="21" xfId="3" applyFont="1" applyBorder="1" applyAlignment="1">
      <alignment horizontal="center" vertical="center" wrapText="1"/>
    </xf>
    <xf numFmtId="0" fontId="7" fillId="0" borderId="27" xfId="3" applyFont="1" applyBorder="1" applyAlignment="1">
      <alignment vertical="center"/>
    </xf>
    <xf numFmtId="0" fontId="7" fillId="0" borderId="28" xfId="3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41" fontId="7" fillId="0" borderId="29" xfId="4" applyFont="1" applyBorder="1" applyAlignment="1">
      <alignment horizontal="center" vertical="center"/>
    </xf>
    <xf numFmtId="0" fontId="7" fillId="0" borderId="30" xfId="3" applyFont="1" applyBorder="1" applyAlignment="1">
      <alignment horizontal="center" vertical="center"/>
    </xf>
    <xf numFmtId="179" fontId="7" fillId="0" borderId="30" xfId="3" applyNumberFormat="1" applyFont="1" applyBorder="1" applyAlignment="1">
      <alignment horizontal="center" vertical="center"/>
    </xf>
    <xf numFmtId="2" fontId="7" fillId="0" borderId="31" xfId="3" applyNumberFormat="1" applyFont="1" applyBorder="1" applyAlignment="1">
      <alignment horizontal="center" vertical="center"/>
    </xf>
    <xf numFmtId="2" fontId="7" fillId="0" borderId="32" xfId="3" applyNumberFormat="1" applyFont="1" applyBorder="1" applyAlignment="1">
      <alignment horizontal="center" vertical="center"/>
    </xf>
    <xf numFmtId="2" fontId="7" fillId="0" borderId="33" xfId="3" applyNumberFormat="1" applyFont="1" applyBorder="1" applyAlignment="1">
      <alignment horizontal="center" vertical="center"/>
    </xf>
    <xf numFmtId="2" fontId="7" fillId="0" borderId="18" xfId="3" applyNumberFormat="1" applyFont="1" applyBorder="1" applyAlignment="1">
      <alignment horizontal="center" vertical="center"/>
    </xf>
    <xf numFmtId="2" fontId="13" fillId="3" borderId="34" xfId="3" applyNumberFormat="1" applyFont="1" applyFill="1" applyBorder="1" applyAlignment="1">
      <alignment horizontal="center"/>
    </xf>
    <xf numFmtId="2" fontId="12" fillId="0" borderId="35" xfId="3" applyNumberFormat="1" applyFont="1" applyBorder="1" applyAlignment="1">
      <alignment horizontal="center"/>
    </xf>
    <xf numFmtId="2" fontId="12" fillId="0" borderId="36" xfId="3" applyNumberFormat="1" applyFont="1" applyBorder="1" applyAlignment="1">
      <alignment horizontal="center"/>
    </xf>
    <xf numFmtId="2" fontId="12" fillId="0" borderId="37" xfId="3" applyNumberFormat="1" applyFont="1" applyBorder="1" applyAlignment="1">
      <alignment horizontal="center"/>
    </xf>
    <xf numFmtId="2" fontId="7" fillId="0" borderId="0" xfId="3" applyNumberFormat="1" applyFont="1"/>
    <xf numFmtId="2" fontId="13" fillId="5" borderId="34" xfId="3" applyNumberFormat="1" applyFont="1" applyFill="1" applyBorder="1" applyAlignment="1">
      <alignment horizontal="center"/>
    </xf>
    <xf numFmtId="2" fontId="7" fillId="0" borderId="0" xfId="3" applyNumberFormat="1" applyFont="1" applyAlignment="1">
      <alignment horizontal="left" indent="1"/>
    </xf>
    <xf numFmtId="0" fontId="7" fillId="0" borderId="19" xfId="3" applyFont="1" applyBorder="1" applyAlignment="1">
      <alignment horizontal="center" vertical="center"/>
    </xf>
    <xf numFmtId="0" fontId="7" fillId="0" borderId="26" xfId="3" applyFont="1" applyBorder="1" applyAlignment="1">
      <alignment horizontal="center" vertical="center"/>
    </xf>
    <xf numFmtId="0" fontId="7" fillId="6" borderId="7" xfId="3" applyFont="1" applyFill="1" applyBorder="1" applyAlignment="1">
      <alignment horizontal="center" vertical="center"/>
    </xf>
    <xf numFmtId="0" fontId="7" fillId="6" borderId="14" xfId="3" applyFont="1" applyFill="1" applyBorder="1" applyAlignment="1">
      <alignment horizontal="center" vertical="center"/>
    </xf>
    <xf numFmtId="0" fontId="7" fillId="6" borderId="8" xfId="3" applyFont="1" applyFill="1" applyBorder="1" applyAlignment="1">
      <alignment horizontal="center" vertical="center" wrapText="1"/>
    </xf>
    <xf numFmtId="0" fontId="7" fillId="6" borderId="15" xfId="3" applyFont="1" applyFill="1" applyBorder="1" applyAlignment="1">
      <alignment horizontal="center" vertical="center" wrapText="1"/>
    </xf>
    <xf numFmtId="0" fontId="7" fillId="6" borderId="9" xfId="3" applyFont="1" applyFill="1" applyBorder="1" applyAlignment="1">
      <alignment horizontal="center" vertical="center"/>
    </xf>
    <xf numFmtId="0" fontId="7" fillId="6" borderId="10" xfId="3" applyFont="1" applyFill="1" applyBorder="1" applyAlignment="1">
      <alignment horizontal="center" vertical="center"/>
    </xf>
    <xf numFmtId="0" fontId="7" fillId="6" borderId="11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12" xfId="3" applyFont="1" applyFill="1" applyBorder="1" applyAlignment="1">
      <alignment horizontal="center" vertical="center"/>
    </xf>
    <xf numFmtId="0" fontId="7" fillId="6" borderId="6" xfId="3" applyFont="1" applyFill="1" applyBorder="1" applyAlignment="1">
      <alignment horizontal="center" vertical="center"/>
    </xf>
    <xf numFmtId="0" fontId="7" fillId="6" borderId="13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쉼표 [0] 2" xfId="4" xr:uid="{9E762113-F5D7-495D-8170-319CEFC87A75}"/>
    <cellStyle name="표준" xfId="0" builtinId="0"/>
    <cellStyle name="표준 5" xfId="3" xr:uid="{5D841DF0-3B09-44F0-946E-1261F5AB3880}"/>
  </cellStyles>
  <dxfs count="0"/>
  <tableStyles count="0" defaultTableStyle="TableStyleMedium2" defaultPivotStyle="PivotStyleLight16"/>
  <colors>
    <mruColors>
      <color rgb="FF003E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10.94.22.121\&#51064;&#54532;&#46972;&#48376;&#48512;\1.%20&#53804;&#51088;&#44160;&#53664;\1.%20&#44160;&#53664;%20&#51473;%20&#49324;&#50629;\02.%20Project%20Green\Fund%20Model%20-%20Alpha%20-%20Draft%20-%20210913%20-%20Rev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%20UP\409209&amp;467701Pjt_AQUA\&#48373;&#49324;&#48376;%20VDP%20-%20Bank%20Case%20Financial%20Model%20310809%20-%20Financial%20Clo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900;&#49324;\1_&#53804;&#51088;&#49900;&#49324;\02_&#50508;&#54028;%20&#44536;&#47536;&#45684;&#46364;%20&#53468;&#50577;&#44305;%20&#45824;&#52636;&#54144;&#46300;\&#53468;&#50577;&#44305;%20&#48520;&#54869;&#46020;\&#54364;&#51456;&#54200;&#52264;&#44228;&#4932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itivity"/>
      <sheetName val="Fund 계산"/>
      <sheetName val="원본잔액"/>
      <sheetName val="Yield Graph"/>
      <sheetName val="Fund Cashflow Graph"/>
      <sheetName val="Fund Cost Graph"/>
      <sheetName val="보고서"/>
      <sheetName val="상환스케쥴"/>
      <sheetName val="EPC"/>
      <sheetName val="기타"/>
      <sheetName val="Allocation"/>
      <sheetName val="발전시간 관련 분석"/>
      <sheetName val="(Data) Cash Flow"/>
      <sheetName val="Gearing Ratio 분석"/>
      <sheetName val="발전실적 및 인근발전소 발전실적"/>
      <sheetName val="MMRA 산정"/>
      <sheetName val="CFADS"/>
      <sheetName val="CFADS(P95)"/>
      <sheetName val="CFADS(P90)"/>
      <sheetName val="CFADS(P75)"/>
      <sheetName val="CFADS(P50)"/>
      <sheetName val="Alpha"/>
      <sheetName val="Alpha(2)"/>
      <sheetName val="Alpha(2-1)"/>
      <sheetName val="Alpha(4)-WF 변경"/>
      <sheetName val="Alpha(4-1)"/>
      <sheetName val="Alpha(3)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Project List"/>
      <sheetName val="FM리스트"/>
    </sheetNames>
    <sheetDataSet>
      <sheetData sheetId="0">
        <row r="5">
          <cell r="C5" t="str">
            <v>(가칭) Project Green</v>
          </cell>
        </row>
        <row r="12">
          <cell r="C12">
            <v>44439</v>
          </cell>
        </row>
        <row r="14">
          <cell r="C14">
            <v>52109</v>
          </cell>
        </row>
        <row r="17">
          <cell r="L17" t="str">
            <v>[</v>
          </cell>
          <cell r="M17">
            <v>2E-3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6">
          <cell r="F16">
            <v>90</v>
          </cell>
          <cell r="H16">
            <v>90</v>
          </cell>
        </row>
      </sheetData>
      <sheetData sheetId="23"/>
      <sheetData sheetId="24">
        <row r="62">
          <cell r="E62">
            <v>269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Index"/>
      <sheetName val="Summary"/>
      <sheetName val="Ass"/>
      <sheetName val="Mth_Ass"/>
      <sheetName val="Index_Ass"/>
      <sheetName val="Qtr_Ass"/>
      <sheetName val="D&amp;C_Ass"/>
      <sheetName val="AssBook"/>
      <sheetName val="Mth_Ind"/>
      <sheetName val="Qtr_Ind"/>
      <sheetName val="Log"/>
      <sheetName val="Solver"/>
      <sheetName val="Checks"/>
      <sheetName val="Case_Data"/>
      <sheetName val="Ops"/>
      <sheetName val="Ctn"/>
      <sheetName val="Mth_Tariff"/>
      <sheetName val="Tariff"/>
      <sheetName val="Debt"/>
      <sheetName val="Mth_Equity"/>
      <sheetName val="Equity"/>
      <sheetName val="Abatement"/>
      <sheetName val="Tax"/>
      <sheetName val="Cash"/>
      <sheetName val="An_Cash"/>
      <sheetName val="ConsolCash"/>
      <sheetName val="An_ConsolCash"/>
      <sheetName val="Depn_ProjCo"/>
      <sheetName val="Depn_FinCo"/>
      <sheetName val="Ratios"/>
      <sheetName val="An_Ratios"/>
      <sheetName val="Qtr Chart Data"/>
      <sheetName val="Qtr_Accounts"/>
      <sheetName val="An_Accounts"/>
      <sheetName val="Scenarios"/>
      <sheetName val="Input_O&amp;MCosts"/>
      <sheetName val="Input_LifecycleCosts"/>
      <sheetName val="SwapProfile"/>
    </sheetNames>
    <sheetDataSet>
      <sheetData sheetId="0" refreshError="1"/>
      <sheetData sheetId="1" refreshError="1"/>
      <sheetData sheetId="2" refreshError="1"/>
      <sheetData sheetId="3">
        <row r="15">
          <cell r="E15">
            <v>39629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itivity"/>
      <sheetName val="Fund 계산"/>
      <sheetName val="원본잔액"/>
      <sheetName val="Yield Graph"/>
      <sheetName val="Fund Cashflow Graph"/>
      <sheetName val="Fund Cost Graph"/>
      <sheetName val="보고서1"/>
      <sheetName val="보고서2"/>
      <sheetName val="(Data) Cash Flow"/>
      <sheetName val="CFADS"/>
      <sheetName val="CFADS(P95)"/>
      <sheetName val="개발비"/>
      <sheetName val="발전소정보"/>
      <sheetName val="Alpha"/>
      <sheetName val="기타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Project List"/>
      <sheetName val="FM리스트"/>
    </sheetNames>
    <sheetDataSet>
      <sheetData sheetId="0">
        <row r="5">
          <cell r="C5" t="str">
            <v>(가칭) Project Green</v>
          </cell>
        </row>
        <row r="12">
          <cell r="C12">
            <v>44439</v>
          </cell>
        </row>
        <row r="14">
          <cell r="C14">
            <v>52109</v>
          </cell>
        </row>
        <row r="17">
          <cell r="M17">
            <v>2E-3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4">
          <cell r="X34">
            <v>44439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">
          <cell r="C4">
            <v>326.0947486227218</v>
          </cell>
        </row>
      </sheetData>
      <sheetData sheetId="16">
        <row r="4">
          <cell r="C4">
            <v>434.99551776678652</v>
          </cell>
        </row>
      </sheetData>
      <sheetData sheetId="17">
        <row r="4">
          <cell r="C4">
            <v>278.75680870105754</v>
          </cell>
        </row>
      </sheetData>
      <sheetData sheetId="18">
        <row r="4">
          <cell r="C4">
            <v>444.43315339483524</v>
          </cell>
        </row>
      </sheetData>
      <sheetData sheetId="19">
        <row r="4">
          <cell r="C4">
            <v>490.8211609086888</v>
          </cell>
        </row>
      </sheetData>
      <sheetData sheetId="20">
        <row r="4">
          <cell r="C4">
            <v>502.44325669150254</v>
          </cell>
        </row>
      </sheetData>
      <sheetData sheetId="21">
        <row r="4">
          <cell r="C4">
            <v>494.26531953199856</v>
          </cell>
        </row>
      </sheetData>
      <sheetData sheetId="22">
        <row r="4">
          <cell r="C4">
            <v>331.72579608922115</v>
          </cell>
        </row>
      </sheetData>
      <sheetData sheetId="23">
        <row r="4">
          <cell r="C4">
            <v>237.13931295231987</v>
          </cell>
        </row>
      </sheetData>
      <sheetData sheetId="24">
        <row r="4">
          <cell r="C4">
            <v>212.36480893047218</v>
          </cell>
        </row>
      </sheetData>
      <sheetData sheetId="25">
        <row r="4">
          <cell r="C4">
            <v>263.41374813644961</v>
          </cell>
        </row>
      </sheetData>
      <sheetData sheetId="26">
        <row r="4">
          <cell r="C4">
            <v>143.96739543367858</v>
          </cell>
        </row>
      </sheetData>
      <sheetData sheetId="27">
        <row r="4">
          <cell r="C4">
            <v>206.45700093042046</v>
          </cell>
        </row>
      </sheetData>
      <sheetData sheetId="28">
        <row r="5">
          <cell r="C5">
            <v>15</v>
          </cell>
        </row>
      </sheetData>
      <sheetData sheetId="29">
        <row r="4">
          <cell r="C4">
            <v>130.14320987318706</v>
          </cell>
        </row>
      </sheetData>
      <sheetData sheetId="30">
        <row r="4">
          <cell r="C4">
            <v>306.5951094520176</v>
          </cell>
        </row>
      </sheetData>
      <sheetData sheetId="31">
        <row r="4">
          <cell r="C4">
            <v>306.61315504117806</v>
          </cell>
        </row>
      </sheetData>
      <sheetData sheetId="32">
        <row r="4">
          <cell r="C4">
            <v>266.71356270946831</v>
          </cell>
        </row>
      </sheetData>
      <sheetData sheetId="33">
        <row r="4">
          <cell r="C4">
            <v>109.5770404241697</v>
          </cell>
        </row>
      </sheetData>
      <sheetData sheetId="34">
        <row r="4">
          <cell r="C4">
            <v>253.73593472790458</v>
          </cell>
        </row>
      </sheetData>
      <sheetData sheetId="35">
        <row r="4">
          <cell r="C4">
            <v>44.485759316196777</v>
          </cell>
        </row>
      </sheetData>
      <sheetData sheetId="36">
        <row r="4">
          <cell r="C4">
            <v>247.28619304551376</v>
          </cell>
        </row>
      </sheetData>
      <sheetData sheetId="37">
        <row r="4">
          <cell r="C4">
            <v>217.33686298014845</v>
          </cell>
        </row>
      </sheetData>
      <sheetData sheetId="38">
        <row r="4">
          <cell r="C4">
            <v>134.5669754499927</v>
          </cell>
        </row>
      </sheetData>
      <sheetData sheetId="39">
        <row r="4">
          <cell r="C4">
            <v>236.25892402945715</v>
          </cell>
        </row>
      </sheetData>
      <sheetData sheetId="40">
        <row r="4">
          <cell r="C4">
            <v>185.53611039950465</v>
          </cell>
        </row>
      </sheetData>
      <sheetData sheetId="41">
        <row r="4">
          <cell r="C4">
            <v>129.81702266294951</v>
          </cell>
        </row>
      </sheetData>
      <sheetData sheetId="42">
        <row r="4">
          <cell r="C4">
            <v>130.89610399132539</v>
          </cell>
        </row>
      </sheetData>
      <sheetData sheetId="43">
        <row r="4">
          <cell r="C4">
            <v>187.08906238218742</v>
          </cell>
        </row>
      </sheetData>
      <sheetData sheetId="44">
        <row r="4">
          <cell r="C4">
            <v>104.43959857253139</v>
          </cell>
        </row>
      </sheetData>
      <sheetData sheetId="45">
        <row r="4">
          <cell r="C4">
            <v>546.55591210827424</v>
          </cell>
        </row>
      </sheetData>
      <sheetData sheetId="46">
        <row r="4">
          <cell r="C4">
            <v>508.1040461936027</v>
          </cell>
        </row>
      </sheetData>
      <sheetData sheetId="47">
        <row r="4">
          <cell r="C4">
            <v>509.28175634063791</v>
          </cell>
        </row>
      </sheetData>
      <sheetData sheetId="48">
        <row r="4">
          <cell r="C4">
            <v>182.48497789629755</v>
          </cell>
        </row>
      </sheetData>
      <sheetData sheetId="49">
        <row r="4">
          <cell r="C4">
            <v>331.97020535198783</v>
          </cell>
        </row>
      </sheetData>
      <sheetData sheetId="50">
        <row r="4">
          <cell r="C4">
            <v>332.02663242849178</v>
          </cell>
        </row>
      </sheetData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A2BD-816B-4276-A56D-AB7212B45948}">
  <dimension ref="A1:F16"/>
  <sheetViews>
    <sheetView showGridLines="0" tabSelected="1" workbookViewId="0"/>
  </sheetViews>
  <sheetFormatPr defaultColWidth="0" defaultRowHeight="15" customHeight="1" zeroHeight="1" x14ac:dyDescent="0.3"/>
  <cols>
    <col min="1" max="1" width="5.125" style="12" customWidth="1"/>
    <col min="2" max="2" width="19.5" style="12" customWidth="1"/>
    <col min="3" max="3" width="12.375" style="12" customWidth="1"/>
    <col min="4" max="4" width="9" style="12" customWidth="1"/>
    <col min="5" max="5" width="39.5" style="12" customWidth="1"/>
    <col min="6" max="6" width="9" style="12" customWidth="1"/>
    <col min="7" max="16384" width="9" style="12" hidden="1"/>
  </cols>
  <sheetData>
    <row r="1" spans="2:5" ht="15" customHeight="1" x14ac:dyDescent="0.3"/>
    <row r="2" spans="2:5" ht="15" customHeight="1" x14ac:dyDescent="0.3"/>
    <row r="3" spans="2:5" ht="15" customHeight="1" x14ac:dyDescent="0.3">
      <c r="B3" s="17" t="s">
        <v>90</v>
      </c>
      <c r="C3" s="18" t="s">
        <v>91</v>
      </c>
      <c r="D3" s="18" t="s">
        <v>92</v>
      </c>
      <c r="E3" s="19" t="s">
        <v>97</v>
      </c>
    </row>
    <row r="4" spans="2:5" ht="15" customHeight="1" x14ac:dyDescent="0.3">
      <c r="B4" s="15" t="s">
        <v>85</v>
      </c>
      <c r="C4" s="13">
        <v>99.525232440816495</v>
      </c>
      <c r="D4" s="14">
        <f>C4/$C$8</f>
        <v>6.9599526418752777E-2</v>
      </c>
      <c r="E4" s="16" t="s">
        <v>95</v>
      </c>
    </row>
    <row r="5" spans="2:5" ht="15" customHeight="1" x14ac:dyDescent="0.3">
      <c r="B5" s="15" t="s">
        <v>87</v>
      </c>
      <c r="C5" s="13">
        <v>347.37039605154501</v>
      </c>
      <c r="D5" s="14">
        <f>C5/$C$8</f>
        <v>0.24292146287082592</v>
      </c>
      <c r="E5" s="16"/>
    </row>
    <row r="6" spans="2:5" ht="15" customHeight="1" x14ac:dyDescent="0.3">
      <c r="B6" s="15" t="s">
        <v>88</v>
      </c>
      <c r="C6" s="13">
        <v>831</v>
      </c>
      <c r="D6" s="14">
        <f>C6/$C$8</f>
        <v>0.58113108641446209</v>
      </c>
      <c r="E6" s="16"/>
    </row>
    <row r="7" spans="2:5" ht="15" customHeight="1" x14ac:dyDescent="0.3">
      <c r="B7" s="15" t="s">
        <v>86</v>
      </c>
      <c r="C7" s="13">
        <v>152.074337711325</v>
      </c>
      <c r="D7" s="14">
        <f>C7/$C$8</f>
        <v>0.10634792429595921</v>
      </c>
      <c r="E7" s="16" t="s">
        <v>96</v>
      </c>
    </row>
    <row r="8" spans="2:5" ht="15" customHeight="1" x14ac:dyDescent="0.3">
      <c r="B8" s="20" t="s">
        <v>89</v>
      </c>
      <c r="C8" s="21">
        <f>SUM(C4:C7)</f>
        <v>1429.9699662036865</v>
      </c>
      <c r="D8" s="22">
        <f>C8/$C$8</f>
        <v>1</v>
      </c>
      <c r="E8" s="23"/>
    </row>
    <row r="9" spans="2:5" ht="15" customHeight="1" x14ac:dyDescent="0.3"/>
    <row r="10" spans="2:5" ht="15" customHeight="1" x14ac:dyDescent="0.3"/>
    <row r="11" spans="2:5" ht="15" customHeight="1" x14ac:dyDescent="0.3">
      <c r="B11" s="15" t="s">
        <v>93</v>
      </c>
      <c r="C11" s="24">
        <v>1425.6507048563396</v>
      </c>
    </row>
    <row r="12" spans="2:5" ht="15" customHeight="1" x14ac:dyDescent="0.3">
      <c r="B12" s="15" t="s">
        <v>94</v>
      </c>
      <c r="C12" s="24">
        <v>99.525232440816495</v>
      </c>
    </row>
    <row r="13" spans="2:5" ht="15" customHeight="1" x14ac:dyDescent="0.3">
      <c r="B13" s="15" t="s">
        <v>98</v>
      </c>
      <c r="C13" s="24">
        <f>C11-C12</f>
        <v>1326.1254724155231</v>
      </c>
    </row>
    <row r="14" spans="2:5" ht="15" customHeight="1" x14ac:dyDescent="0.3">
      <c r="B14" s="25" t="s">
        <v>99</v>
      </c>
      <c r="C14" s="26">
        <f>C13/C11</f>
        <v>0.93018960948723717</v>
      </c>
    </row>
    <row r="15" spans="2:5" ht="15" customHeight="1" x14ac:dyDescent="0.3"/>
    <row r="16" spans="2:5" ht="15" customHeight="1" x14ac:dyDescent="0.3"/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E5A8-585C-4D02-BE15-1F93141D60A5}">
  <dimension ref="A1:XFC50"/>
  <sheetViews>
    <sheetView showGridLines="0" zoomScale="85" zoomScaleNormal="85" workbookViewId="0"/>
  </sheetViews>
  <sheetFormatPr defaultColWidth="0" defaultRowHeight="13.5" zeroHeight="1" x14ac:dyDescent="0.25"/>
  <cols>
    <col min="1" max="1" width="1.625" style="31" customWidth="1"/>
    <col min="2" max="3" width="9.875" style="32" customWidth="1"/>
    <col min="4" max="4" width="32" style="31" bestFit="1" customWidth="1"/>
    <col min="5" max="5" width="7.25" style="32" bestFit="1" customWidth="1"/>
    <col min="6" max="6" width="8.125" style="31" bestFit="1" customWidth="1"/>
    <col min="7" max="7" width="32" style="31" bestFit="1" customWidth="1"/>
    <col min="8" max="8" width="28.5" style="30" customWidth="1"/>
    <col min="9" max="14" width="12.125" style="30" customWidth="1"/>
    <col min="15" max="15" width="39.75" style="30" customWidth="1"/>
    <col min="16" max="16383" width="9.125" style="30" hidden="1"/>
    <col min="16384" max="16384" width="2.625" style="30" hidden="1"/>
  </cols>
  <sheetData>
    <row r="1" spans="1:14" ht="21" customHeight="1" x14ac:dyDescent="0.25">
      <c r="A1" s="27"/>
      <c r="B1" s="28" t="s">
        <v>100</v>
      </c>
      <c r="C1" s="29"/>
      <c r="D1" s="27"/>
      <c r="E1" s="30"/>
      <c r="F1" s="30"/>
      <c r="G1" s="30"/>
    </row>
    <row r="2" spans="1:14" ht="21" customHeight="1" thickBot="1" x14ac:dyDescent="0.3"/>
    <row r="3" spans="1:14" ht="15" customHeight="1" x14ac:dyDescent="0.25">
      <c r="A3" s="32"/>
      <c r="B3" s="80" t="s">
        <v>101</v>
      </c>
      <c r="C3" s="80" t="s">
        <v>102</v>
      </c>
      <c r="D3" s="82" t="s">
        <v>103</v>
      </c>
      <c r="E3" s="82" t="s">
        <v>104</v>
      </c>
      <c r="F3" s="82" t="s">
        <v>105</v>
      </c>
      <c r="G3" s="73" t="s">
        <v>106</v>
      </c>
      <c r="H3" s="73" t="s">
        <v>107</v>
      </c>
      <c r="I3" s="73" t="s">
        <v>108</v>
      </c>
      <c r="J3" s="75" t="s">
        <v>109</v>
      </c>
      <c r="K3" s="77" t="s">
        <v>110</v>
      </c>
      <c r="L3" s="78"/>
      <c r="M3" s="78"/>
      <c r="N3" s="79"/>
    </row>
    <row r="4" spans="1:14" ht="15" customHeight="1" thickBot="1" x14ac:dyDescent="0.3">
      <c r="B4" s="81"/>
      <c r="C4" s="81"/>
      <c r="D4" s="83"/>
      <c r="E4" s="83"/>
      <c r="F4" s="83"/>
      <c r="G4" s="74"/>
      <c r="H4" s="74"/>
      <c r="I4" s="74"/>
      <c r="J4" s="76"/>
      <c r="K4" s="33" t="s">
        <v>111</v>
      </c>
      <c r="L4" s="34" t="s">
        <v>112</v>
      </c>
      <c r="M4" s="34" t="s">
        <v>113</v>
      </c>
      <c r="N4" s="35" t="s">
        <v>114</v>
      </c>
    </row>
    <row r="5" spans="1:14" ht="15" customHeight="1" x14ac:dyDescent="0.25">
      <c r="B5" s="71">
        <v>1</v>
      </c>
      <c r="C5" s="36">
        <v>1</v>
      </c>
      <c r="D5" s="37" t="s">
        <v>115</v>
      </c>
      <c r="E5" s="38" t="s">
        <v>116</v>
      </c>
      <c r="F5" s="39" t="s">
        <v>117</v>
      </c>
      <c r="G5" s="37" t="s">
        <v>6</v>
      </c>
      <c r="H5" s="40" t="s">
        <v>118</v>
      </c>
      <c r="I5" s="41">
        <v>765.9</v>
      </c>
      <c r="J5" s="42">
        <v>3.5</v>
      </c>
      <c r="K5" s="43">
        <v>3.72</v>
      </c>
      <c r="L5" s="44">
        <v>3.67</v>
      </c>
      <c r="M5" s="44">
        <v>3.63</v>
      </c>
      <c r="N5" s="45">
        <v>3.6</v>
      </c>
    </row>
    <row r="6" spans="1:14" ht="15" customHeight="1" x14ac:dyDescent="0.25">
      <c r="B6" s="72"/>
      <c r="C6" s="36">
        <v>2</v>
      </c>
      <c r="D6" s="37" t="s">
        <v>115</v>
      </c>
      <c r="E6" s="38" t="s">
        <v>116</v>
      </c>
      <c r="F6" s="39" t="s">
        <v>119</v>
      </c>
      <c r="G6" s="37" t="s">
        <v>7</v>
      </c>
      <c r="H6" s="40" t="s">
        <v>120</v>
      </c>
      <c r="I6" s="41">
        <v>797.04</v>
      </c>
      <c r="J6" s="42">
        <v>3.5</v>
      </c>
      <c r="K6" s="43">
        <v>3.86</v>
      </c>
      <c r="L6" s="44">
        <v>3.81</v>
      </c>
      <c r="M6" s="44">
        <v>3.76</v>
      </c>
      <c r="N6" s="45">
        <v>3.74</v>
      </c>
    </row>
    <row r="7" spans="1:14" ht="15" customHeight="1" x14ac:dyDescent="0.25">
      <c r="B7" s="36">
        <v>2</v>
      </c>
      <c r="C7" s="36">
        <v>3</v>
      </c>
      <c r="D7" s="37" t="s">
        <v>121</v>
      </c>
      <c r="E7" s="38" t="s">
        <v>116</v>
      </c>
      <c r="F7" s="39" t="s">
        <v>122</v>
      </c>
      <c r="G7" s="37" t="s">
        <v>9</v>
      </c>
      <c r="H7" s="40" t="s">
        <v>123</v>
      </c>
      <c r="I7" s="41">
        <v>938.08</v>
      </c>
      <c r="J7" s="42">
        <v>3.5</v>
      </c>
      <c r="K7" s="43">
        <v>3.69</v>
      </c>
      <c r="L7" s="44">
        <v>3.58</v>
      </c>
      <c r="M7" s="44">
        <v>3.48</v>
      </c>
      <c r="N7" s="45">
        <v>3.42</v>
      </c>
    </row>
    <row r="8" spans="1:14" ht="15" customHeight="1" x14ac:dyDescent="0.25">
      <c r="B8" s="36">
        <v>3</v>
      </c>
      <c r="C8" s="36">
        <v>4</v>
      </c>
      <c r="D8" s="37" t="s">
        <v>124</v>
      </c>
      <c r="E8" s="38" t="s">
        <v>116</v>
      </c>
      <c r="F8" s="39" t="s">
        <v>125</v>
      </c>
      <c r="G8" s="37" t="s">
        <v>11</v>
      </c>
      <c r="H8" s="40" t="s">
        <v>120</v>
      </c>
      <c r="I8" s="41">
        <v>933.12</v>
      </c>
      <c r="J8" s="42">
        <v>3.5</v>
      </c>
      <c r="K8" s="43">
        <v>3.68</v>
      </c>
      <c r="L8" s="44">
        <v>3.63</v>
      </c>
      <c r="M8" s="44">
        <v>3.59</v>
      </c>
      <c r="N8" s="45">
        <v>3.56</v>
      </c>
    </row>
    <row r="9" spans="1:14" ht="15" customHeight="1" x14ac:dyDescent="0.25">
      <c r="B9" s="36">
        <v>4</v>
      </c>
      <c r="C9" s="36">
        <v>5</v>
      </c>
      <c r="D9" s="37" t="s">
        <v>126</v>
      </c>
      <c r="E9" s="38" t="s">
        <v>116</v>
      </c>
      <c r="F9" s="39" t="s">
        <v>125</v>
      </c>
      <c r="G9" s="37" t="s">
        <v>13</v>
      </c>
      <c r="H9" s="40" t="s">
        <v>120</v>
      </c>
      <c r="I9" s="41">
        <v>933.12</v>
      </c>
      <c r="J9" s="42">
        <v>3.5</v>
      </c>
      <c r="K9" s="43">
        <v>3.68</v>
      </c>
      <c r="L9" s="44">
        <v>3.63</v>
      </c>
      <c r="M9" s="44">
        <v>3.59</v>
      </c>
      <c r="N9" s="45">
        <v>3.56</v>
      </c>
    </row>
    <row r="10" spans="1:14" ht="15" customHeight="1" x14ac:dyDescent="0.25">
      <c r="B10" s="36">
        <v>5</v>
      </c>
      <c r="C10" s="36">
        <v>6</v>
      </c>
      <c r="D10" s="37" t="s">
        <v>127</v>
      </c>
      <c r="E10" s="38" t="s">
        <v>116</v>
      </c>
      <c r="F10" s="39" t="s">
        <v>125</v>
      </c>
      <c r="G10" s="37" t="s">
        <v>15</v>
      </c>
      <c r="H10" s="40" t="s">
        <v>120</v>
      </c>
      <c r="I10" s="41">
        <v>933.3</v>
      </c>
      <c r="J10" s="42">
        <v>3.5</v>
      </c>
      <c r="K10" s="43">
        <v>3.62</v>
      </c>
      <c r="L10" s="44">
        <v>3.57</v>
      </c>
      <c r="M10" s="44">
        <v>3.53</v>
      </c>
      <c r="N10" s="45">
        <v>3.5</v>
      </c>
    </row>
    <row r="11" spans="1:14" ht="15" customHeight="1" x14ac:dyDescent="0.25">
      <c r="B11" s="36">
        <v>6</v>
      </c>
      <c r="C11" s="36">
        <v>7</v>
      </c>
      <c r="D11" s="37" t="s">
        <v>128</v>
      </c>
      <c r="E11" s="38" t="s">
        <v>116</v>
      </c>
      <c r="F11" s="39" t="s">
        <v>125</v>
      </c>
      <c r="G11" s="37" t="s">
        <v>129</v>
      </c>
      <c r="H11" s="40" t="s">
        <v>120</v>
      </c>
      <c r="I11" s="41">
        <v>933.3</v>
      </c>
      <c r="J11" s="42">
        <v>3.5</v>
      </c>
      <c r="K11" s="43">
        <v>3.65</v>
      </c>
      <c r="L11" s="44">
        <v>3.65</v>
      </c>
      <c r="M11" s="44">
        <v>3.61</v>
      </c>
      <c r="N11" s="45">
        <v>3.53</v>
      </c>
    </row>
    <row r="12" spans="1:14" ht="15" customHeight="1" x14ac:dyDescent="0.25">
      <c r="B12" s="71">
        <v>7</v>
      </c>
      <c r="C12" s="36">
        <v>8</v>
      </c>
      <c r="D12" s="39" t="s">
        <v>130</v>
      </c>
      <c r="E12" s="38" t="s">
        <v>116</v>
      </c>
      <c r="F12" s="39" t="s">
        <v>131</v>
      </c>
      <c r="G12" s="37" t="s">
        <v>19</v>
      </c>
      <c r="H12" s="40" t="s">
        <v>123</v>
      </c>
      <c r="I12" s="41">
        <v>748.66</v>
      </c>
      <c r="J12" s="42">
        <v>3.5</v>
      </c>
      <c r="K12" s="43">
        <v>3.6</v>
      </c>
      <c r="L12" s="44">
        <v>3.42</v>
      </c>
      <c r="M12" s="44">
        <v>3.26</v>
      </c>
      <c r="N12" s="45">
        <v>3.16</v>
      </c>
    </row>
    <row r="13" spans="1:14" ht="15" customHeight="1" x14ac:dyDescent="0.25">
      <c r="B13" s="72"/>
      <c r="C13" s="36">
        <v>9</v>
      </c>
      <c r="D13" s="39" t="s">
        <v>130</v>
      </c>
      <c r="E13" s="38" t="s">
        <v>116</v>
      </c>
      <c r="F13" s="46" t="s">
        <v>132</v>
      </c>
      <c r="G13" s="37" t="s">
        <v>20</v>
      </c>
      <c r="H13" s="40" t="s">
        <v>123</v>
      </c>
      <c r="I13" s="41">
        <v>903.78</v>
      </c>
      <c r="J13" s="42">
        <v>3.5</v>
      </c>
      <c r="K13" s="43">
        <v>3.5</v>
      </c>
      <c r="L13" s="44">
        <v>3.45</v>
      </c>
      <c r="M13" s="44">
        <v>3.41</v>
      </c>
      <c r="N13" s="45">
        <v>3.39</v>
      </c>
    </row>
    <row r="14" spans="1:14" ht="15" customHeight="1" x14ac:dyDescent="0.25">
      <c r="B14" s="36">
        <v>8</v>
      </c>
      <c r="C14" s="36">
        <v>10</v>
      </c>
      <c r="D14" s="37" t="s">
        <v>133</v>
      </c>
      <c r="E14" s="38" t="s">
        <v>116</v>
      </c>
      <c r="F14" s="39" t="s">
        <v>134</v>
      </c>
      <c r="G14" s="39" t="s">
        <v>22</v>
      </c>
      <c r="H14" s="40" t="s">
        <v>123</v>
      </c>
      <c r="I14" s="41">
        <v>925.45</v>
      </c>
      <c r="J14" s="47">
        <v>3.5</v>
      </c>
      <c r="K14" s="48">
        <v>3.79</v>
      </c>
      <c r="L14" s="49">
        <v>3.58</v>
      </c>
      <c r="M14" s="49">
        <v>3.39</v>
      </c>
      <c r="N14" s="50">
        <v>3.28</v>
      </c>
    </row>
    <row r="15" spans="1:14" ht="15" customHeight="1" x14ac:dyDescent="0.25">
      <c r="B15" s="36">
        <v>9</v>
      </c>
      <c r="C15" s="36">
        <v>11</v>
      </c>
      <c r="D15" s="37" t="s">
        <v>135</v>
      </c>
      <c r="E15" s="38" t="s">
        <v>136</v>
      </c>
      <c r="F15" s="39" t="s">
        <v>137</v>
      </c>
      <c r="G15" s="39" t="s">
        <v>138</v>
      </c>
      <c r="H15" s="51" t="s">
        <v>139</v>
      </c>
      <c r="I15" s="52">
        <v>997.56</v>
      </c>
      <c r="J15" s="47">
        <v>3.5</v>
      </c>
      <c r="K15" s="48">
        <v>3.61</v>
      </c>
      <c r="L15" s="49">
        <v>3.5</v>
      </c>
      <c r="M15" s="49">
        <v>3.4</v>
      </c>
      <c r="N15" s="50">
        <v>3.34</v>
      </c>
    </row>
    <row r="16" spans="1:14" ht="15" customHeight="1" x14ac:dyDescent="0.25">
      <c r="B16" s="36">
        <v>10</v>
      </c>
      <c r="C16" s="36">
        <v>12</v>
      </c>
      <c r="D16" s="39" t="s">
        <v>140</v>
      </c>
      <c r="E16" s="38" t="s">
        <v>116</v>
      </c>
      <c r="F16" s="39" t="s">
        <v>141</v>
      </c>
      <c r="G16" s="39" t="s">
        <v>26</v>
      </c>
      <c r="H16" s="40" t="s">
        <v>123</v>
      </c>
      <c r="I16" s="41">
        <v>1603.8</v>
      </c>
      <c r="J16" s="47">
        <v>3.5</v>
      </c>
      <c r="K16" s="48">
        <v>3.59</v>
      </c>
      <c r="L16" s="49">
        <v>3.39</v>
      </c>
      <c r="M16" s="49">
        <v>3.33</v>
      </c>
      <c r="N16" s="50">
        <v>3.25</v>
      </c>
    </row>
    <row r="17" spans="2:14" ht="15" customHeight="1" x14ac:dyDescent="0.25">
      <c r="B17" s="36">
        <v>11</v>
      </c>
      <c r="C17" s="36">
        <v>13</v>
      </c>
      <c r="D17" s="53" t="s">
        <v>142</v>
      </c>
      <c r="E17" s="38" t="s">
        <v>116</v>
      </c>
      <c r="F17" s="46" t="s">
        <v>132</v>
      </c>
      <c r="G17" s="37" t="s">
        <v>28</v>
      </c>
      <c r="H17" s="40" t="s">
        <v>123</v>
      </c>
      <c r="I17" s="41">
        <v>918</v>
      </c>
      <c r="J17" s="42">
        <v>3.5</v>
      </c>
      <c r="K17" s="43">
        <v>3.51</v>
      </c>
      <c r="L17" s="44">
        <v>3.47</v>
      </c>
      <c r="M17" s="44">
        <v>3.43</v>
      </c>
      <c r="N17" s="45">
        <v>3.4</v>
      </c>
    </row>
    <row r="18" spans="2:14" ht="15" customHeight="1" x14ac:dyDescent="0.25">
      <c r="B18" s="36">
        <v>12</v>
      </c>
      <c r="C18" s="36">
        <v>14</v>
      </c>
      <c r="D18" s="39" t="s">
        <v>29</v>
      </c>
      <c r="E18" s="38" t="s">
        <v>116</v>
      </c>
      <c r="F18" s="39" t="s">
        <v>143</v>
      </c>
      <c r="G18" s="37" t="s">
        <v>30</v>
      </c>
      <c r="H18" s="40" t="s">
        <v>123</v>
      </c>
      <c r="I18" s="41">
        <v>947.7</v>
      </c>
      <c r="J18" s="42">
        <v>3.5</v>
      </c>
      <c r="K18" s="43">
        <v>3.5</v>
      </c>
      <c r="L18" s="44">
        <v>3.39</v>
      </c>
      <c r="M18" s="44">
        <v>3.29</v>
      </c>
      <c r="N18" s="45">
        <v>3.23</v>
      </c>
    </row>
    <row r="19" spans="2:14" ht="15" customHeight="1" x14ac:dyDescent="0.25">
      <c r="B19" s="36">
        <v>13</v>
      </c>
      <c r="C19" s="36">
        <v>15</v>
      </c>
      <c r="D19" s="39" t="s">
        <v>81</v>
      </c>
      <c r="E19" s="38" t="s">
        <v>116</v>
      </c>
      <c r="F19" s="39" t="s">
        <v>143</v>
      </c>
      <c r="G19" s="37" t="s">
        <v>31</v>
      </c>
      <c r="H19" s="40" t="s">
        <v>178</v>
      </c>
      <c r="I19" s="41">
        <v>802.12</v>
      </c>
      <c r="J19" s="42">
        <v>3.5</v>
      </c>
      <c r="K19" s="43">
        <v>3.56</v>
      </c>
      <c r="L19" s="44">
        <v>3.51</v>
      </c>
      <c r="M19" s="44">
        <v>3.47</v>
      </c>
      <c r="N19" s="45">
        <v>3.45</v>
      </c>
    </row>
    <row r="20" spans="2:14" ht="15" customHeight="1" x14ac:dyDescent="0.25">
      <c r="B20" s="36">
        <v>14</v>
      </c>
      <c r="C20" s="36">
        <v>16</v>
      </c>
      <c r="D20" s="39" t="s">
        <v>144</v>
      </c>
      <c r="E20" s="38" t="s">
        <v>145</v>
      </c>
      <c r="F20" s="39" t="s">
        <v>146</v>
      </c>
      <c r="G20" s="39" t="s">
        <v>33</v>
      </c>
      <c r="H20" s="40" t="s">
        <v>120</v>
      </c>
      <c r="I20" s="41">
        <v>965.79</v>
      </c>
      <c r="J20" s="47">
        <v>3.34</v>
      </c>
      <c r="K20" s="48">
        <v>3.36</v>
      </c>
      <c r="L20" s="49">
        <v>3.2</v>
      </c>
      <c r="M20" s="49">
        <v>3.06</v>
      </c>
      <c r="N20" s="50">
        <v>2.97</v>
      </c>
    </row>
    <row r="21" spans="2:14" ht="15" customHeight="1" x14ac:dyDescent="0.25">
      <c r="B21" s="71">
        <v>15</v>
      </c>
      <c r="C21" s="36">
        <v>17</v>
      </c>
      <c r="D21" s="37" t="s">
        <v>147</v>
      </c>
      <c r="E21" s="38" t="s">
        <v>145</v>
      </c>
      <c r="F21" s="39" t="s">
        <v>148</v>
      </c>
      <c r="G21" s="37" t="s">
        <v>35</v>
      </c>
      <c r="H21" s="40" t="s">
        <v>123</v>
      </c>
      <c r="I21" s="41">
        <v>496.02</v>
      </c>
      <c r="J21" s="42">
        <v>3.5</v>
      </c>
      <c r="K21" s="43">
        <v>3.57</v>
      </c>
      <c r="L21" s="44">
        <v>3.53</v>
      </c>
      <c r="M21" s="44">
        <v>3.49</v>
      </c>
      <c r="N21" s="45">
        <v>3.46</v>
      </c>
    </row>
    <row r="22" spans="2:14" ht="15" customHeight="1" x14ac:dyDescent="0.25">
      <c r="B22" s="72"/>
      <c r="C22" s="36">
        <v>18</v>
      </c>
      <c r="D22" s="37" t="s">
        <v>147</v>
      </c>
      <c r="E22" s="38" t="s">
        <v>145</v>
      </c>
      <c r="F22" s="39" t="s">
        <v>148</v>
      </c>
      <c r="G22" s="37" t="s">
        <v>36</v>
      </c>
      <c r="H22" s="40" t="s">
        <v>123</v>
      </c>
      <c r="I22" s="41">
        <v>496.02</v>
      </c>
      <c r="J22" s="42">
        <v>3.5</v>
      </c>
      <c r="K22" s="43">
        <v>3.58</v>
      </c>
      <c r="L22" s="44">
        <v>3.53</v>
      </c>
      <c r="M22" s="44">
        <v>3.46</v>
      </c>
      <c r="N22" s="45">
        <v>3.49</v>
      </c>
    </row>
    <row r="23" spans="2:14" ht="15" customHeight="1" x14ac:dyDescent="0.25">
      <c r="B23" s="71">
        <v>16</v>
      </c>
      <c r="C23" s="36">
        <v>19</v>
      </c>
      <c r="D23" s="37" t="s">
        <v>149</v>
      </c>
      <c r="E23" s="38" t="s">
        <v>145</v>
      </c>
      <c r="F23" s="39" t="s">
        <v>148</v>
      </c>
      <c r="G23" s="37" t="s">
        <v>38</v>
      </c>
      <c r="H23" s="40" t="s">
        <v>123</v>
      </c>
      <c r="I23" s="41">
        <v>496.02</v>
      </c>
      <c r="J23" s="42">
        <v>3.5</v>
      </c>
      <c r="K23" s="43">
        <v>3.62</v>
      </c>
      <c r="L23" s="44">
        <v>3.52</v>
      </c>
      <c r="M23" s="44">
        <v>3.43</v>
      </c>
      <c r="N23" s="45">
        <v>3.37</v>
      </c>
    </row>
    <row r="24" spans="2:14" ht="15" customHeight="1" x14ac:dyDescent="0.25">
      <c r="B24" s="72"/>
      <c r="C24" s="36">
        <v>20</v>
      </c>
      <c r="D24" s="37" t="s">
        <v>149</v>
      </c>
      <c r="E24" s="38" t="s">
        <v>145</v>
      </c>
      <c r="F24" s="39" t="s">
        <v>148</v>
      </c>
      <c r="G24" s="37" t="s">
        <v>39</v>
      </c>
      <c r="H24" s="40" t="s">
        <v>123</v>
      </c>
      <c r="I24" s="41">
        <v>496.02</v>
      </c>
      <c r="J24" s="42">
        <v>3.5</v>
      </c>
      <c r="K24" s="43">
        <v>3.64</v>
      </c>
      <c r="L24" s="44">
        <v>3.54</v>
      </c>
      <c r="M24" s="44">
        <v>3.45</v>
      </c>
      <c r="N24" s="45">
        <v>3.39</v>
      </c>
    </row>
    <row r="25" spans="2:14" ht="15" customHeight="1" x14ac:dyDescent="0.25">
      <c r="B25" s="36">
        <v>17</v>
      </c>
      <c r="C25" s="36">
        <v>21</v>
      </c>
      <c r="D25" s="37" t="s">
        <v>150</v>
      </c>
      <c r="E25" s="38" t="s">
        <v>145</v>
      </c>
      <c r="F25" s="39" t="s">
        <v>151</v>
      </c>
      <c r="G25" s="37" t="s">
        <v>41</v>
      </c>
      <c r="H25" s="40" t="s">
        <v>123</v>
      </c>
      <c r="I25" s="41">
        <v>991.62</v>
      </c>
      <c r="J25" s="42">
        <v>3.5</v>
      </c>
      <c r="K25" s="43">
        <v>3.74</v>
      </c>
      <c r="L25" s="44">
        <v>3.64</v>
      </c>
      <c r="M25" s="44">
        <v>3.54</v>
      </c>
      <c r="N25" s="45">
        <v>3.49</v>
      </c>
    </row>
    <row r="26" spans="2:14" ht="15" customHeight="1" x14ac:dyDescent="0.25">
      <c r="B26" s="36">
        <v>18</v>
      </c>
      <c r="C26" s="36">
        <v>22</v>
      </c>
      <c r="D26" s="37" t="s">
        <v>152</v>
      </c>
      <c r="E26" s="38" t="s">
        <v>153</v>
      </c>
      <c r="F26" s="39" t="s">
        <v>151</v>
      </c>
      <c r="G26" s="37" t="s">
        <v>43</v>
      </c>
      <c r="H26" s="40" t="s">
        <v>123</v>
      </c>
      <c r="I26" s="41">
        <v>492.66</v>
      </c>
      <c r="J26" s="42">
        <v>3.5</v>
      </c>
      <c r="K26" s="43">
        <v>3.76</v>
      </c>
      <c r="L26" s="44">
        <v>3.66</v>
      </c>
      <c r="M26" s="44">
        <v>3.56</v>
      </c>
      <c r="N26" s="45">
        <v>3.51</v>
      </c>
    </row>
    <row r="27" spans="2:14" ht="15" customHeight="1" x14ac:dyDescent="0.25">
      <c r="B27" s="36">
        <v>19</v>
      </c>
      <c r="C27" s="36">
        <v>23</v>
      </c>
      <c r="D27" s="37" t="s">
        <v>45</v>
      </c>
      <c r="E27" s="38" t="s">
        <v>116</v>
      </c>
      <c r="F27" s="39" t="s">
        <v>151</v>
      </c>
      <c r="G27" s="37" t="s">
        <v>45</v>
      </c>
      <c r="H27" s="40" t="s">
        <v>123</v>
      </c>
      <c r="I27" s="41">
        <v>991.62</v>
      </c>
      <c r="J27" s="42">
        <v>3.5</v>
      </c>
      <c r="K27" s="43">
        <v>3.83</v>
      </c>
      <c r="L27" s="44">
        <v>3.73</v>
      </c>
      <c r="M27" s="44">
        <v>3.63</v>
      </c>
      <c r="N27" s="45">
        <v>3.57</v>
      </c>
    </row>
    <row r="28" spans="2:14" ht="15" customHeight="1" x14ac:dyDescent="0.25">
      <c r="B28" s="36">
        <v>20</v>
      </c>
      <c r="C28" s="36">
        <v>24</v>
      </c>
      <c r="D28" s="53" t="s">
        <v>154</v>
      </c>
      <c r="E28" s="38" t="s">
        <v>145</v>
      </c>
      <c r="F28" s="39" t="s">
        <v>155</v>
      </c>
      <c r="G28" s="37" t="s">
        <v>47</v>
      </c>
      <c r="H28" s="40" t="s">
        <v>123</v>
      </c>
      <c r="I28" s="41">
        <v>217.56</v>
      </c>
      <c r="J28" s="42">
        <v>3.5</v>
      </c>
      <c r="K28" s="43">
        <v>3.78</v>
      </c>
      <c r="L28" s="44">
        <v>3.62</v>
      </c>
      <c r="M28" s="44">
        <v>3.48</v>
      </c>
      <c r="N28" s="45">
        <v>3.39</v>
      </c>
    </row>
    <row r="29" spans="2:14" ht="15" customHeight="1" x14ac:dyDescent="0.25">
      <c r="B29" s="36">
        <v>21</v>
      </c>
      <c r="C29" s="36">
        <v>25</v>
      </c>
      <c r="D29" s="53" t="s">
        <v>156</v>
      </c>
      <c r="E29" s="38" t="s">
        <v>145</v>
      </c>
      <c r="F29" s="39" t="s">
        <v>155</v>
      </c>
      <c r="G29" s="37" t="s">
        <v>49</v>
      </c>
      <c r="H29" s="40" t="s">
        <v>123</v>
      </c>
      <c r="I29" s="41">
        <v>990.36</v>
      </c>
      <c r="J29" s="42">
        <v>3.5</v>
      </c>
      <c r="K29" s="43">
        <v>3.69</v>
      </c>
      <c r="L29" s="44">
        <v>3.54</v>
      </c>
      <c r="M29" s="44">
        <v>3.4</v>
      </c>
      <c r="N29" s="45">
        <v>3.32</v>
      </c>
    </row>
    <row r="30" spans="2:14" ht="15" customHeight="1" x14ac:dyDescent="0.25">
      <c r="B30" s="36">
        <v>22</v>
      </c>
      <c r="C30" s="36">
        <v>26</v>
      </c>
      <c r="D30" s="53" t="s">
        <v>157</v>
      </c>
      <c r="E30" s="38" t="s">
        <v>145</v>
      </c>
      <c r="F30" s="39" t="s">
        <v>155</v>
      </c>
      <c r="G30" s="37" t="s">
        <v>51</v>
      </c>
      <c r="H30" s="40" t="s">
        <v>123</v>
      </c>
      <c r="I30" s="41">
        <v>999.6</v>
      </c>
      <c r="J30" s="42">
        <v>3.5</v>
      </c>
      <c r="K30" s="43">
        <v>3.76</v>
      </c>
      <c r="L30" s="44">
        <v>3.6</v>
      </c>
      <c r="M30" s="44">
        <v>3.46</v>
      </c>
      <c r="N30" s="45">
        <v>3.38</v>
      </c>
    </row>
    <row r="31" spans="2:14" ht="15" customHeight="1" x14ac:dyDescent="0.25">
      <c r="B31" s="36">
        <v>23</v>
      </c>
      <c r="C31" s="36">
        <v>27</v>
      </c>
      <c r="D31" s="53" t="s">
        <v>158</v>
      </c>
      <c r="E31" s="38" t="s">
        <v>116</v>
      </c>
      <c r="F31" s="39" t="s">
        <v>155</v>
      </c>
      <c r="G31" s="37" t="s">
        <v>53</v>
      </c>
      <c r="H31" s="40" t="s">
        <v>123</v>
      </c>
      <c r="I31" s="41">
        <v>653.6</v>
      </c>
      <c r="J31" s="42">
        <v>3.5</v>
      </c>
      <c r="K31" s="43">
        <v>3.74</v>
      </c>
      <c r="L31" s="44">
        <v>3.58</v>
      </c>
      <c r="M31" s="44">
        <v>3.44</v>
      </c>
      <c r="N31" s="45">
        <v>3.36</v>
      </c>
    </row>
    <row r="32" spans="2:14" ht="15" customHeight="1" x14ac:dyDescent="0.25">
      <c r="B32" s="71">
        <v>24</v>
      </c>
      <c r="C32" s="36">
        <v>28</v>
      </c>
      <c r="D32" s="53" t="s">
        <v>159</v>
      </c>
      <c r="E32" s="38" t="s">
        <v>145</v>
      </c>
      <c r="F32" s="39" t="s">
        <v>155</v>
      </c>
      <c r="G32" s="37" t="s">
        <v>55</v>
      </c>
      <c r="H32" s="40" t="s">
        <v>123</v>
      </c>
      <c r="I32" s="41">
        <v>309.60000000000002</v>
      </c>
      <c r="J32" s="42">
        <v>3.5</v>
      </c>
      <c r="K32" s="43">
        <v>3.68</v>
      </c>
      <c r="L32" s="44">
        <v>3.52</v>
      </c>
      <c r="M32" s="44">
        <v>3.38</v>
      </c>
      <c r="N32" s="45">
        <v>3.3</v>
      </c>
    </row>
    <row r="33" spans="1:14" ht="15" customHeight="1" x14ac:dyDescent="0.25">
      <c r="B33" s="72"/>
      <c r="C33" s="36">
        <v>29</v>
      </c>
      <c r="D33" s="53" t="s">
        <v>159</v>
      </c>
      <c r="E33" s="38" t="s">
        <v>116</v>
      </c>
      <c r="F33" s="39" t="s">
        <v>155</v>
      </c>
      <c r="G33" s="37" t="s">
        <v>56</v>
      </c>
      <c r="H33" s="40" t="s">
        <v>123</v>
      </c>
      <c r="I33" s="41">
        <v>756.66</v>
      </c>
      <c r="J33" s="42">
        <v>3.5</v>
      </c>
      <c r="K33" s="43">
        <v>3.64</v>
      </c>
      <c r="L33" s="44">
        <v>3.5</v>
      </c>
      <c r="M33" s="44">
        <v>3.36</v>
      </c>
      <c r="N33" s="45">
        <v>3.28</v>
      </c>
    </row>
    <row r="34" spans="1:14" ht="15" customHeight="1" x14ac:dyDescent="0.25">
      <c r="B34" s="36">
        <v>25</v>
      </c>
      <c r="C34" s="36">
        <v>30</v>
      </c>
      <c r="D34" s="53" t="s">
        <v>160</v>
      </c>
      <c r="E34" s="38" t="s">
        <v>145</v>
      </c>
      <c r="F34" s="39" t="s">
        <v>155</v>
      </c>
      <c r="G34" s="37" t="s">
        <v>58</v>
      </c>
      <c r="H34" s="40" t="s">
        <v>123</v>
      </c>
      <c r="I34" s="41">
        <v>999.6</v>
      </c>
      <c r="J34" s="42">
        <v>3.5</v>
      </c>
      <c r="K34" s="43">
        <v>3.71</v>
      </c>
      <c r="L34" s="44">
        <v>3.56</v>
      </c>
      <c r="M34" s="44">
        <v>3.42</v>
      </c>
      <c r="N34" s="45">
        <v>3.34</v>
      </c>
    </row>
    <row r="35" spans="1:14" ht="15" customHeight="1" x14ac:dyDescent="0.25">
      <c r="B35" s="36">
        <v>26</v>
      </c>
      <c r="C35" s="36">
        <v>31</v>
      </c>
      <c r="D35" s="53" t="s">
        <v>161</v>
      </c>
      <c r="E35" s="38" t="s">
        <v>145</v>
      </c>
      <c r="F35" s="39" t="s">
        <v>155</v>
      </c>
      <c r="G35" s="37" t="s">
        <v>60</v>
      </c>
      <c r="H35" s="40" t="s">
        <v>123</v>
      </c>
      <c r="I35" s="41">
        <v>766.08</v>
      </c>
      <c r="J35" s="42">
        <v>3.5</v>
      </c>
      <c r="K35" s="43">
        <v>3.69</v>
      </c>
      <c r="L35" s="44">
        <v>3.54</v>
      </c>
      <c r="M35" s="44">
        <v>3.41</v>
      </c>
      <c r="N35" s="45">
        <v>3.32</v>
      </c>
    </row>
    <row r="36" spans="1:14" ht="15" customHeight="1" x14ac:dyDescent="0.25">
      <c r="B36" s="36">
        <v>27</v>
      </c>
      <c r="C36" s="36">
        <v>32</v>
      </c>
      <c r="D36" s="53" t="s">
        <v>162</v>
      </c>
      <c r="E36" s="38" t="s">
        <v>145</v>
      </c>
      <c r="F36" s="39" t="s">
        <v>155</v>
      </c>
      <c r="G36" s="37" t="s">
        <v>62</v>
      </c>
      <c r="H36" s="40" t="s">
        <v>123</v>
      </c>
      <c r="I36" s="41">
        <v>766.08</v>
      </c>
      <c r="J36" s="42">
        <v>3.5</v>
      </c>
      <c r="K36" s="43">
        <v>3.64</v>
      </c>
      <c r="L36" s="44">
        <v>3.49</v>
      </c>
      <c r="M36" s="44">
        <v>3.36</v>
      </c>
      <c r="N36" s="45">
        <v>3.28</v>
      </c>
    </row>
    <row r="37" spans="1:14" ht="15" customHeight="1" x14ac:dyDescent="0.25">
      <c r="B37" s="36">
        <v>28</v>
      </c>
      <c r="C37" s="36">
        <v>33</v>
      </c>
      <c r="D37" s="53" t="s">
        <v>163</v>
      </c>
      <c r="E37" s="38" t="s">
        <v>145</v>
      </c>
      <c r="F37" s="39" t="s">
        <v>155</v>
      </c>
      <c r="G37" s="37" t="s">
        <v>64</v>
      </c>
      <c r="H37" s="40" t="s">
        <v>123</v>
      </c>
      <c r="I37" s="41">
        <v>999.6</v>
      </c>
      <c r="J37" s="42">
        <v>3.5</v>
      </c>
      <c r="K37" s="43">
        <v>3.61</v>
      </c>
      <c r="L37" s="44">
        <v>3.46</v>
      </c>
      <c r="M37" s="44">
        <v>3.33</v>
      </c>
      <c r="N37" s="45">
        <v>3.25</v>
      </c>
    </row>
    <row r="38" spans="1:14" ht="15" customHeight="1" x14ac:dyDescent="0.25">
      <c r="B38" s="36">
        <v>29</v>
      </c>
      <c r="C38" s="36">
        <v>34</v>
      </c>
      <c r="D38" s="53" t="s">
        <v>164</v>
      </c>
      <c r="E38" s="38" t="s">
        <v>145</v>
      </c>
      <c r="F38" s="39" t="s">
        <v>155</v>
      </c>
      <c r="G38" s="37" t="s">
        <v>66</v>
      </c>
      <c r="H38" s="40" t="s">
        <v>123</v>
      </c>
      <c r="I38" s="41">
        <v>656.88</v>
      </c>
      <c r="J38" s="42">
        <v>3.5</v>
      </c>
      <c r="K38" s="43">
        <v>3.66</v>
      </c>
      <c r="L38" s="44">
        <v>3.51</v>
      </c>
      <c r="M38" s="44">
        <v>3.38</v>
      </c>
      <c r="N38" s="45">
        <v>3.3</v>
      </c>
    </row>
    <row r="39" spans="1:14" ht="15" customHeight="1" x14ac:dyDescent="0.25">
      <c r="B39" s="36">
        <v>30</v>
      </c>
      <c r="C39" s="36">
        <v>35</v>
      </c>
      <c r="D39" s="39" t="s">
        <v>165</v>
      </c>
      <c r="E39" s="38" t="s">
        <v>145</v>
      </c>
      <c r="F39" s="39" t="s">
        <v>166</v>
      </c>
      <c r="G39" s="39" t="s">
        <v>68</v>
      </c>
      <c r="H39" s="40" t="s">
        <v>123</v>
      </c>
      <c r="I39" s="41">
        <v>2993.76</v>
      </c>
      <c r="J39" s="47">
        <v>3.5</v>
      </c>
      <c r="K39" s="48">
        <v>3.58</v>
      </c>
      <c r="L39" s="49">
        <v>3.43</v>
      </c>
      <c r="M39" s="49">
        <v>3.3</v>
      </c>
      <c r="N39" s="50">
        <v>3.22</v>
      </c>
    </row>
    <row r="40" spans="1:14" ht="15" customHeight="1" x14ac:dyDescent="0.25">
      <c r="B40" s="36">
        <v>31</v>
      </c>
      <c r="C40" s="36">
        <v>36</v>
      </c>
      <c r="D40" s="39" t="s">
        <v>167</v>
      </c>
      <c r="E40" s="38" t="s">
        <v>145</v>
      </c>
      <c r="F40" s="39" t="s">
        <v>166</v>
      </c>
      <c r="G40" s="39" t="s">
        <v>70</v>
      </c>
      <c r="H40" s="40" t="s">
        <v>123</v>
      </c>
      <c r="I40" s="41">
        <v>2993.76</v>
      </c>
      <c r="J40" s="47">
        <v>3.5</v>
      </c>
      <c r="K40" s="48">
        <v>3.54</v>
      </c>
      <c r="L40" s="49">
        <v>3.4</v>
      </c>
      <c r="M40" s="49">
        <v>3.26</v>
      </c>
      <c r="N40" s="50">
        <v>3.19</v>
      </c>
    </row>
    <row r="41" spans="1:14" ht="15" customHeight="1" x14ac:dyDescent="0.25">
      <c r="B41" s="36">
        <v>32</v>
      </c>
      <c r="C41" s="36">
        <v>37</v>
      </c>
      <c r="D41" s="39" t="s">
        <v>168</v>
      </c>
      <c r="E41" s="38" t="s">
        <v>145</v>
      </c>
      <c r="F41" s="39" t="s">
        <v>166</v>
      </c>
      <c r="G41" s="39" t="s">
        <v>72</v>
      </c>
      <c r="H41" s="40" t="s">
        <v>123</v>
      </c>
      <c r="I41" s="41">
        <v>2993.76</v>
      </c>
      <c r="J41" s="47">
        <v>3.5</v>
      </c>
      <c r="K41" s="48">
        <v>3.53</v>
      </c>
      <c r="L41" s="49">
        <v>3.38</v>
      </c>
      <c r="M41" s="49">
        <v>3.25</v>
      </c>
      <c r="N41" s="50">
        <v>3.17</v>
      </c>
    </row>
    <row r="42" spans="1:14" ht="15" customHeight="1" x14ac:dyDescent="0.25">
      <c r="B42" s="36">
        <v>33</v>
      </c>
      <c r="C42" s="36">
        <v>38</v>
      </c>
      <c r="D42" s="39" t="s">
        <v>169</v>
      </c>
      <c r="E42" s="38" t="s">
        <v>145</v>
      </c>
      <c r="F42" s="39" t="s">
        <v>166</v>
      </c>
      <c r="G42" s="39" t="s">
        <v>74</v>
      </c>
      <c r="H42" s="40" t="s">
        <v>123</v>
      </c>
      <c r="I42" s="41">
        <v>997.92</v>
      </c>
      <c r="J42" s="47">
        <v>3.47</v>
      </c>
      <c r="K42" s="48">
        <v>3.47</v>
      </c>
      <c r="L42" s="49">
        <v>3.33</v>
      </c>
      <c r="M42" s="49">
        <v>3.2</v>
      </c>
      <c r="N42" s="50">
        <v>3.12</v>
      </c>
    </row>
    <row r="43" spans="1:14" ht="15" customHeight="1" x14ac:dyDescent="0.25">
      <c r="B43" s="36">
        <v>34</v>
      </c>
      <c r="C43" s="36">
        <v>39</v>
      </c>
      <c r="D43" s="39" t="s">
        <v>170</v>
      </c>
      <c r="E43" s="38" t="s">
        <v>116</v>
      </c>
      <c r="F43" s="39" t="s">
        <v>171</v>
      </c>
      <c r="G43" s="39" t="s">
        <v>76</v>
      </c>
      <c r="H43" s="51" t="s">
        <v>172</v>
      </c>
      <c r="I43" s="52">
        <v>2004.48</v>
      </c>
      <c r="J43" s="47">
        <v>3.5</v>
      </c>
      <c r="K43" s="48">
        <v>3.58</v>
      </c>
      <c r="L43" s="49">
        <v>3.41</v>
      </c>
      <c r="M43" s="49">
        <v>3.26</v>
      </c>
      <c r="N43" s="50">
        <v>3.17</v>
      </c>
    </row>
    <row r="44" spans="1:14" ht="15" customHeight="1" thickBot="1" x14ac:dyDescent="0.3">
      <c r="A44" s="54"/>
      <c r="B44" s="55">
        <v>35</v>
      </c>
      <c r="C44" s="55">
        <v>40</v>
      </c>
      <c r="D44" s="56" t="s">
        <v>173</v>
      </c>
      <c r="E44" s="57" t="s">
        <v>116</v>
      </c>
      <c r="F44" s="56" t="s">
        <v>171</v>
      </c>
      <c r="G44" s="56" t="s">
        <v>78</v>
      </c>
      <c r="H44" s="58" t="s">
        <v>172</v>
      </c>
      <c r="I44" s="59">
        <v>2004.48</v>
      </c>
      <c r="J44" s="60">
        <v>3.5</v>
      </c>
      <c r="K44" s="61">
        <v>3.58</v>
      </c>
      <c r="L44" s="62">
        <v>3.41</v>
      </c>
      <c r="M44" s="62">
        <v>3.26</v>
      </c>
      <c r="N44" s="63">
        <v>3.17</v>
      </c>
    </row>
    <row r="45" spans="1:14" ht="15" customHeight="1" thickBot="1" x14ac:dyDescent="0.3"/>
    <row r="46" spans="1:14" ht="15" customHeight="1" thickBot="1" x14ac:dyDescent="0.3">
      <c r="J46" s="64">
        <f>SUMPRODUCT($I$5:$I$44,J5:J44)/SUM($I$5:$I$44)</f>
        <v>3.4955668860344793</v>
      </c>
      <c r="K46" s="65">
        <f t="shared" ref="K46:N46" si="0">SUMPRODUCT($I$5:$I$44,K5:K44)/SUM($I$5:$I$44)</f>
        <v>3.6173456710905505</v>
      </c>
      <c r="L46" s="66">
        <f t="shared" si="0"/>
        <v>3.4918196425515866</v>
      </c>
      <c r="M46" s="66">
        <f t="shared" si="0"/>
        <v>3.3821245585246791</v>
      </c>
      <c r="N46" s="67">
        <f t="shared" si="0"/>
        <v>3.3146982418852162</v>
      </c>
    </row>
    <row r="47" spans="1:14" ht="15" customHeight="1" thickBot="1" x14ac:dyDescent="0.3">
      <c r="J47" s="68"/>
      <c r="K47" s="68"/>
      <c r="L47" s="68"/>
      <c r="M47" s="68"/>
      <c r="N47" s="68"/>
    </row>
    <row r="48" spans="1:14" ht="15" customHeight="1" thickBot="1" x14ac:dyDescent="0.3">
      <c r="H48" s="30" t="s">
        <v>174</v>
      </c>
      <c r="J48" s="69">
        <v>3.31</v>
      </c>
      <c r="K48" s="70" t="s">
        <v>175</v>
      </c>
      <c r="L48" s="68"/>
      <c r="M48" s="68"/>
      <c r="N48" s="68"/>
    </row>
    <row r="49" spans="8:14" ht="15" customHeight="1" thickBot="1" x14ac:dyDescent="0.3">
      <c r="H49" s="30" t="s">
        <v>176</v>
      </c>
      <c r="J49" s="69">
        <v>3.06</v>
      </c>
      <c r="K49" s="70" t="s">
        <v>177</v>
      </c>
      <c r="L49" s="68"/>
      <c r="M49" s="68"/>
      <c r="N49" s="68"/>
    </row>
    <row r="50" spans="8:14" ht="15" customHeight="1" x14ac:dyDescent="0.25"/>
  </sheetData>
  <mergeCells count="15">
    <mergeCell ref="H3:H4"/>
    <mergeCell ref="I3:I4"/>
    <mergeCell ref="J3:J4"/>
    <mergeCell ref="K3:N3"/>
    <mergeCell ref="B3:B4"/>
    <mergeCell ref="C3:C4"/>
    <mergeCell ref="D3:D4"/>
    <mergeCell ref="E3:E4"/>
    <mergeCell ref="F3:F4"/>
    <mergeCell ref="G3:G4"/>
    <mergeCell ref="B23:B24"/>
    <mergeCell ref="B32:B33"/>
    <mergeCell ref="B5:B6"/>
    <mergeCell ref="B12:B13"/>
    <mergeCell ref="B21:B22"/>
  </mergeCells>
  <phoneticPr fontId="5" type="noConversion"/>
  <pageMargins left="0.7" right="0.7" top="0.75" bottom="0.75" header="0.3" footer="0.3"/>
  <pageSetup paperSize="9" orientation="portrait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8D26-3374-48A4-9B66-B634478949E8}">
  <dimension ref="A2:J43"/>
  <sheetViews>
    <sheetView showGridLines="0" zoomScale="85" zoomScaleNormal="85" workbookViewId="0"/>
  </sheetViews>
  <sheetFormatPr defaultColWidth="0" defaultRowHeight="15" customHeight="1" x14ac:dyDescent="0.3"/>
  <cols>
    <col min="1" max="1" width="5.5" customWidth="1"/>
    <col min="2" max="2" width="4.5" bestFit="1" customWidth="1"/>
    <col min="3" max="3" width="28.75" bestFit="1" customWidth="1"/>
    <col min="4" max="4" width="30.375" bestFit="1" customWidth="1"/>
    <col min="5" max="5" width="12.75" bestFit="1" customWidth="1"/>
    <col min="6" max="6" width="9.875" bestFit="1" customWidth="1"/>
    <col min="7" max="8" width="13.375" bestFit="1" customWidth="1"/>
    <col min="9" max="9" width="17" bestFit="1" customWidth="1"/>
    <col min="10" max="10" width="9" customWidth="1"/>
    <col min="11" max="16384" width="9" hidden="1"/>
  </cols>
  <sheetData>
    <row r="2" spans="2:9" ht="15" customHeight="1" x14ac:dyDescent="0.3">
      <c r="B2" s="1" t="s">
        <v>0</v>
      </c>
      <c r="C2" s="1" t="s">
        <v>1</v>
      </c>
      <c r="D2" s="1" t="s">
        <v>2</v>
      </c>
      <c r="E2" s="1" t="s">
        <v>80</v>
      </c>
      <c r="F2" s="2" t="s">
        <v>3</v>
      </c>
      <c r="G2" s="2" t="s">
        <v>83</v>
      </c>
      <c r="H2" s="2" t="s">
        <v>84</v>
      </c>
      <c r="I2" s="2" t="s">
        <v>4</v>
      </c>
    </row>
    <row r="3" spans="2:9" ht="15" customHeight="1" x14ac:dyDescent="0.3">
      <c r="B3" s="84">
        <v>1</v>
      </c>
      <c r="C3" s="85" t="s">
        <v>5</v>
      </c>
      <c r="D3" s="3" t="s">
        <v>6</v>
      </c>
      <c r="E3" s="3">
        <v>765.9</v>
      </c>
      <c r="F3" s="4">
        <v>1.1000000000000001</v>
      </c>
      <c r="G3" s="86">
        <v>92</v>
      </c>
      <c r="H3" s="87">
        <v>87</v>
      </c>
      <c r="I3" s="5">
        <v>0.79679999999999995</v>
      </c>
    </row>
    <row r="4" spans="2:9" ht="15" customHeight="1" x14ac:dyDescent="0.3">
      <c r="B4" s="84"/>
      <c r="C4" s="85"/>
      <c r="D4" s="3" t="s">
        <v>7</v>
      </c>
      <c r="E4" s="3">
        <v>797.04</v>
      </c>
      <c r="F4" s="4">
        <v>1.08</v>
      </c>
      <c r="G4" s="86"/>
      <c r="H4" s="87"/>
      <c r="I4" s="5">
        <v>0.81440000000000001</v>
      </c>
    </row>
    <row r="5" spans="2:9" ht="15" customHeight="1" x14ac:dyDescent="0.3">
      <c r="B5" s="4">
        <v>2</v>
      </c>
      <c r="C5" s="3" t="s">
        <v>8</v>
      </c>
      <c r="D5" s="3" t="s">
        <v>9</v>
      </c>
      <c r="E5" s="3">
        <v>938.08</v>
      </c>
      <c r="F5" s="4">
        <v>1.08</v>
      </c>
      <c r="G5" s="6">
        <v>55</v>
      </c>
      <c r="H5" s="6">
        <v>52</v>
      </c>
      <c r="I5" s="5">
        <v>0.79039999999999999</v>
      </c>
    </row>
    <row r="6" spans="2:9" ht="15" customHeight="1" x14ac:dyDescent="0.3">
      <c r="B6" s="4">
        <v>3</v>
      </c>
      <c r="C6" s="3" t="s">
        <v>10</v>
      </c>
      <c r="D6" s="3" t="s">
        <v>11</v>
      </c>
      <c r="E6" s="3">
        <v>933.12</v>
      </c>
      <c r="F6" s="4">
        <v>1.07</v>
      </c>
      <c r="G6" s="6">
        <v>56</v>
      </c>
      <c r="H6" s="6">
        <v>53</v>
      </c>
      <c r="I6" s="5">
        <v>0.81530000000000002</v>
      </c>
    </row>
    <row r="7" spans="2:9" ht="15" customHeight="1" x14ac:dyDescent="0.3">
      <c r="B7" s="4">
        <v>4</v>
      </c>
      <c r="C7" s="3" t="s">
        <v>12</v>
      </c>
      <c r="D7" s="3" t="s">
        <v>13</v>
      </c>
      <c r="E7" s="3">
        <v>933.12</v>
      </c>
      <c r="F7" s="4">
        <v>1.07</v>
      </c>
      <c r="G7" s="6">
        <v>56</v>
      </c>
      <c r="H7" s="6">
        <v>53</v>
      </c>
      <c r="I7" s="5">
        <v>0.82020000000000004</v>
      </c>
    </row>
    <row r="8" spans="2:9" ht="15" customHeight="1" x14ac:dyDescent="0.3">
      <c r="B8" s="4">
        <v>5</v>
      </c>
      <c r="C8" s="3" t="s">
        <v>14</v>
      </c>
      <c r="D8" s="3" t="s">
        <v>15</v>
      </c>
      <c r="E8" s="3">
        <v>933.3</v>
      </c>
      <c r="F8" s="4">
        <v>1.05</v>
      </c>
      <c r="G8" s="6">
        <v>57</v>
      </c>
      <c r="H8" s="6">
        <v>53</v>
      </c>
      <c r="I8" s="5">
        <v>0.71099999999999997</v>
      </c>
    </row>
    <row r="9" spans="2:9" ht="15" customHeight="1" x14ac:dyDescent="0.3">
      <c r="B9" s="4">
        <v>6</v>
      </c>
      <c r="C9" s="3" t="s">
        <v>16</v>
      </c>
      <c r="D9" s="3" t="s">
        <v>17</v>
      </c>
      <c r="E9" s="3">
        <v>933.3</v>
      </c>
      <c r="F9" s="4">
        <v>1.05</v>
      </c>
      <c r="G9" s="6">
        <v>57</v>
      </c>
      <c r="H9" s="6">
        <v>53</v>
      </c>
      <c r="I9" s="5">
        <v>0.67520000000000002</v>
      </c>
    </row>
    <row r="10" spans="2:9" ht="15" customHeight="1" x14ac:dyDescent="0.3">
      <c r="B10" s="84">
        <v>7</v>
      </c>
      <c r="C10" s="85" t="s">
        <v>18</v>
      </c>
      <c r="D10" s="3" t="s">
        <v>19</v>
      </c>
      <c r="E10" s="3">
        <v>748.66</v>
      </c>
      <c r="F10" s="4">
        <v>1.06</v>
      </c>
      <c r="G10" s="86">
        <v>103</v>
      </c>
      <c r="H10" s="87">
        <v>97</v>
      </c>
      <c r="I10" s="5">
        <v>0.80179999999999996</v>
      </c>
    </row>
    <row r="11" spans="2:9" ht="15" customHeight="1" x14ac:dyDescent="0.3">
      <c r="B11" s="84"/>
      <c r="C11" s="85"/>
      <c r="D11" s="3" t="s">
        <v>20</v>
      </c>
      <c r="E11" s="3">
        <v>903.78</v>
      </c>
      <c r="F11" s="4">
        <v>1.08</v>
      </c>
      <c r="G11" s="86"/>
      <c r="H11" s="87"/>
      <c r="I11" s="5">
        <v>0.78700000000000003</v>
      </c>
    </row>
    <row r="12" spans="2:9" ht="15" customHeight="1" x14ac:dyDescent="0.3">
      <c r="B12" s="4">
        <v>8</v>
      </c>
      <c r="C12" s="3" t="s">
        <v>21</v>
      </c>
      <c r="D12" s="4" t="s">
        <v>22</v>
      </c>
      <c r="E12" s="4">
        <v>925.45</v>
      </c>
      <c r="F12" s="4">
        <v>1.08</v>
      </c>
      <c r="G12" s="6">
        <v>58</v>
      </c>
      <c r="H12" s="6">
        <v>54</v>
      </c>
      <c r="I12" s="5">
        <v>0.83240000000000003</v>
      </c>
    </row>
    <row r="13" spans="2:9" ht="15" customHeight="1" x14ac:dyDescent="0.3">
      <c r="B13" s="4">
        <v>9</v>
      </c>
      <c r="C13" s="3" t="s">
        <v>23</v>
      </c>
      <c r="D13" s="4" t="s">
        <v>24</v>
      </c>
      <c r="E13" s="4">
        <v>997.56</v>
      </c>
      <c r="F13" s="4">
        <v>1.0900000000000001</v>
      </c>
      <c r="G13" s="6">
        <v>49</v>
      </c>
      <c r="H13" s="6">
        <v>46</v>
      </c>
      <c r="I13" s="5">
        <v>0.79079999999999995</v>
      </c>
    </row>
    <row r="14" spans="2:9" ht="15" customHeight="1" x14ac:dyDescent="0.3">
      <c r="B14" s="4">
        <v>10</v>
      </c>
      <c r="C14" s="3" t="s">
        <v>25</v>
      </c>
      <c r="D14" s="4" t="s">
        <v>26</v>
      </c>
      <c r="E14" s="7">
        <v>1603.8</v>
      </c>
      <c r="F14" s="4">
        <v>1.0900000000000001</v>
      </c>
      <c r="G14" s="6">
        <v>101</v>
      </c>
      <c r="H14" s="6">
        <v>95</v>
      </c>
      <c r="I14" s="5">
        <v>0.8085</v>
      </c>
    </row>
    <row r="15" spans="2:9" ht="15" customHeight="1" x14ac:dyDescent="0.3">
      <c r="B15" s="4">
        <v>11</v>
      </c>
      <c r="C15" s="8" t="s">
        <v>27</v>
      </c>
      <c r="D15" s="3" t="s">
        <v>28</v>
      </c>
      <c r="E15" s="3">
        <v>918</v>
      </c>
      <c r="F15" s="4">
        <v>1.08</v>
      </c>
      <c r="G15" s="6">
        <v>58</v>
      </c>
      <c r="H15" s="6">
        <v>55</v>
      </c>
      <c r="I15" s="5">
        <v>0.79410000000000003</v>
      </c>
    </row>
    <row r="16" spans="2:9" ht="15" customHeight="1" x14ac:dyDescent="0.3">
      <c r="B16" s="4">
        <v>12</v>
      </c>
      <c r="C16" s="3" t="s">
        <v>29</v>
      </c>
      <c r="D16" s="3" t="s">
        <v>30</v>
      </c>
      <c r="E16" s="3">
        <v>947.7</v>
      </c>
      <c r="F16" s="4">
        <v>1.04</v>
      </c>
      <c r="G16" s="6">
        <v>60</v>
      </c>
      <c r="H16" s="6">
        <v>56</v>
      </c>
      <c r="I16" s="5">
        <v>0.81130000000000002</v>
      </c>
    </row>
    <row r="17" spans="2:9" ht="15" customHeight="1" x14ac:dyDescent="0.3">
      <c r="B17" s="4">
        <v>13</v>
      </c>
      <c r="C17" s="3" t="s">
        <v>82</v>
      </c>
      <c r="D17" s="3" t="s">
        <v>31</v>
      </c>
      <c r="E17" s="3">
        <v>802.12</v>
      </c>
      <c r="F17" s="4">
        <v>1.06</v>
      </c>
      <c r="G17" s="6">
        <v>51</v>
      </c>
      <c r="H17" s="6">
        <v>48</v>
      </c>
      <c r="I17" s="5">
        <v>0.82189999999999996</v>
      </c>
    </row>
    <row r="18" spans="2:9" ht="15" customHeight="1" x14ac:dyDescent="0.3">
      <c r="B18" s="4">
        <v>14</v>
      </c>
      <c r="C18" s="3" t="s">
        <v>32</v>
      </c>
      <c r="D18" s="4" t="s">
        <v>33</v>
      </c>
      <c r="E18" s="4">
        <v>965.79</v>
      </c>
      <c r="F18" s="4">
        <v>1.06</v>
      </c>
      <c r="G18" s="6">
        <v>62</v>
      </c>
      <c r="H18" s="6">
        <v>58</v>
      </c>
      <c r="I18" s="5">
        <v>0.83440000000000003</v>
      </c>
    </row>
    <row r="19" spans="2:9" ht="15" customHeight="1" x14ac:dyDescent="0.3">
      <c r="B19" s="84">
        <v>15</v>
      </c>
      <c r="C19" s="85" t="s">
        <v>34</v>
      </c>
      <c r="D19" s="3" t="s">
        <v>35</v>
      </c>
      <c r="E19" s="3">
        <v>496.02</v>
      </c>
      <c r="F19" s="4">
        <v>1.08</v>
      </c>
      <c r="G19" s="86">
        <v>63</v>
      </c>
      <c r="H19" s="87">
        <v>60</v>
      </c>
      <c r="I19" s="5">
        <v>0.80489999999999995</v>
      </c>
    </row>
    <row r="20" spans="2:9" ht="15" customHeight="1" x14ac:dyDescent="0.3">
      <c r="B20" s="84"/>
      <c r="C20" s="85"/>
      <c r="D20" s="3" t="s">
        <v>36</v>
      </c>
      <c r="E20" s="3">
        <v>496.02</v>
      </c>
      <c r="F20" s="4">
        <v>1.08</v>
      </c>
      <c r="G20" s="86"/>
      <c r="H20" s="87"/>
      <c r="I20" s="5">
        <v>0.80269999999999997</v>
      </c>
    </row>
    <row r="21" spans="2:9" ht="15" customHeight="1" x14ac:dyDescent="0.3">
      <c r="B21" s="84">
        <v>16</v>
      </c>
      <c r="C21" s="85" t="s">
        <v>37</v>
      </c>
      <c r="D21" s="3" t="s">
        <v>38</v>
      </c>
      <c r="E21" s="3">
        <v>496.02</v>
      </c>
      <c r="F21" s="4">
        <v>1.08</v>
      </c>
      <c r="G21" s="86">
        <v>63</v>
      </c>
      <c r="H21" s="87">
        <v>60</v>
      </c>
      <c r="I21" s="5">
        <v>0.80720000000000003</v>
      </c>
    </row>
    <row r="22" spans="2:9" ht="15" customHeight="1" x14ac:dyDescent="0.3">
      <c r="B22" s="84"/>
      <c r="C22" s="85"/>
      <c r="D22" s="3" t="s">
        <v>39</v>
      </c>
      <c r="E22" s="3">
        <v>496.02</v>
      </c>
      <c r="F22" s="4">
        <v>1.08</v>
      </c>
      <c r="G22" s="86"/>
      <c r="H22" s="87"/>
      <c r="I22" s="5">
        <v>0.81010000000000004</v>
      </c>
    </row>
    <row r="23" spans="2:9" ht="15" customHeight="1" x14ac:dyDescent="0.3">
      <c r="B23" s="4">
        <v>17</v>
      </c>
      <c r="C23" s="3" t="s">
        <v>40</v>
      </c>
      <c r="D23" s="3" t="s">
        <v>41</v>
      </c>
      <c r="E23" s="3">
        <v>991.62</v>
      </c>
      <c r="F23" s="4">
        <v>1.08</v>
      </c>
      <c r="G23" s="6">
        <v>63</v>
      </c>
      <c r="H23" s="6">
        <v>60</v>
      </c>
      <c r="I23" s="5">
        <v>0.81510000000000005</v>
      </c>
    </row>
    <row r="24" spans="2:9" ht="15" customHeight="1" x14ac:dyDescent="0.3">
      <c r="B24" s="4">
        <v>18</v>
      </c>
      <c r="C24" s="3" t="s">
        <v>42</v>
      </c>
      <c r="D24" s="3" t="s">
        <v>43</v>
      </c>
      <c r="E24" s="3">
        <v>492.66</v>
      </c>
      <c r="F24" s="4">
        <v>1.08</v>
      </c>
      <c r="G24" s="6">
        <v>31</v>
      </c>
      <c r="H24" s="6">
        <v>30</v>
      </c>
      <c r="I24" s="5">
        <v>0.81569999999999998</v>
      </c>
    </row>
    <row r="25" spans="2:9" ht="15" customHeight="1" x14ac:dyDescent="0.3">
      <c r="B25" s="4">
        <v>19</v>
      </c>
      <c r="C25" s="3" t="s">
        <v>44</v>
      </c>
      <c r="D25" s="3" t="s">
        <v>45</v>
      </c>
      <c r="E25" s="3">
        <v>991.62</v>
      </c>
      <c r="F25" s="4">
        <v>1.08</v>
      </c>
      <c r="G25" s="6">
        <v>63</v>
      </c>
      <c r="H25" s="6">
        <v>60</v>
      </c>
      <c r="I25" s="5">
        <v>0.82269999999999999</v>
      </c>
    </row>
    <row r="26" spans="2:9" ht="15" customHeight="1" x14ac:dyDescent="0.3">
      <c r="B26" s="4">
        <v>20</v>
      </c>
      <c r="C26" s="8" t="s">
        <v>46</v>
      </c>
      <c r="D26" s="3" t="s">
        <v>47</v>
      </c>
      <c r="E26" s="3">
        <v>217.56</v>
      </c>
      <c r="F26" s="4">
        <v>1.1000000000000001</v>
      </c>
      <c r="G26" s="6">
        <v>14</v>
      </c>
      <c r="H26" s="6">
        <v>13</v>
      </c>
      <c r="I26" s="5">
        <v>0.82269999999999999</v>
      </c>
    </row>
    <row r="27" spans="2:9" ht="15" customHeight="1" x14ac:dyDescent="0.3">
      <c r="B27" s="4">
        <v>21</v>
      </c>
      <c r="C27" s="8" t="s">
        <v>48</v>
      </c>
      <c r="D27" s="3" t="s">
        <v>49</v>
      </c>
      <c r="E27" s="3">
        <v>990.36</v>
      </c>
      <c r="F27" s="4">
        <v>1.08</v>
      </c>
      <c r="G27" s="6">
        <v>64</v>
      </c>
      <c r="H27" s="6">
        <v>60</v>
      </c>
      <c r="I27" s="5">
        <v>0.82299999999999995</v>
      </c>
    </row>
    <row r="28" spans="2:9" ht="15" customHeight="1" x14ac:dyDescent="0.3">
      <c r="B28" s="4">
        <v>22</v>
      </c>
      <c r="C28" s="8" t="s">
        <v>50</v>
      </c>
      <c r="D28" s="3" t="s">
        <v>51</v>
      </c>
      <c r="E28" s="3">
        <v>999.6</v>
      </c>
      <c r="F28" s="4">
        <v>1.1000000000000001</v>
      </c>
      <c r="G28" s="6">
        <v>65</v>
      </c>
      <c r="H28" s="6">
        <v>61</v>
      </c>
      <c r="I28" s="5">
        <v>0.81079999999999997</v>
      </c>
    </row>
    <row r="29" spans="2:9" ht="15" customHeight="1" x14ac:dyDescent="0.3">
      <c r="B29" s="4">
        <v>23</v>
      </c>
      <c r="C29" s="8" t="s">
        <v>52</v>
      </c>
      <c r="D29" s="3" t="s">
        <v>53</v>
      </c>
      <c r="E29" s="3">
        <v>653.6</v>
      </c>
      <c r="F29" s="4">
        <v>1.1000000000000001</v>
      </c>
      <c r="G29" s="6">
        <v>42</v>
      </c>
      <c r="H29" s="6">
        <v>40</v>
      </c>
      <c r="I29" s="5">
        <v>0.81469999999999998</v>
      </c>
    </row>
    <row r="30" spans="2:9" ht="15" customHeight="1" x14ac:dyDescent="0.3">
      <c r="B30" s="84">
        <v>24</v>
      </c>
      <c r="C30" s="87" t="s">
        <v>54</v>
      </c>
      <c r="D30" s="3" t="s">
        <v>55</v>
      </c>
      <c r="E30" s="3">
        <v>309.60000000000002</v>
      </c>
      <c r="F30" s="4">
        <v>1.1100000000000001</v>
      </c>
      <c r="G30" s="87">
        <v>72</v>
      </c>
      <c r="H30" s="87">
        <v>67</v>
      </c>
      <c r="I30" s="5">
        <v>0.78900000000000003</v>
      </c>
    </row>
    <row r="31" spans="2:9" ht="15" customHeight="1" x14ac:dyDescent="0.3">
      <c r="B31" s="84"/>
      <c r="C31" s="87"/>
      <c r="D31" s="3" t="s">
        <v>56</v>
      </c>
      <c r="E31" s="3">
        <v>756.66</v>
      </c>
      <c r="F31" s="4">
        <v>1.1100000000000001</v>
      </c>
      <c r="G31" s="87"/>
      <c r="H31" s="87"/>
      <c r="I31" s="5">
        <v>0.79710000000000003</v>
      </c>
    </row>
    <row r="32" spans="2:9" ht="15" customHeight="1" x14ac:dyDescent="0.3">
      <c r="B32" s="4">
        <v>25</v>
      </c>
      <c r="C32" s="8" t="s">
        <v>57</v>
      </c>
      <c r="D32" s="3" t="s">
        <v>58</v>
      </c>
      <c r="E32" s="3">
        <v>999.6</v>
      </c>
      <c r="F32" s="4">
        <v>1.1100000000000001</v>
      </c>
      <c r="G32" s="8">
        <v>66</v>
      </c>
      <c r="H32" s="6">
        <v>62</v>
      </c>
      <c r="I32" s="5">
        <v>0.8095</v>
      </c>
    </row>
    <row r="33" spans="2:9" ht="15" customHeight="1" x14ac:dyDescent="0.3">
      <c r="B33" s="4">
        <v>26</v>
      </c>
      <c r="C33" s="8" t="s">
        <v>59</v>
      </c>
      <c r="D33" s="3" t="s">
        <v>60</v>
      </c>
      <c r="E33" s="3">
        <v>766.08</v>
      </c>
      <c r="F33" s="4">
        <v>1.1100000000000001</v>
      </c>
      <c r="G33" s="6">
        <v>51</v>
      </c>
      <c r="H33" s="6">
        <v>48</v>
      </c>
      <c r="I33" s="5">
        <v>0.80120000000000002</v>
      </c>
    </row>
    <row r="34" spans="2:9" ht="15" customHeight="1" x14ac:dyDescent="0.3">
      <c r="B34" s="4">
        <v>27</v>
      </c>
      <c r="C34" s="8" t="s">
        <v>61</v>
      </c>
      <c r="D34" s="3" t="s">
        <v>62</v>
      </c>
      <c r="E34" s="3">
        <v>766.08</v>
      </c>
      <c r="F34" s="4">
        <v>1.1100000000000001</v>
      </c>
      <c r="G34" s="6">
        <v>51</v>
      </c>
      <c r="H34" s="6">
        <v>48</v>
      </c>
      <c r="I34" s="5">
        <v>0.79869999999999997</v>
      </c>
    </row>
    <row r="35" spans="2:9" ht="15" customHeight="1" x14ac:dyDescent="0.3">
      <c r="B35" s="4">
        <v>28</v>
      </c>
      <c r="C35" s="8" t="s">
        <v>63</v>
      </c>
      <c r="D35" s="3" t="s">
        <v>64</v>
      </c>
      <c r="E35" s="3">
        <v>999.6</v>
      </c>
      <c r="F35" s="4">
        <v>1.1100000000000001</v>
      </c>
      <c r="G35" s="6">
        <v>66</v>
      </c>
      <c r="H35" s="6">
        <v>62</v>
      </c>
      <c r="I35" s="5">
        <v>0.81079999999999997</v>
      </c>
    </row>
    <row r="36" spans="2:9" ht="15" customHeight="1" x14ac:dyDescent="0.3">
      <c r="B36" s="4">
        <v>29</v>
      </c>
      <c r="C36" s="8" t="s">
        <v>65</v>
      </c>
      <c r="D36" s="3" t="s">
        <v>66</v>
      </c>
      <c r="E36" s="3">
        <v>656.88</v>
      </c>
      <c r="F36" s="4">
        <v>1.1000000000000001</v>
      </c>
      <c r="G36" s="6">
        <v>43</v>
      </c>
      <c r="H36" s="6">
        <v>41</v>
      </c>
      <c r="I36" s="5">
        <v>0.82</v>
      </c>
    </row>
    <row r="37" spans="2:9" ht="15" customHeight="1" x14ac:dyDescent="0.3">
      <c r="B37" s="4">
        <v>30</v>
      </c>
      <c r="C37" s="3" t="s">
        <v>67</v>
      </c>
      <c r="D37" s="4" t="s">
        <v>68</v>
      </c>
      <c r="E37" s="7">
        <v>2993.76</v>
      </c>
      <c r="F37" s="4">
        <v>1.08</v>
      </c>
      <c r="G37" s="6">
        <v>198</v>
      </c>
      <c r="H37" s="6">
        <v>186</v>
      </c>
      <c r="I37" s="5">
        <v>0.77729999999999999</v>
      </c>
    </row>
    <row r="38" spans="2:9" ht="15" customHeight="1" x14ac:dyDescent="0.3">
      <c r="B38" s="4">
        <v>31</v>
      </c>
      <c r="C38" s="3" t="s">
        <v>69</v>
      </c>
      <c r="D38" s="4" t="s">
        <v>70</v>
      </c>
      <c r="E38" s="7">
        <v>2993.76</v>
      </c>
      <c r="F38" s="4">
        <v>1.08</v>
      </c>
      <c r="G38" s="6">
        <v>198</v>
      </c>
      <c r="H38" s="6">
        <v>186</v>
      </c>
      <c r="I38" s="5">
        <v>0.77559999999999996</v>
      </c>
    </row>
    <row r="39" spans="2:9" ht="15" customHeight="1" x14ac:dyDescent="0.3">
      <c r="B39" s="4">
        <v>32</v>
      </c>
      <c r="C39" s="3" t="s">
        <v>71</v>
      </c>
      <c r="D39" s="4" t="s">
        <v>72</v>
      </c>
      <c r="E39" s="7">
        <v>2993.76</v>
      </c>
      <c r="F39" s="4">
        <v>1.08</v>
      </c>
      <c r="G39" s="6">
        <v>198</v>
      </c>
      <c r="H39" s="6">
        <v>186</v>
      </c>
      <c r="I39" s="5">
        <v>0.77339999999999998</v>
      </c>
    </row>
    <row r="40" spans="2:9" ht="15" customHeight="1" x14ac:dyDescent="0.3">
      <c r="B40" s="4">
        <v>33</v>
      </c>
      <c r="C40" s="3" t="s">
        <v>73</v>
      </c>
      <c r="D40" s="4" t="s">
        <v>74</v>
      </c>
      <c r="E40" s="4">
        <v>997.92</v>
      </c>
      <c r="F40" s="4">
        <v>1.1000000000000001</v>
      </c>
      <c r="G40" s="6">
        <v>66</v>
      </c>
      <c r="H40" s="6">
        <v>62</v>
      </c>
      <c r="I40" s="5">
        <v>0.74329999999999996</v>
      </c>
    </row>
    <row r="41" spans="2:9" ht="15" customHeight="1" x14ac:dyDescent="0.3">
      <c r="B41" s="4">
        <v>34</v>
      </c>
      <c r="C41" s="3" t="s">
        <v>75</v>
      </c>
      <c r="D41" s="4" t="s">
        <v>76</v>
      </c>
      <c r="E41" s="7">
        <v>2004.48</v>
      </c>
      <c r="F41" s="4">
        <v>1.04</v>
      </c>
      <c r="G41" s="6">
        <v>123</v>
      </c>
      <c r="H41" s="6">
        <v>116</v>
      </c>
      <c r="I41" s="5">
        <v>0.82669999999999999</v>
      </c>
    </row>
    <row r="42" spans="2:9" ht="15" customHeight="1" x14ac:dyDescent="0.3">
      <c r="B42" s="4">
        <v>35</v>
      </c>
      <c r="C42" s="3" t="s">
        <v>77</v>
      </c>
      <c r="D42" s="4" t="s">
        <v>78</v>
      </c>
      <c r="E42" s="7">
        <v>2004.48</v>
      </c>
      <c r="F42" s="4">
        <v>1.04</v>
      </c>
      <c r="G42" s="6">
        <v>123</v>
      </c>
      <c r="H42" s="6">
        <v>116</v>
      </c>
      <c r="I42" s="5">
        <v>0.82820000000000005</v>
      </c>
    </row>
    <row r="43" spans="2:9" ht="15" customHeight="1" x14ac:dyDescent="0.3">
      <c r="B43" s="10"/>
      <c r="C43" s="88" t="s">
        <v>79</v>
      </c>
      <c r="D43" s="88"/>
      <c r="E43" s="88"/>
      <c r="F43" s="88"/>
      <c r="G43" s="11">
        <v>2638</v>
      </c>
      <c r="H43" s="11">
        <v>2484</v>
      </c>
      <c r="I43" s="9">
        <f>AVERAGE(I3:I42)</f>
        <v>0.80014750000000012</v>
      </c>
    </row>
  </sheetData>
  <mergeCells count="21">
    <mergeCell ref="B30:B31"/>
    <mergeCell ref="C30:C31"/>
    <mergeCell ref="G30:G31"/>
    <mergeCell ref="H30:H31"/>
    <mergeCell ref="C43:F43"/>
    <mergeCell ref="B3:B4"/>
    <mergeCell ref="C3:C4"/>
    <mergeCell ref="G3:G4"/>
    <mergeCell ref="H3:H4"/>
    <mergeCell ref="B21:B22"/>
    <mergeCell ref="C21:C22"/>
    <mergeCell ref="G21:G22"/>
    <mergeCell ref="H21:H22"/>
    <mergeCell ref="B10:B11"/>
    <mergeCell ref="C10:C11"/>
    <mergeCell ref="G10:G11"/>
    <mergeCell ref="H10:H11"/>
    <mergeCell ref="B19:B20"/>
    <mergeCell ref="C19:C20"/>
    <mergeCell ref="G19:G20"/>
    <mergeCell ref="H19:H20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운영비용 관련 분석</vt:lpstr>
      <vt:lpstr>발전시간 관련 분석</vt:lpstr>
      <vt:lpstr>한화에너지 PR 보장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user</cp:lastModifiedBy>
  <dcterms:created xsi:type="dcterms:W3CDTF">2021-09-24T05:13:40Z</dcterms:created>
  <dcterms:modified xsi:type="dcterms:W3CDTF">2021-09-24T06:40:10Z</dcterms:modified>
</cp:coreProperties>
</file>