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02B33C1-8BE7-485B-A679-891F4E534803}" xr6:coauthVersionLast="47" xr6:coauthVersionMax="47" xr10:uidLastSave="{00000000-0000-0000-0000-000000000000}"/>
  <bookViews>
    <workbookView xWindow="-120" yWindow="-120" windowWidth="29040" windowHeight="15840" xr2:uid="{AFA4F1E5-371F-402E-856A-82CAF7D7E4CC}"/>
  </bookViews>
  <sheets>
    <sheet name="발전시간 관련 분석" sheetId="2" r:id="rId1"/>
    <sheet name="발전실적 및 인근발전소 발전실적" sheetId="3" r:id="rId2"/>
  </sheets>
  <externalReferences>
    <externalReference r:id="rId3"/>
    <externalReference r:id="rId4"/>
    <externalReference r:id="rId5"/>
  </externalReferences>
  <definedNames>
    <definedName name="End">'[1]Alpha(2)'!$H$16</definedName>
    <definedName name="ModelStartDate">[2]Ass!$E$15</definedName>
    <definedName name="Project_Cash_Factor" localSheetId="0">[3]Sesitivity!#REF!</definedName>
    <definedName name="Project_Cash_Factor">[1]Sesitivity!#REF!</definedName>
    <definedName name="solver_adj" localSheetId="0" hidden="1">'발전시간 관련 분석'!#REF!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'발전시간 관련 분석'!#REF!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3.76</definedName>
    <definedName name="solver_ver" localSheetId="0" hidden="1">3</definedName>
    <definedName name="Start">'[1]Alpha(2)'!$F$16</definedName>
    <definedName name="W_Start">'[1]Alpha(4)-WF 변경'!$E$62</definedName>
    <definedName name="공모운용보수" localSheetId="0">[3]Sesitivity!$L$17</definedName>
    <definedName name="공모운용보수">[1]Sesitivity!$L$17</definedName>
    <definedName name="사모운용보수" localSheetId="0">[3]Sesitivity!$M$17</definedName>
    <definedName name="사모운용보수">[1]Sesitivity!$M$17</definedName>
    <definedName name="사업명" localSheetId="0">[3]Sesitivity!$C$5</definedName>
    <definedName name="사업명">[1]Sesitivity!$C$5</definedName>
    <definedName name="수익인식방법" localSheetId="0">[3]Sesitivity!#REF!</definedName>
    <definedName name="수익인식방법">[1]Sesitivity!#REF!</definedName>
    <definedName name="약정규모_해외펀드" localSheetId="0">[3]Sesitivity!#REF!</definedName>
    <definedName name="약정규모_해외펀드">[1]Sesitivity!#REF!</definedName>
    <definedName name="적용환율" localSheetId="0">[3]Sesitivity!#REF!</definedName>
    <definedName name="적용환율">[1]Sesitivity!#REF!</definedName>
    <definedName name="펀드설정일" localSheetId="0">[3]Sesitivity!$C$12</definedName>
    <definedName name="펀드설정일">[1]Sesitivity!$C$12</definedName>
    <definedName name="펀드종료일" localSheetId="0">[3]Sesitivity!$C$14</definedName>
    <definedName name="펀드종료일">[1]Sesitivity!$C$14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3" l="1"/>
  <c r="E10" i="3"/>
  <c r="E4" i="3"/>
  <c r="O46" i="2" l="1"/>
  <c r="N46" i="2"/>
  <c r="M46" i="2"/>
  <c r="L46" i="2"/>
  <c r="K46" i="2"/>
</calcChain>
</file>

<file path=xl/sharedStrings.xml><?xml version="1.0" encoding="utf-8"?>
<sst xmlns="http://schemas.openxmlformats.org/spreadsheetml/2006/main" count="387" uniqueCount="193">
  <si>
    <t>[Project Green] 발전소 기본 정보</t>
  </si>
  <si>
    <t>SPC No.</t>
  </si>
  <si>
    <t>사업 No.</t>
  </si>
  <si>
    <t>SPC명</t>
  </si>
  <si>
    <t>Status</t>
  </si>
  <si>
    <t>사업지</t>
  </si>
  <si>
    <t>발전소명</t>
  </si>
  <si>
    <t>주주정보</t>
  </si>
  <si>
    <t>기존대주정보</t>
  </si>
  <si>
    <t>용량 (kW)</t>
    <phoneticPr fontId="3" type="noConversion"/>
  </si>
  <si>
    <t>보장발전시간</t>
  </si>
  <si>
    <t>기술실사보고서 상 발전시간</t>
  </si>
  <si>
    <t>P50</t>
  </si>
  <si>
    <t>P75</t>
  </si>
  <si>
    <t>P90</t>
  </si>
  <si>
    <t>P95</t>
  </si>
  <si>
    <t>센트럴태양광발전소3호 주식회사</t>
  </si>
  <si>
    <t xml:space="preserve">운영중 </t>
  </si>
  <si>
    <t>상주</t>
  </si>
  <si>
    <t>우송태양광발전소</t>
  </si>
  <si>
    <t>센트럴이엔지 90% / 정현 10%</t>
    <phoneticPr fontId="3" type="noConversion"/>
  </si>
  <si>
    <t>KIAMCO 태양광 Blind Fund</t>
    <phoneticPr fontId="3" type="noConversion"/>
  </si>
  <si>
    <t>창녕</t>
    <phoneticPr fontId="0" type="noConversion"/>
  </si>
  <si>
    <t>예리태양광발전소</t>
  </si>
  <si>
    <t>KIAMCO 태양광 Blind Fund</t>
  </si>
  <si>
    <t>센트럴태양광발전소26호 주식회사</t>
  </si>
  <si>
    <t>안동</t>
  </si>
  <si>
    <t>안동1호망호리태양광발전소</t>
  </si>
  <si>
    <t>센트럴이엔지 100%</t>
  </si>
  <si>
    <t>한화자산운용 태양광 Blind Fund</t>
    <phoneticPr fontId="3" type="noConversion"/>
  </si>
  <si>
    <t>센트럴태양광발전소20호 주식회사</t>
  </si>
  <si>
    <t>산청</t>
  </si>
  <si>
    <t>산청하이일호태양광발전소 주식회사</t>
  </si>
  <si>
    <t>센트럴이엔지 90% / 정재건 10%</t>
    <phoneticPr fontId="3" type="noConversion"/>
  </si>
  <si>
    <t>센트럴태양광발전소21호 주식회사</t>
  </si>
  <si>
    <t>산청하이이호태양광발전소 주식회사</t>
  </si>
  <si>
    <t>센트럴이엔지 90% / 박지민 10%</t>
    <phoneticPr fontId="3" type="noConversion"/>
  </si>
  <si>
    <t>센트럴태양광발전소22호 주식회사</t>
  </si>
  <si>
    <t>산청하이오호태양광발전소 주식회사</t>
  </si>
  <si>
    <t>센트럴태양광발전소23호 주식회사</t>
  </si>
  <si>
    <t>산청하이육호태양광발전소 주식회사</t>
  </si>
  <si>
    <t>센트럴이엔지 90% / 정현진 10%</t>
    <phoneticPr fontId="3" type="noConversion"/>
  </si>
  <si>
    <t>센트럴태양광발전소4호 주식회사</t>
  </si>
  <si>
    <t>김천</t>
  </si>
  <si>
    <t>㈜현대태양광</t>
  </si>
  <si>
    <t>정선</t>
    <phoneticPr fontId="3" type="noConversion"/>
  </si>
  <si>
    <t>정선하늘5호 태양광발전소</t>
  </si>
  <si>
    <t>센트럴태양광발전소24호 주식회사</t>
  </si>
  <si>
    <t>영천</t>
  </si>
  <si>
    <t>금성 태양광발전소</t>
  </si>
  <si>
    <t>센트럴태양광발전소25호 주식회사</t>
  </si>
  <si>
    <t xml:space="preserve">운영중 </t>
    <phoneticPr fontId="0" type="noConversion"/>
  </si>
  <si>
    <t>영천</t>
    <phoneticPr fontId="0" type="noConversion"/>
  </si>
  <si>
    <t>㈜혜성에너지</t>
    <phoneticPr fontId="0" type="noConversion"/>
  </si>
  <si>
    <t>키움증권 Bridge Loan</t>
    <phoneticPr fontId="3" type="noConversion"/>
  </si>
  <si>
    <t>주식회사 아침태양광6호</t>
    <phoneticPr fontId="0" type="noConversion"/>
  </si>
  <si>
    <t>천안</t>
    <phoneticPr fontId="0" type="noConversion"/>
  </si>
  <si>
    <t>아침태양광6호 태양광발전소</t>
  </si>
  <si>
    <t>센트럴태양광발전소5호 주식회사</t>
  </si>
  <si>
    <t>정선하늘6호 태양광발전소</t>
  </si>
  <si>
    <t>센트럴태양광발전소6호 주식회사</t>
  </si>
  <si>
    <t>철원</t>
  </si>
  <si>
    <t>소나무1 태양광발전소</t>
  </si>
  <si>
    <t>센트럴태양광발전소19호 주식회사</t>
  </si>
  <si>
    <t>소나무2 태양광발전소</t>
  </si>
  <si>
    <t>없음 (100% Equity 사업)</t>
  </si>
  <si>
    <t>주식회사 다랑쉬태양광</t>
  </si>
  <si>
    <t>공사중</t>
  </si>
  <si>
    <t>제주</t>
  </si>
  <si>
    <t>다랑쉬 태양광발전소</t>
  </si>
  <si>
    <t>개인주주 4인</t>
  </si>
  <si>
    <t>센트럴태양광발전소1호 주식회사</t>
  </si>
  <si>
    <t>영덕</t>
  </si>
  <si>
    <t>황제태양광발전소</t>
  </si>
  <si>
    <t>황제1태양광발전소</t>
  </si>
  <si>
    <t>센트럴태양광발전소2호 주식회사</t>
  </si>
  <si>
    <t>대길태양광발전소</t>
  </si>
  <si>
    <t>대길2태양광발전소</t>
  </si>
  <si>
    <t>주식회사 도화</t>
  </si>
  <si>
    <t>예천</t>
  </si>
  <si>
    <t>도화 태양광발전소</t>
  </si>
  <si>
    <t>주식회사 지보에너지</t>
  </si>
  <si>
    <t>공사중</t>
    <phoneticPr fontId="3" type="noConversion"/>
  </si>
  <si>
    <t>지보 태양광발전소</t>
  </si>
  <si>
    <t>주식회사 보문에너지</t>
  </si>
  <si>
    <t>솔라다이렉트 주식회사</t>
  </si>
  <si>
    <t>평창</t>
  </si>
  <si>
    <t>솔라다이렉트1호 태양광발전소</t>
  </si>
  <si>
    <t>채움쏠라 주식회사</t>
  </si>
  <si>
    <t>채움쏠라1호 태양광발전소</t>
  </si>
  <si>
    <t>피씨솔라 주식회사</t>
  </si>
  <si>
    <t>평창회동1호 태양광발전소</t>
  </si>
  <si>
    <t>회동에너지 주식회사</t>
  </si>
  <si>
    <t>회동에너지1호 태양광발전소</t>
  </si>
  <si>
    <t>제이에이치에너지 주식회사</t>
  </si>
  <si>
    <t>제이에이치에너지2호 태양광발전소</t>
  </si>
  <si>
    <t>제이에이치에너지1호 태양광발전소</t>
  </si>
  <si>
    <t>대성쏠라 주식회사</t>
  </si>
  <si>
    <t>대성쏠라 태양광발전소</t>
  </si>
  <si>
    <t>더드림에너지 주식회사</t>
  </si>
  <si>
    <t>더드림에너지 태양광발전소</t>
  </si>
  <si>
    <t>주식회사 제이씨엠에너지</t>
  </si>
  <si>
    <t>제이씨엠에너지 태양광발전소</t>
  </si>
  <si>
    <t>비오엠쏠라 주식회사</t>
  </si>
  <si>
    <t>비오엠쏠라 태양광발전소</t>
  </si>
  <si>
    <t>우성에너지 주식회사</t>
  </si>
  <si>
    <t>우성에너지 태양광발전소</t>
  </si>
  <si>
    <t>강원발전 주식회사</t>
  </si>
  <si>
    <t>삼척</t>
  </si>
  <si>
    <t>강원발전 태양광발전소</t>
  </si>
  <si>
    <t>에스발전 주식회사</t>
    <phoneticPr fontId="0" type="noConversion"/>
  </si>
  <si>
    <t>에스발전 태양광발전소</t>
  </si>
  <si>
    <t>케이발전 주식회사</t>
    <phoneticPr fontId="0" type="noConversion"/>
  </si>
  <si>
    <t>케이발전 태양광발전소</t>
  </si>
  <si>
    <t>영동발전 주식회사</t>
  </si>
  <si>
    <t>영동발전 태양광발전소</t>
  </si>
  <si>
    <t>솔라나인 주식회사</t>
  </si>
  <si>
    <t>보은</t>
  </si>
  <si>
    <t>길탕1호 태양광발전소</t>
  </si>
  <si>
    <t>키움증권 Bridge Loan</t>
  </si>
  <si>
    <t>솔라원 주식회사</t>
  </si>
  <si>
    <t>길탕2호 태양광발전소</t>
  </si>
  <si>
    <t>사업성검토보고서상 최소발전시간 I</t>
    <phoneticPr fontId="3" type="noConversion"/>
  </si>
  <si>
    <t>* 후순위 운영비 연체는 일부 발생하나, DSRA의 사용없이 대출원리금 상환에 문제가 없는 수준의 발전시간</t>
    <phoneticPr fontId="3" type="noConversion"/>
  </si>
  <si>
    <t>사업성검토보고서상 최소발전시간 II</t>
    <phoneticPr fontId="3" type="noConversion"/>
  </si>
  <si>
    <t>* 후순위 운영비 연체 및 DSRA의 사용을 전제로 대출원리금 상환에 문제가 없는 수준의 발전시간</t>
    <phoneticPr fontId="3" type="noConversion"/>
  </si>
  <si>
    <t>집계중</t>
    <phoneticPr fontId="3" type="noConversion"/>
  </si>
  <si>
    <t>n/a</t>
    <phoneticPr fontId="3" type="noConversion"/>
  </si>
  <si>
    <t>프로젝트명</t>
    <phoneticPr fontId="3" type="noConversion"/>
  </si>
  <si>
    <t>용량</t>
    <phoneticPr fontId="3" type="noConversion"/>
  </si>
  <si>
    <t>상업운전일</t>
    <phoneticPr fontId="3" type="noConversion"/>
  </si>
  <si>
    <t>발전실적(누적)</t>
    <phoneticPr fontId="3" type="noConversion"/>
  </si>
  <si>
    <t>보장발전시간</t>
    <phoneticPr fontId="3" type="noConversion"/>
  </si>
  <si>
    <t>비고</t>
    <phoneticPr fontId="3" type="noConversion"/>
  </si>
  <si>
    <t>인근지역발전실적</t>
    <phoneticPr fontId="3" type="noConversion"/>
  </si>
  <si>
    <t>대상발전소</t>
    <phoneticPr fontId="3" type="noConversion"/>
  </si>
  <si>
    <t>거리 (km)</t>
    <phoneticPr fontId="3" type="noConversion"/>
  </si>
  <si>
    <t>2017 발전실적</t>
    <phoneticPr fontId="3" type="noConversion"/>
  </si>
  <si>
    <t>2018 발전실적</t>
    <phoneticPr fontId="3" type="noConversion"/>
  </si>
  <si>
    <t>2019 발전실적</t>
    <phoneticPr fontId="3" type="noConversion"/>
  </si>
  <si>
    <t>2020 발전실적</t>
    <phoneticPr fontId="3" type="noConversion"/>
  </si>
  <si>
    <t>센트럴태양광발전소3호 주식회사(상주, 창녕)</t>
    <phoneticPr fontId="3" type="noConversion"/>
  </si>
  <si>
    <t>2019-12-18 / 2020-05-14</t>
    <phoneticPr fontId="3" type="noConversion"/>
  </si>
  <si>
    <t>경북의성발전소</t>
    <phoneticPr fontId="3" type="noConversion"/>
  </si>
  <si>
    <t>케이와이케이망호 주식회사(안동)</t>
    <phoneticPr fontId="3" type="noConversion"/>
  </si>
  <si>
    <t>경북 안동발전소</t>
    <phoneticPr fontId="3" type="noConversion"/>
  </si>
  <si>
    <t>산청하이일호태양광발전소 주식회사(산청)</t>
    <phoneticPr fontId="3" type="noConversion"/>
  </si>
  <si>
    <t>경남 합천발전소</t>
    <phoneticPr fontId="3" type="noConversion"/>
  </si>
  <si>
    <t>산청하이이호태양광발전소 주식회사(산청)</t>
    <phoneticPr fontId="3" type="noConversion"/>
  </si>
  <si>
    <t>산청하이오호태양광발전소 주식회사(산청)</t>
    <phoneticPr fontId="3" type="noConversion"/>
  </si>
  <si>
    <t>음영제거작업 및 추가 효율증가 장치 부탁등 조치중</t>
    <phoneticPr fontId="3" type="noConversion"/>
  </si>
  <si>
    <t>산청하이육호태양광발전소 주식회사(산청)</t>
    <phoneticPr fontId="3" type="noConversion"/>
  </si>
  <si>
    <t>센트럴태양광발전소4호 주식회사(김천, 정선3차)</t>
    <phoneticPr fontId="3" type="noConversion"/>
  </si>
  <si>
    <t>2021-01-06 / 2021-07-21</t>
    <phoneticPr fontId="3" type="noConversion"/>
  </si>
  <si>
    <t>경북 문경발전소</t>
    <phoneticPr fontId="3" type="noConversion"/>
  </si>
  <si>
    <t>주식회사 진성개발(영천)</t>
    <phoneticPr fontId="3" type="noConversion"/>
  </si>
  <si>
    <t>경북 경주발전소</t>
    <phoneticPr fontId="3" type="noConversion"/>
  </si>
  <si>
    <t>주식회사 혜성에너지(영천)</t>
    <phoneticPr fontId="3" type="noConversion"/>
  </si>
  <si>
    <t>아침태양광6호 주식회사(천안)</t>
    <phoneticPr fontId="3" type="noConversion"/>
  </si>
  <si>
    <t>충남 천안발전소</t>
    <phoneticPr fontId="3" type="noConversion"/>
  </si>
  <si>
    <t>센트럴태양광발전소5호 주식회사(정선3차)</t>
    <phoneticPr fontId="3" type="noConversion"/>
  </si>
  <si>
    <t>강원 삼척발전소</t>
    <phoneticPr fontId="3" type="noConversion"/>
  </si>
  <si>
    <t>센트럴태양광발전소6호 주식회사(철원)</t>
    <phoneticPr fontId="3" type="noConversion"/>
  </si>
  <si>
    <t>강원 화천발전소</t>
    <phoneticPr fontId="3" type="noConversion"/>
  </si>
  <si>
    <t>소나무2태양광발전소(철원)</t>
    <phoneticPr fontId="3" type="noConversion"/>
  </si>
  <si>
    <t>강원 철원발전소</t>
    <phoneticPr fontId="3" type="noConversion"/>
  </si>
  <si>
    <t>솔라나인 주식회사(보은)</t>
    <phoneticPr fontId="3" type="noConversion"/>
  </si>
  <si>
    <t>솔라원 주식회사(보은)</t>
    <phoneticPr fontId="3" type="noConversion"/>
  </si>
  <si>
    <t>주식회사 다랑쉬태양광(제주)</t>
    <phoneticPr fontId="3" type="noConversion"/>
  </si>
  <si>
    <t>제주도 발전소</t>
    <phoneticPr fontId="3" type="noConversion"/>
  </si>
  <si>
    <t>센트럴태양광발전소1호 주식회사(영덕)</t>
    <phoneticPr fontId="3" type="noConversion"/>
  </si>
  <si>
    <t>경북 영주발전소</t>
    <phoneticPr fontId="3" type="noConversion"/>
  </si>
  <si>
    <t>센트럴태양광발전소2호 주식회사(영덕)</t>
    <phoneticPr fontId="3" type="noConversion"/>
  </si>
  <si>
    <t>주식회사 도화(예천)</t>
    <phoneticPr fontId="3" type="noConversion"/>
  </si>
  <si>
    <t>경북 예천발전소</t>
    <phoneticPr fontId="3" type="noConversion"/>
  </si>
  <si>
    <t>주식회사 지보에너지(예천)</t>
    <phoneticPr fontId="3" type="noConversion"/>
  </si>
  <si>
    <t>주식회사 보문에너지(예천)</t>
    <phoneticPr fontId="3" type="noConversion"/>
  </si>
  <si>
    <t>솔라다이렉트 주식회사(평창)</t>
    <phoneticPr fontId="3" type="noConversion"/>
  </si>
  <si>
    <t>강원 삼척/태백발전소</t>
    <phoneticPr fontId="3" type="noConversion"/>
  </si>
  <si>
    <t>채움쏠라 주식회사(평창)</t>
    <phoneticPr fontId="3" type="noConversion"/>
  </si>
  <si>
    <t>피씨솔라 주식회사(평창)</t>
    <phoneticPr fontId="3" type="noConversion"/>
  </si>
  <si>
    <t>회동에너지 주식회사(평창)</t>
    <phoneticPr fontId="3" type="noConversion"/>
  </si>
  <si>
    <t>제이에이치에너지 주식회사(평창)</t>
    <phoneticPr fontId="3" type="noConversion"/>
  </si>
  <si>
    <t>대성쏠라 주식회사(평창)</t>
    <phoneticPr fontId="3" type="noConversion"/>
  </si>
  <si>
    <t>더드림에너지 주식회사(평창)</t>
    <phoneticPr fontId="3" type="noConversion"/>
  </si>
  <si>
    <t>주식회사 제이씨엠에너지(평창)</t>
    <phoneticPr fontId="3" type="noConversion"/>
  </si>
  <si>
    <t>비오엠쏠라 주식회사(평창)</t>
    <phoneticPr fontId="3" type="noConversion"/>
  </si>
  <si>
    <t>우성에너지 주식회사(평창)</t>
    <phoneticPr fontId="3" type="noConversion"/>
  </si>
  <si>
    <t>강원발전 주식회사(삼척)</t>
    <phoneticPr fontId="3" type="noConversion"/>
  </si>
  <si>
    <t>에스발전 주식회사(삼척)</t>
    <phoneticPr fontId="3" type="noConversion"/>
  </si>
  <si>
    <t>케이발전 주식회사(삼척)</t>
    <phoneticPr fontId="3" type="noConversion"/>
  </si>
  <si>
    <t>영동발전 주식회사(삼척)</t>
    <phoneticPr fontId="3" type="noConversion"/>
  </si>
  <si>
    <t>합계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</si>
</sst>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.0_ "/>
    <numFmt numFmtId="179" formatCode="#,##0.00_);[Red]\(#,##0.0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i/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/>
    <xf numFmtId="41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2" fillId="2" borderId="0" xfId="2" applyFont="1" applyFill="1" applyAlignment="1">
      <alignment vertical="center"/>
    </xf>
    <xf numFmtId="0" fontId="4" fillId="2" borderId="0" xfId="2" applyFont="1" applyFill="1" applyAlignment="1">
      <alignment horizontal="left" vertical="center"/>
    </xf>
    <xf numFmtId="0" fontId="2" fillId="2" borderId="0" xfId="2" applyFont="1" applyFill="1" applyAlignment="1">
      <alignment horizontal="center" vertical="center"/>
    </xf>
    <xf numFmtId="0" fontId="5" fillId="0" borderId="0" xfId="2" applyFont="1"/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 wrapText="1"/>
    </xf>
    <xf numFmtId="0" fontId="5" fillId="3" borderId="5" xfId="2" applyFont="1" applyFill="1" applyBorder="1" applyAlignment="1">
      <alignment horizontal="center" vertical="center"/>
    </xf>
    <xf numFmtId="0" fontId="5" fillId="3" borderId="6" xfId="2" applyFont="1" applyFill="1" applyBorder="1" applyAlignment="1">
      <alignment horizontal="center" vertical="center"/>
    </xf>
    <xf numFmtId="0" fontId="5" fillId="3" borderId="7" xfId="2" applyFont="1" applyFill="1" applyBorder="1" applyAlignment="1">
      <alignment horizontal="center" vertical="center"/>
    </xf>
    <xf numFmtId="0" fontId="5" fillId="3" borderId="8" xfId="2" applyFont="1" applyFill="1" applyBorder="1" applyAlignment="1">
      <alignment horizontal="center" vertical="center"/>
    </xf>
    <xf numFmtId="0" fontId="5" fillId="3" borderId="9" xfId="2" applyFont="1" applyFill="1" applyBorder="1" applyAlignment="1">
      <alignment horizontal="center" vertical="center"/>
    </xf>
    <xf numFmtId="0" fontId="5" fillId="3" borderId="10" xfId="2" applyFont="1" applyFill="1" applyBorder="1" applyAlignment="1">
      <alignment horizontal="center" vertical="center"/>
    </xf>
    <xf numFmtId="0" fontId="5" fillId="3" borderId="11" xfId="2" applyFont="1" applyFill="1" applyBorder="1" applyAlignment="1">
      <alignment horizontal="center" vertical="center" wrapText="1"/>
    </xf>
    <xf numFmtId="0" fontId="5" fillId="3" borderId="12" xfId="2" applyFont="1" applyFill="1" applyBorder="1" applyAlignment="1">
      <alignment horizontal="center" vertical="center"/>
    </xf>
    <xf numFmtId="0" fontId="5" fillId="3" borderId="13" xfId="2" applyFont="1" applyFill="1" applyBorder="1" applyAlignment="1">
      <alignment horizontal="center" vertical="center"/>
    </xf>
    <xf numFmtId="0" fontId="5" fillId="3" borderId="14" xfId="2" applyFont="1" applyFill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41" fontId="5" fillId="0" borderId="17" xfId="3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6" fillId="4" borderId="18" xfId="2" applyFont="1" applyFill="1" applyBorder="1" applyAlignment="1">
      <alignment horizontal="center" vertical="center" wrapText="1"/>
    </xf>
    <xf numFmtId="0" fontId="6" fillId="0" borderId="19" xfId="2" applyFont="1" applyBorder="1" applyAlignment="1">
      <alignment horizontal="center" vertical="center"/>
    </xf>
    <xf numFmtId="176" fontId="6" fillId="0" borderId="19" xfId="2" applyNumberFormat="1" applyFont="1" applyBorder="1" applyAlignment="1">
      <alignment horizontal="center" vertical="center"/>
    </xf>
    <xf numFmtId="2" fontId="6" fillId="0" borderId="20" xfId="2" applyNumberFormat="1" applyFont="1" applyBorder="1" applyAlignment="1">
      <alignment horizontal="center" vertical="center"/>
    </xf>
    <xf numFmtId="2" fontId="6" fillId="0" borderId="21" xfId="2" applyNumberFormat="1" applyFont="1" applyBorder="1" applyAlignment="1">
      <alignment horizontal="center" vertical="center"/>
    </xf>
    <xf numFmtId="2" fontId="6" fillId="0" borderId="17" xfId="2" applyNumberFormat="1" applyFont="1" applyBorder="1" applyAlignment="1">
      <alignment horizontal="center" vertical="center"/>
    </xf>
    <xf numFmtId="2" fontId="6" fillId="0" borderId="22" xfId="2" applyNumberFormat="1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6" fillId="4" borderId="24" xfId="2" applyFont="1" applyFill="1" applyBorder="1" applyAlignment="1">
      <alignment horizontal="center" vertical="center" wrapText="1"/>
    </xf>
    <xf numFmtId="0" fontId="6" fillId="4" borderId="17" xfId="2" applyFont="1" applyFill="1" applyBorder="1" applyAlignment="1">
      <alignment horizontal="center" vertical="center"/>
    </xf>
    <xf numFmtId="0" fontId="6" fillId="4" borderId="17" xfId="2" applyFont="1" applyFill="1" applyBorder="1" applyAlignment="1">
      <alignment horizontal="center" vertical="center" wrapText="1"/>
    </xf>
    <xf numFmtId="0" fontId="5" fillId="0" borderId="17" xfId="2" applyFont="1" applyBorder="1" applyAlignment="1">
      <alignment horizontal="center" vertical="center" wrapText="1"/>
    </xf>
    <xf numFmtId="2" fontId="5" fillId="0" borderId="20" xfId="2" applyNumberFormat="1" applyFont="1" applyBorder="1" applyAlignment="1">
      <alignment horizontal="center" vertical="center"/>
    </xf>
    <xf numFmtId="2" fontId="5" fillId="0" borderId="21" xfId="2" applyNumberFormat="1" applyFont="1" applyBorder="1" applyAlignment="1">
      <alignment horizontal="center" vertical="center"/>
    </xf>
    <xf numFmtId="2" fontId="5" fillId="0" borderId="17" xfId="2" applyNumberFormat="1" applyFont="1" applyBorder="1" applyAlignment="1">
      <alignment horizontal="center" vertical="center"/>
    </xf>
    <xf numFmtId="2" fontId="5" fillId="0" borderId="22" xfId="2" applyNumberFormat="1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176" fontId="5" fillId="0" borderId="19" xfId="2" applyNumberFormat="1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 wrapText="1"/>
    </xf>
    <xf numFmtId="0" fontId="5" fillId="4" borderId="17" xfId="2" applyFont="1" applyFill="1" applyBorder="1" applyAlignment="1">
      <alignment horizontal="center" vertical="center"/>
    </xf>
    <xf numFmtId="0" fontId="6" fillId="4" borderId="24" xfId="2" applyFont="1" applyFill="1" applyBorder="1" applyAlignment="1">
      <alignment horizontal="center" vertical="center"/>
    </xf>
    <xf numFmtId="0" fontId="5" fillId="0" borderId="25" xfId="2" applyFont="1" applyBorder="1" applyAlignment="1">
      <alignment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41" fontId="5" fillId="0" borderId="27" xfId="3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176" fontId="5" fillId="0" borderId="28" xfId="2" applyNumberFormat="1" applyFont="1" applyBorder="1" applyAlignment="1">
      <alignment horizontal="center" vertical="center"/>
    </xf>
    <xf numFmtId="2" fontId="5" fillId="0" borderId="29" xfId="2" applyNumberFormat="1" applyFont="1" applyBorder="1" applyAlignment="1">
      <alignment horizontal="center" vertical="center"/>
    </xf>
    <xf numFmtId="2" fontId="5" fillId="0" borderId="30" xfId="2" applyNumberFormat="1" applyFont="1" applyBorder="1" applyAlignment="1">
      <alignment horizontal="center" vertical="center"/>
    </xf>
    <xf numFmtId="2" fontId="5" fillId="0" borderId="31" xfId="2" applyNumberFormat="1" applyFont="1" applyBorder="1" applyAlignment="1">
      <alignment horizontal="center" vertical="center"/>
    </xf>
    <xf numFmtId="2" fontId="5" fillId="0" borderId="14" xfId="2" applyNumberFormat="1" applyFont="1" applyBorder="1" applyAlignment="1">
      <alignment horizontal="center" vertical="center"/>
    </xf>
    <xf numFmtId="2" fontId="7" fillId="5" borderId="32" xfId="2" applyNumberFormat="1" applyFont="1" applyFill="1" applyBorder="1" applyAlignment="1">
      <alignment horizontal="center"/>
    </xf>
    <xf numFmtId="2" fontId="8" fillId="0" borderId="33" xfId="2" applyNumberFormat="1" applyFont="1" applyBorder="1" applyAlignment="1">
      <alignment horizontal="center"/>
    </xf>
    <xf numFmtId="2" fontId="8" fillId="0" borderId="34" xfId="2" applyNumberFormat="1" applyFont="1" applyBorder="1" applyAlignment="1">
      <alignment horizontal="center"/>
    </xf>
    <xf numFmtId="2" fontId="8" fillId="0" borderId="35" xfId="2" applyNumberFormat="1" applyFont="1" applyBorder="1" applyAlignment="1">
      <alignment horizontal="center"/>
    </xf>
    <xf numFmtId="2" fontId="5" fillId="0" borderId="0" xfId="2" applyNumberFormat="1" applyFont="1"/>
    <xf numFmtId="2" fontId="7" fillId="6" borderId="32" xfId="2" applyNumberFormat="1" applyFont="1" applyFill="1" applyBorder="1" applyAlignment="1">
      <alignment horizontal="center"/>
    </xf>
    <xf numFmtId="2" fontId="5" fillId="0" borderId="0" xfId="2" applyNumberFormat="1" applyFont="1" applyAlignment="1">
      <alignment horizontal="left" inden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6" borderId="36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6" borderId="36" xfId="0" applyFont="1" applyFill="1" applyBorder="1" applyAlignment="1">
      <alignment horizontal="centerContinuous" vertical="center"/>
    </xf>
    <xf numFmtId="0" fontId="9" fillId="6" borderId="36" xfId="0" applyFont="1" applyFill="1" applyBorder="1" applyAlignment="1">
      <alignment horizontal="centerContinuous" vertical="center"/>
    </xf>
    <xf numFmtId="0" fontId="10" fillId="6" borderId="36" xfId="0" applyFont="1" applyFill="1" applyBorder="1" applyAlignment="1">
      <alignment horizontal="center" vertical="center"/>
    </xf>
    <xf numFmtId="0" fontId="9" fillId="0" borderId="38" xfId="0" applyFont="1" applyBorder="1">
      <alignment vertical="center"/>
    </xf>
    <xf numFmtId="176" fontId="9" fillId="0" borderId="38" xfId="1" applyNumberFormat="1" applyFont="1" applyBorder="1" applyAlignment="1">
      <alignment horizontal="center" vertical="center"/>
    </xf>
    <xf numFmtId="14" fontId="9" fillId="0" borderId="38" xfId="0" applyNumberFormat="1" applyFont="1" applyBorder="1" applyAlignment="1">
      <alignment horizontal="center" vertical="center"/>
    </xf>
    <xf numFmtId="2" fontId="5" fillId="0" borderId="38" xfId="0" applyNumberFormat="1" applyFont="1" applyBorder="1" applyAlignment="1">
      <alignment horizontal="center" vertical="center"/>
    </xf>
    <xf numFmtId="2" fontId="5" fillId="4" borderId="37" xfId="0" applyNumberFormat="1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79" fontId="9" fillId="0" borderId="38" xfId="1" applyNumberFormat="1" applyFont="1" applyBorder="1" applyAlignment="1">
      <alignment horizontal="center" vertical="center"/>
    </xf>
    <xf numFmtId="179" fontId="9" fillId="7" borderId="38" xfId="1" applyNumberFormat="1" applyFont="1" applyFill="1" applyBorder="1" applyAlignment="1">
      <alignment horizontal="center" vertical="center"/>
    </xf>
    <xf numFmtId="0" fontId="9" fillId="0" borderId="39" xfId="0" applyFont="1" applyBorder="1">
      <alignment vertical="center"/>
    </xf>
    <xf numFmtId="176" fontId="9" fillId="0" borderId="39" xfId="1" applyNumberFormat="1" applyFont="1" applyBorder="1" applyAlignment="1">
      <alignment horizontal="center" vertical="center"/>
    </xf>
    <xf numFmtId="14" fontId="9" fillId="0" borderId="39" xfId="0" applyNumberFormat="1" applyFont="1" applyBorder="1" applyAlignment="1">
      <alignment horizontal="center" vertical="center"/>
    </xf>
    <xf numFmtId="2" fontId="5" fillId="0" borderId="39" xfId="0" applyNumberFormat="1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179" fontId="9" fillId="0" borderId="39" xfId="1" applyNumberFormat="1" applyFont="1" applyBorder="1" applyAlignment="1">
      <alignment horizontal="center" vertical="center"/>
    </xf>
    <xf numFmtId="179" fontId="9" fillId="7" borderId="39" xfId="1" applyNumberFormat="1" applyFont="1" applyFill="1" applyBorder="1" applyAlignment="1">
      <alignment horizontal="center" vertical="center"/>
    </xf>
    <xf numFmtId="2" fontId="5" fillId="8" borderId="39" xfId="0" applyNumberFormat="1" applyFont="1" applyFill="1" applyBorder="1" applyAlignment="1">
      <alignment horizontal="center" vertical="center"/>
    </xf>
    <xf numFmtId="2" fontId="11" fillId="0" borderId="39" xfId="0" applyNumberFormat="1" applyFont="1" applyBorder="1" applyAlignment="1">
      <alignment horizontal="center" vertical="center"/>
    </xf>
    <xf numFmtId="2" fontId="12" fillId="8" borderId="39" xfId="0" applyNumberFormat="1" applyFont="1" applyFill="1" applyBorder="1" applyAlignment="1">
      <alignment horizontal="center" vertical="center"/>
    </xf>
    <xf numFmtId="0" fontId="9" fillId="0" borderId="40" xfId="0" applyFont="1" applyBorder="1">
      <alignment vertical="center"/>
    </xf>
    <xf numFmtId="176" fontId="9" fillId="0" borderId="40" xfId="1" applyNumberFormat="1" applyFont="1" applyBorder="1" applyAlignment="1">
      <alignment horizontal="center" vertical="center"/>
    </xf>
    <xf numFmtId="14" fontId="9" fillId="0" borderId="40" xfId="0" applyNumberFormat="1" applyFont="1" applyBorder="1" applyAlignment="1">
      <alignment horizontal="center" vertical="center"/>
    </xf>
    <xf numFmtId="2" fontId="5" fillId="0" borderId="40" xfId="0" applyNumberFormat="1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179" fontId="9" fillId="7" borderId="40" xfId="1" applyNumberFormat="1" applyFont="1" applyFill="1" applyBorder="1" applyAlignment="1">
      <alignment horizontal="center" vertical="center"/>
    </xf>
    <xf numFmtId="179" fontId="9" fillId="0" borderId="40" xfId="1" applyNumberFormat="1" applyFont="1" applyBorder="1" applyAlignment="1">
      <alignment horizontal="center" vertical="center"/>
    </xf>
    <xf numFmtId="0" fontId="9" fillId="6" borderId="36" xfId="0" applyFont="1" applyFill="1" applyBorder="1">
      <alignment vertical="center"/>
    </xf>
    <xf numFmtId="176" fontId="9" fillId="6" borderId="36" xfId="1" applyNumberFormat="1" applyFont="1" applyFill="1" applyBorder="1" applyAlignment="1">
      <alignment horizontal="center" vertical="center"/>
    </xf>
    <xf numFmtId="0" fontId="9" fillId="4" borderId="37" xfId="0" applyFont="1" applyFill="1" applyBorder="1">
      <alignment vertical="center"/>
    </xf>
    <xf numFmtId="0" fontId="9" fillId="6" borderId="36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</cellXfs>
  <cellStyles count="4">
    <cellStyle name="쉼표 [0]" xfId="1" builtinId="6"/>
    <cellStyle name="쉼표 [0] 2" xfId="3" xr:uid="{38CB78EF-9148-4DFA-819F-157F3A8BB796}"/>
    <cellStyle name="표준" xfId="0" builtinId="0"/>
    <cellStyle name="표준 5" xfId="2" xr:uid="{467A6EE4-B44E-4CE5-AE52-2161D8030F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10.94.22.121\&#51064;&#54532;&#46972;&#48376;&#48512;\1.%20&#53804;&#51088;&#44160;&#53664;\1.%20&#44160;&#53664;%20&#51473;%20&#49324;&#50629;\02.%20Project%20Green\Fund%20Model%20-%20Alpha%20-%20Draft%20-%2021091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K%20UP\409209&amp;467701Pjt_AQUA\&#48373;&#49324;&#48376;%20VDP%20-%20Bank%20Case%20Financial%20Model%20310809%20-%20Financial%20Clos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900;&#49324;\1_&#53804;&#51088;&#49900;&#49324;\02_&#50508;&#54028;%20&#44536;&#47536;&#45684;&#46364;%20&#53468;&#50577;&#44305;%20&#45824;&#52636;&#54144;&#46300;\&#53468;&#50577;&#44305;%20&#48520;&#54869;&#46020;\&#54364;&#51456;&#54200;&#52264;&#44228;&#49328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itivity"/>
      <sheetName val="Fund 계산"/>
      <sheetName val="원본잔액"/>
      <sheetName val="Yield Graph"/>
      <sheetName val="Fund Cashflow Graph"/>
      <sheetName val="Fund Cost Graph"/>
      <sheetName val="보고서"/>
      <sheetName val="상환스케쥴"/>
      <sheetName val="EPC"/>
      <sheetName val="기타"/>
      <sheetName val="Allocation"/>
      <sheetName val="발전시간 관련 분석"/>
      <sheetName val="(Data) Cash Flow"/>
      <sheetName val="Gearing Ratio 분석"/>
      <sheetName val="발전실적 및 인근발전소 발전실적"/>
      <sheetName val="MMRA 산정"/>
      <sheetName val="CFADS"/>
      <sheetName val="CFADS(P95)"/>
      <sheetName val="CFADS(P90)"/>
      <sheetName val="CFADS(P75)"/>
      <sheetName val="CFADS(P50)"/>
      <sheetName val="Alpha"/>
      <sheetName val="Alpha(2)"/>
      <sheetName val="Alpha(2-1)"/>
      <sheetName val="Alpha(4)-WF 변경"/>
      <sheetName val="Alpha(4-1)"/>
      <sheetName val="Alpha(3)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Project List"/>
      <sheetName val="FM리스트"/>
    </sheetNames>
    <sheetDataSet>
      <sheetData sheetId="0">
        <row r="5">
          <cell r="C5" t="str">
            <v>(가칭) Project Green</v>
          </cell>
        </row>
        <row r="12">
          <cell r="C12">
            <v>44439</v>
          </cell>
        </row>
        <row r="14">
          <cell r="C14">
            <v>52109</v>
          </cell>
        </row>
        <row r="17">
          <cell r="L17" t="str">
            <v>[</v>
          </cell>
          <cell r="M17">
            <v>2E-3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>
        <row r="4">
          <cell r="E4">
            <v>3.4984999999999999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6">
          <cell r="F16">
            <v>90</v>
          </cell>
          <cell r="H16">
            <v>90</v>
          </cell>
        </row>
      </sheetData>
      <sheetData sheetId="23" refreshError="1"/>
      <sheetData sheetId="24">
        <row r="62">
          <cell r="E62">
            <v>269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Index"/>
      <sheetName val="Summary"/>
      <sheetName val="Ass"/>
      <sheetName val="Mth_Ass"/>
      <sheetName val="Index_Ass"/>
      <sheetName val="Qtr_Ass"/>
      <sheetName val="D&amp;C_Ass"/>
      <sheetName val="AssBook"/>
      <sheetName val="Mth_Ind"/>
      <sheetName val="Qtr_Ind"/>
      <sheetName val="Log"/>
      <sheetName val="Solver"/>
      <sheetName val="Checks"/>
      <sheetName val="Case_Data"/>
      <sheetName val="Ops"/>
      <sheetName val="Ctn"/>
      <sheetName val="Mth_Tariff"/>
      <sheetName val="Tariff"/>
      <sheetName val="Debt"/>
      <sheetName val="Mth_Equity"/>
      <sheetName val="Equity"/>
      <sheetName val="Abatement"/>
      <sheetName val="Tax"/>
      <sheetName val="Cash"/>
      <sheetName val="An_Cash"/>
      <sheetName val="ConsolCash"/>
      <sheetName val="An_ConsolCash"/>
      <sheetName val="Depn_ProjCo"/>
      <sheetName val="Depn_FinCo"/>
      <sheetName val="Ratios"/>
      <sheetName val="An_Ratios"/>
      <sheetName val="Qtr Chart Data"/>
      <sheetName val="Qtr_Accounts"/>
      <sheetName val="An_Accounts"/>
      <sheetName val="Scenarios"/>
      <sheetName val="Input_O&amp;MCosts"/>
      <sheetName val="Input_LifecycleCosts"/>
      <sheetName val="SwapProfile"/>
    </sheetNames>
    <sheetDataSet>
      <sheetData sheetId="0" refreshError="1"/>
      <sheetData sheetId="1" refreshError="1"/>
      <sheetData sheetId="2" refreshError="1"/>
      <sheetData sheetId="3">
        <row r="15">
          <cell r="E15">
            <v>39629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itivity"/>
      <sheetName val="Fund 계산"/>
      <sheetName val="원본잔액"/>
      <sheetName val="Yield Graph"/>
      <sheetName val="Fund Cashflow Graph"/>
      <sheetName val="Fund Cost Graph"/>
      <sheetName val="보고서1"/>
      <sheetName val="보고서2"/>
      <sheetName val="(Data) Cash Flow"/>
      <sheetName val="CFADS"/>
      <sheetName val="CFADS(P95)"/>
      <sheetName val="개발비"/>
      <sheetName val="발전소정보"/>
      <sheetName val="Alpha"/>
      <sheetName val="기타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Project List"/>
      <sheetName val="FM리스트"/>
    </sheetNames>
    <sheetDataSet>
      <sheetData sheetId="0">
        <row r="5">
          <cell r="C5" t="str">
            <v>(가칭) Project Green</v>
          </cell>
        </row>
        <row r="12">
          <cell r="C12">
            <v>44439</v>
          </cell>
        </row>
        <row r="14">
          <cell r="C14">
            <v>52109</v>
          </cell>
        </row>
        <row r="17">
          <cell r="M17">
            <v>2E-3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4">
          <cell r="X34">
            <v>44439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">
          <cell r="C4">
            <v>326.0947486227218</v>
          </cell>
        </row>
      </sheetData>
      <sheetData sheetId="16">
        <row r="4">
          <cell r="C4">
            <v>434.99551776678652</v>
          </cell>
        </row>
      </sheetData>
      <sheetData sheetId="17">
        <row r="4">
          <cell r="C4">
            <v>278.75680870105754</v>
          </cell>
        </row>
      </sheetData>
      <sheetData sheetId="18">
        <row r="4">
          <cell r="C4">
            <v>444.43315339483524</v>
          </cell>
        </row>
      </sheetData>
      <sheetData sheetId="19">
        <row r="4">
          <cell r="C4">
            <v>490.8211609086888</v>
          </cell>
        </row>
      </sheetData>
      <sheetData sheetId="20">
        <row r="4">
          <cell r="C4">
            <v>502.44325669150254</v>
          </cell>
        </row>
      </sheetData>
      <sheetData sheetId="21">
        <row r="4">
          <cell r="C4">
            <v>494.26531953199856</v>
          </cell>
        </row>
      </sheetData>
      <sheetData sheetId="22">
        <row r="4">
          <cell r="C4">
            <v>331.72579608922115</v>
          </cell>
        </row>
      </sheetData>
      <sheetData sheetId="23">
        <row r="4">
          <cell r="C4">
            <v>237.13931295231987</v>
          </cell>
        </row>
      </sheetData>
      <sheetData sheetId="24">
        <row r="4">
          <cell r="C4">
            <v>212.36480893047218</v>
          </cell>
        </row>
      </sheetData>
      <sheetData sheetId="25">
        <row r="4">
          <cell r="C4">
            <v>263.41374813644961</v>
          </cell>
        </row>
      </sheetData>
      <sheetData sheetId="26">
        <row r="4">
          <cell r="C4">
            <v>143.96739543367858</v>
          </cell>
        </row>
      </sheetData>
      <sheetData sheetId="27">
        <row r="4">
          <cell r="C4">
            <v>206.45700093042046</v>
          </cell>
        </row>
      </sheetData>
      <sheetData sheetId="28">
        <row r="5">
          <cell r="C5">
            <v>15</v>
          </cell>
        </row>
      </sheetData>
      <sheetData sheetId="29">
        <row r="4">
          <cell r="C4">
            <v>130.14320987318706</v>
          </cell>
        </row>
      </sheetData>
      <sheetData sheetId="30">
        <row r="4">
          <cell r="C4">
            <v>306.5951094520176</v>
          </cell>
        </row>
      </sheetData>
      <sheetData sheetId="31">
        <row r="4">
          <cell r="C4">
            <v>306.61315504117806</v>
          </cell>
        </row>
      </sheetData>
      <sheetData sheetId="32">
        <row r="4">
          <cell r="C4">
            <v>266.71356270946831</v>
          </cell>
        </row>
      </sheetData>
      <sheetData sheetId="33">
        <row r="4">
          <cell r="C4">
            <v>109.5770404241697</v>
          </cell>
        </row>
      </sheetData>
      <sheetData sheetId="34">
        <row r="4">
          <cell r="C4">
            <v>253.73593472790458</v>
          </cell>
        </row>
      </sheetData>
      <sheetData sheetId="35">
        <row r="4">
          <cell r="C4">
            <v>44.485759316196777</v>
          </cell>
        </row>
      </sheetData>
      <sheetData sheetId="36">
        <row r="4">
          <cell r="C4">
            <v>247.28619304551376</v>
          </cell>
        </row>
      </sheetData>
      <sheetData sheetId="37">
        <row r="4">
          <cell r="C4">
            <v>217.33686298014845</v>
          </cell>
        </row>
      </sheetData>
      <sheetData sheetId="38">
        <row r="4">
          <cell r="C4">
            <v>134.5669754499927</v>
          </cell>
        </row>
      </sheetData>
      <sheetData sheetId="39">
        <row r="4">
          <cell r="C4">
            <v>236.25892402945715</v>
          </cell>
        </row>
      </sheetData>
      <sheetData sheetId="40">
        <row r="4">
          <cell r="C4">
            <v>185.53611039950465</v>
          </cell>
        </row>
      </sheetData>
      <sheetData sheetId="41">
        <row r="4">
          <cell r="C4">
            <v>129.81702266294951</v>
          </cell>
        </row>
      </sheetData>
      <sheetData sheetId="42">
        <row r="4">
          <cell r="C4">
            <v>130.89610399132539</v>
          </cell>
        </row>
      </sheetData>
      <sheetData sheetId="43">
        <row r="4">
          <cell r="C4">
            <v>187.08906238218742</v>
          </cell>
        </row>
      </sheetData>
      <sheetData sheetId="44">
        <row r="4">
          <cell r="C4">
            <v>104.43959857253139</v>
          </cell>
        </row>
      </sheetData>
      <sheetData sheetId="45">
        <row r="4">
          <cell r="C4">
            <v>546.55591210827424</v>
          </cell>
        </row>
      </sheetData>
      <sheetData sheetId="46">
        <row r="4">
          <cell r="C4">
            <v>508.1040461936027</v>
          </cell>
        </row>
      </sheetData>
      <sheetData sheetId="47">
        <row r="4">
          <cell r="C4">
            <v>509.28175634063791</v>
          </cell>
        </row>
      </sheetData>
      <sheetData sheetId="48">
        <row r="4">
          <cell r="C4">
            <v>182.48497789629755</v>
          </cell>
        </row>
      </sheetData>
      <sheetData sheetId="49">
        <row r="4">
          <cell r="C4">
            <v>331.97020535198783</v>
          </cell>
        </row>
      </sheetData>
      <sheetData sheetId="50">
        <row r="4">
          <cell r="C4">
            <v>332.02663242849178</v>
          </cell>
        </row>
      </sheetData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9DC9-1139-488B-8A88-C3ACAEDF4DE6}">
  <dimension ref="A1:XFD51"/>
  <sheetViews>
    <sheetView showGridLines="0" tabSelected="1" zoomScale="85" zoomScaleNormal="85" workbookViewId="0"/>
  </sheetViews>
  <sheetFormatPr defaultColWidth="0" defaultRowHeight="0" customHeight="1" zeroHeight="1" x14ac:dyDescent="0.25"/>
  <cols>
    <col min="1" max="1" width="1.625" style="5" customWidth="1"/>
    <col min="2" max="3" width="9.875" style="6" customWidth="1"/>
    <col min="4" max="4" width="32" style="5" bestFit="1" customWidth="1"/>
    <col min="5" max="5" width="7.25" style="6" bestFit="1" customWidth="1"/>
    <col min="6" max="6" width="8.125" style="5" bestFit="1" customWidth="1"/>
    <col min="7" max="7" width="32" style="5" bestFit="1" customWidth="1"/>
    <col min="8" max="8" width="26.625" style="4" hidden="1" customWidth="1"/>
    <col min="9" max="9" width="28.5" style="4" customWidth="1"/>
    <col min="10" max="15" width="12.125" style="4" customWidth="1"/>
    <col min="16" max="16" width="30" style="4" customWidth="1"/>
    <col min="17" max="16382" width="9.125" style="4" hidden="1"/>
    <col min="16383" max="16383" width="2.625" style="4" hidden="1"/>
    <col min="16384" max="16384" width="15.625" style="4" customWidth="1"/>
  </cols>
  <sheetData>
    <row r="1" spans="1:15" ht="21" customHeight="1" x14ac:dyDescent="0.25">
      <c r="A1" s="1"/>
      <c r="B1" s="2" t="s">
        <v>0</v>
      </c>
      <c r="C1" s="3"/>
      <c r="D1" s="1"/>
      <c r="E1" s="4"/>
      <c r="F1" s="4"/>
      <c r="G1" s="4"/>
    </row>
    <row r="2" spans="1:15" ht="21" customHeight="1" thickBot="1" x14ac:dyDescent="0.3"/>
    <row r="3" spans="1:15" ht="15" customHeight="1" x14ac:dyDescent="0.25">
      <c r="A3" s="6"/>
      <c r="B3" s="7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10" t="s">
        <v>10</v>
      </c>
      <c r="L3" s="11" t="s">
        <v>11</v>
      </c>
      <c r="M3" s="12"/>
      <c r="N3" s="12"/>
      <c r="O3" s="13"/>
    </row>
    <row r="4" spans="1:15" ht="15" customHeight="1" thickBot="1" x14ac:dyDescent="0.3">
      <c r="B4" s="14"/>
      <c r="C4" s="14"/>
      <c r="D4" s="15"/>
      <c r="E4" s="15"/>
      <c r="F4" s="15"/>
      <c r="G4" s="16"/>
      <c r="H4" s="16"/>
      <c r="I4" s="16"/>
      <c r="J4" s="16"/>
      <c r="K4" s="17"/>
      <c r="L4" s="18" t="s">
        <v>12</v>
      </c>
      <c r="M4" s="19" t="s">
        <v>13</v>
      </c>
      <c r="N4" s="19" t="s">
        <v>14</v>
      </c>
      <c r="O4" s="20" t="s">
        <v>15</v>
      </c>
    </row>
    <row r="5" spans="1:15" ht="15" customHeight="1" x14ac:dyDescent="0.25">
      <c r="B5" s="21">
        <v>1</v>
      </c>
      <c r="C5" s="22">
        <v>1</v>
      </c>
      <c r="D5" s="23" t="s">
        <v>16</v>
      </c>
      <c r="E5" s="24" t="s">
        <v>17</v>
      </c>
      <c r="F5" s="25" t="s">
        <v>18</v>
      </c>
      <c r="G5" s="23" t="s">
        <v>19</v>
      </c>
      <c r="H5" s="26" t="s">
        <v>20</v>
      </c>
      <c r="I5" s="27" t="s">
        <v>21</v>
      </c>
      <c r="J5" s="28">
        <v>765.9</v>
      </c>
      <c r="K5" s="29">
        <v>3.5</v>
      </c>
      <c r="L5" s="30">
        <v>3.72</v>
      </c>
      <c r="M5" s="31">
        <v>3.67</v>
      </c>
      <c r="N5" s="31">
        <v>3.63</v>
      </c>
      <c r="O5" s="32">
        <v>3.6</v>
      </c>
    </row>
    <row r="6" spans="1:15" ht="15" customHeight="1" x14ac:dyDescent="0.25">
      <c r="B6" s="33"/>
      <c r="C6" s="22">
        <v>2</v>
      </c>
      <c r="D6" s="23" t="s">
        <v>16</v>
      </c>
      <c r="E6" s="24" t="s">
        <v>17</v>
      </c>
      <c r="F6" s="25" t="s">
        <v>22</v>
      </c>
      <c r="G6" s="23" t="s">
        <v>23</v>
      </c>
      <c r="H6" s="34"/>
      <c r="I6" s="27" t="s">
        <v>24</v>
      </c>
      <c r="J6" s="28">
        <v>797.04</v>
      </c>
      <c r="K6" s="29">
        <v>3.5</v>
      </c>
      <c r="L6" s="30">
        <v>3.86</v>
      </c>
      <c r="M6" s="31">
        <v>3.81</v>
      </c>
      <c r="N6" s="31">
        <v>3.76</v>
      </c>
      <c r="O6" s="32">
        <v>3.74</v>
      </c>
    </row>
    <row r="7" spans="1:15" ht="15" customHeight="1" x14ac:dyDescent="0.25">
      <c r="B7" s="22">
        <v>2</v>
      </c>
      <c r="C7" s="22">
        <v>3</v>
      </c>
      <c r="D7" s="23" t="s">
        <v>25</v>
      </c>
      <c r="E7" s="24" t="s">
        <v>17</v>
      </c>
      <c r="F7" s="25" t="s">
        <v>26</v>
      </c>
      <c r="G7" s="23" t="s">
        <v>27</v>
      </c>
      <c r="H7" s="35" t="s">
        <v>28</v>
      </c>
      <c r="I7" s="27" t="s">
        <v>29</v>
      </c>
      <c r="J7" s="28">
        <v>938.08</v>
      </c>
      <c r="K7" s="29">
        <v>3.5</v>
      </c>
      <c r="L7" s="30">
        <v>3.69</v>
      </c>
      <c r="M7" s="31">
        <v>3.58</v>
      </c>
      <c r="N7" s="31">
        <v>3.48</v>
      </c>
      <c r="O7" s="32">
        <v>3.42</v>
      </c>
    </row>
    <row r="8" spans="1:15" ht="15" customHeight="1" x14ac:dyDescent="0.25">
      <c r="B8" s="22">
        <v>3</v>
      </c>
      <c r="C8" s="22">
        <v>4</v>
      </c>
      <c r="D8" s="23" t="s">
        <v>30</v>
      </c>
      <c r="E8" s="24" t="s">
        <v>17</v>
      </c>
      <c r="F8" s="25" t="s">
        <v>31</v>
      </c>
      <c r="G8" s="23" t="s">
        <v>32</v>
      </c>
      <c r="H8" s="36" t="s">
        <v>33</v>
      </c>
      <c r="I8" s="27" t="s">
        <v>24</v>
      </c>
      <c r="J8" s="28">
        <v>933.12</v>
      </c>
      <c r="K8" s="29">
        <v>3.5</v>
      </c>
      <c r="L8" s="30">
        <v>3.68</v>
      </c>
      <c r="M8" s="31">
        <v>3.63</v>
      </c>
      <c r="N8" s="31">
        <v>3.59</v>
      </c>
      <c r="O8" s="32">
        <v>3.56</v>
      </c>
    </row>
    <row r="9" spans="1:15" ht="15" customHeight="1" x14ac:dyDescent="0.25">
      <c r="B9" s="22">
        <v>4</v>
      </c>
      <c r="C9" s="22">
        <v>5</v>
      </c>
      <c r="D9" s="23" t="s">
        <v>34</v>
      </c>
      <c r="E9" s="24" t="s">
        <v>17</v>
      </c>
      <c r="F9" s="25" t="s">
        <v>31</v>
      </c>
      <c r="G9" s="23" t="s">
        <v>35</v>
      </c>
      <c r="H9" s="36" t="s">
        <v>36</v>
      </c>
      <c r="I9" s="27" t="s">
        <v>24</v>
      </c>
      <c r="J9" s="28">
        <v>933.12</v>
      </c>
      <c r="K9" s="29">
        <v>3.5</v>
      </c>
      <c r="L9" s="30">
        <v>3.68</v>
      </c>
      <c r="M9" s="31">
        <v>3.63</v>
      </c>
      <c r="N9" s="31">
        <v>3.59</v>
      </c>
      <c r="O9" s="32">
        <v>3.56</v>
      </c>
    </row>
    <row r="10" spans="1:15" ht="15" customHeight="1" x14ac:dyDescent="0.25">
      <c r="B10" s="22">
        <v>5</v>
      </c>
      <c r="C10" s="22">
        <v>6</v>
      </c>
      <c r="D10" s="23" t="s">
        <v>37</v>
      </c>
      <c r="E10" s="24" t="s">
        <v>17</v>
      </c>
      <c r="F10" s="25" t="s">
        <v>31</v>
      </c>
      <c r="G10" s="23" t="s">
        <v>38</v>
      </c>
      <c r="H10" s="36" t="s">
        <v>20</v>
      </c>
      <c r="I10" s="27" t="s">
        <v>24</v>
      </c>
      <c r="J10" s="28">
        <v>933.3</v>
      </c>
      <c r="K10" s="29">
        <v>3.5</v>
      </c>
      <c r="L10" s="30">
        <v>3.62</v>
      </c>
      <c r="M10" s="31">
        <v>3.57</v>
      </c>
      <c r="N10" s="31">
        <v>3.53</v>
      </c>
      <c r="O10" s="32">
        <v>3.5</v>
      </c>
    </row>
    <row r="11" spans="1:15" ht="15" customHeight="1" x14ac:dyDescent="0.25">
      <c r="B11" s="22">
        <v>6</v>
      </c>
      <c r="C11" s="22">
        <v>7</v>
      </c>
      <c r="D11" s="23" t="s">
        <v>39</v>
      </c>
      <c r="E11" s="24" t="s">
        <v>17</v>
      </c>
      <c r="F11" s="25" t="s">
        <v>31</v>
      </c>
      <c r="G11" s="23" t="s">
        <v>40</v>
      </c>
      <c r="H11" s="36" t="s">
        <v>41</v>
      </c>
      <c r="I11" s="27" t="s">
        <v>24</v>
      </c>
      <c r="J11" s="28">
        <v>933.3</v>
      </c>
      <c r="K11" s="29">
        <v>3.5</v>
      </c>
      <c r="L11" s="30">
        <v>3.65</v>
      </c>
      <c r="M11" s="31">
        <v>3.65</v>
      </c>
      <c r="N11" s="31">
        <v>3.61</v>
      </c>
      <c r="O11" s="32">
        <v>3.53</v>
      </c>
    </row>
    <row r="12" spans="1:15" ht="15" customHeight="1" x14ac:dyDescent="0.25">
      <c r="B12" s="21">
        <v>7</v>
      </c>
      <c r="C12" s="22">
        <v>8</v>
      </c>
      <c r="D12" s="25" t="s">
        <v>42</v>
      </c>
      <c r="E12" s="24" t="s">
        <v>17</v>
      </c>
      <c r="F12" s="25" t="s">
        <v>43</v>
      </c>
      <c r="G12" s="23" t="s">
        <v>44</v>
      </c>
      <c r="H12" s="35" t="s">
        <v>28</v>
      </c>
      <c r="I12" s="27" t="s">
        <v>29</v>
      </c>
      <c r="J12" s="28">
        <v>748.66</v>
      </c>
      <c r="K12" s="29">
        <v>3.5</v>
      </c>
      <c r="L12" s="30">
        <v>3.6</v>
      </c>
      <c r="M12" s="31">
        <v>3.42</v>
      </c>
      <c r="N12" s="31">
        <v>3.26</v>
      </c>
      <c r="O12" s="32">
        <v>3.16</v>
      </c>
    </row>
    <row r="13" spans="1:15" ht="15" customHeight="1" x14ac:dyDescent="0.25">
      <c r="B13" s="33"/>
      <c r="C13" s="22">
        <v>9</v>
      </c>
      <c r="D13" s="25" t="s">
        <v>42</v>
      </c>
      <c r="E13" s="24" t="s">
        <v>17</v>
      </c>
      <c r="F13" s="37" t="s">
        <v>45</v>
      </c>
      <c r="G13" s="23" t="s">
        <v>46</v>
      </c>
      <c r="H13" s="35" t="s">
        <v>28</v>
      </c>
      <c r="I13" s="27" t="s">
        <v>29</v>
      </c>
      <c r="J13" s="28">
        <v>903.78</v>
      </c>
      <c r="K13" s="29">
        <v>3.5</v>
      </c>
      <c r="L13" s="30">
        <v>3.5</v>
      </c>
      <c r="M13" s="31">
        <v>3.45</v>
      </c>
      <c r="N13" s="31">
        <v>3.41</v>
      </c>
      <c r="O13" s="32">
        <v>3.39</v>
      </c>
    </row>
    <row r="14" spans="1:15" ht="15" customHeight="1" x14ac:dyDescent="0.25">
      <c r="B14" s="22">
        <v>8</v>
      </c>
      <c r="C14" s="22">
        <v>10</v>
      </c>
      <c r="D14" s="23" t="s">
        <v>47</v>
      </c>
      <c r="E14" s="24" t="s">
        <v>17</v>
      </c>
      <c r="F14" s="25" t="s">
        <v>48</v>
      </c>
      <c r="G14" s="25" t="s">
        <v>49</v>
      </c>
      <c r="H14" s="36" t="s">
        <v>20</v>
      </c>
      <c r="I14" s="27" t="s">
        <v>29</v>
      </c>
      <c r="J14" s="28">
        <v>925.45</v>
      </c>
      <c r="K14" s="38">
        <v>3.5</v>
      </c>
      <c r="L14" s="39">
        <v>3.79</v>
      </c>
      <c r="M14" s="40">
        <v>3.58</v>
      </c>
      <c r="N14" s="40">
        <v>3.39</v>
      </c>
      <c r="O14" s="41">
        <v>3.28</v>
      </c>
    </row>
    <row r="15" spans="1:15" ht="15" customHeight="1" x14ac:dyDescent="0.25">
      <c r="B15" s="22">
        <v>9</v>
      </c>
      <c r="C15" s="22">
        <v>11</v>
      </c>
      <c r="D15" s="23" t="s">
        <v>50</v>
      </c>
      <c r="E15" s="24" t="s">
        <v>51</v>
      </c>
      <c r="F15" s="25" t="s">
        <v>52</v>
      </c>
      <c r="G15" s="25" t="s">
        <v>53</v>
      </c>
      <c r="H15" s="35" t="s">
        <v>28</v>
      </c>
      <c r="I15" s="42" t="s">
        <v>54</v>
      </c>
      <c r="J15" s="43">
        <v>997.56</v>
      </c>
      <c r="K15" s="38">
        <v>3.5</v>
      </c>
      <c r="L15" s="39">
        <v>3.61</v>
      </c>
      <c r="M15" s="40">
        <v>3.5</v>
      </c>
      <c r="N15" s="40">
        <v>3.4</v>
      </c>
      <c r="O15" s="41">
        <v>3.34</v>
      </c>
    </row>
    <row r="16" spans="1:15" ht="15" customHeight="1" x14ac:dyDescent="0.25">
      <c r="B16" s="22">
        <v>10</v>
      </c>
      <c r="C16" s="22">
        <v>12</v>
      </c>
      <c r="D16" s="25" t="s">
        <v>55</v>
      </c>
      <c r="E16" s="24" t="s">
        <v>17</v>
      </c>
      <c r="F16" s="25" t="s">
        <v>56</v>
      </c>
      <c r="G16" s="25" t="s">
        <v>57</v>
      </c>
      <c r="H16" s="35" t="s">
        <v>28</v>
      </c>
      <c r="I16" s="27" t="s">
        <v>29</v>
      </c>
      <c r="J16" s="28">
        <v>1603.8</v>
      </c>
      <c r="K16" s="38">
        <v>3.5</v>
      </c>
      <c r="L16" s="39">
        <v>3.59</v>
      </c>
      <c r="M16" s="40">
        <v>3.39</v>
      </c>
      <c r="N16" s="40">
        <v>3.33</v>
      </c>
      <c r="O16" s="41">
        <v>3.25</v>
      </c>
    </row>
    <row r="17" spans="2:15" ht="15" customHeight="1" x14ac:dyDescent="0.25">
      <c r="B17" s="22">
        <v>11</v>
      </c>
      <c r="C17" s="22">
        <v>13</v>
      </c>
      <c r="D17" s="44" t="s">
        <v>58</v>
      </c>
      <c r="E17" s="24" t="s">
        <v>17</v>
      </c>
      <c r="F17" s="37" t="s">
        <v>45</v>
      </c>
      <c r="G17" s="23" t="s">
        <v>59</v>
      </c>
      <c r="H17" s="35" t="s">
        <v>28</v>
      </c>
      <c r="I17" s="27" t="s">
        <v>29</v>
      </c>
      <c r="J17" s="28">
        <v>918</v>
      </c>
      <c r="K17" s="29">
        <v>3.5</v>
      </c>
      <c r="L17" s="30">
        <v>3.51</v>
      </c>
      <c r="M17" s="31">
        <v>3.47</v>
      </c>
      <c r="N17" s="31">
        <v>3.43</v>
      </c>
      <c r="O17" s="32">
        <v>3.4</v>
      </c>
    </row>
    <row r="18" spans="2:15" ht="15" customHeight="1" x14ac:dyDescent="0.25">
      <c r="B18" s="22">
        <v>12</v>
      </c>
      <c r="C18" s="22">
        <v>14</v>
      </c>
      <c r="D18" s="25" t="s">
        <v>60</v>
      </c>
      <c r="E18" s="24" t="s">
        <v>17</v>
      </c>
      <c r="F18" s="25" t="s">
        <v>61</v>
      </c>
      <c r="G18" s="23" t="s">
        <v>62</v>
      </c>
      <c r="H18" s="35" t="s">
        <v>28</v>
      </c>
      <c r="I18" s="27" t="s">
        <v>29</v>
      </c>
      <c r="J18" s="28">
        <v>947.7</v>
      </c>
      <c r="K18" s="29">
        <v>3.5</v>
      </c>
      <c r="L18" s="30">
        <v>3.5</v>
      </c>
      <c r="M18" s="31">
        <v>3.39</v>
      </c>
      <c r="N18" s="31">
        <v>3.29</v>
      </c>
      <c r="O18" s="32">
        <v>3.23</v>
      </c>
    </row>
    <row r="19" spans="2:15" ht="15" customHeight="1" x14ac:dyDescent="0.25">
      <c r="B19" s="22">
        <v>13</v>
      </c>
      <c r="C19" s="22">
        <v>15</v>
      </c>
      <c r="D19" s="25" t="s">
        <v>63</v>
      </c>
      <c r="E19" s="24" t="s">
        <v>17</v>
      </c>
      <c r="F19" s="25" t="s">
        <v>61</v>
      </c>
      <c r="G19" s="23" t="s">
        <v>64</v>
      </c>
      <c r="H19" s="35" t="s">
        <v>28</v>
      </c>
      <c r="I19" s="27" t="s">
        <v>65</v>
      </c>
      <c r="J19" s="28">
        <v>802.125</v>
      </c>
      <c r="K19" s="29">
        <v>3.5</v>
      </c>
      <c r="L19" s="30">
        <v>3.56</v>
      </c>
      <c r="M19" s="31">
        <v>3.51</v>
      </c>
      <c r="N19" s="31">
        <v>3.47</v>
      </c>
      <c r="O19" s="32">
        <v>3.45</v>
      </c>
    </row>
    <row r="20" spans="2:15" ht="15" customHeight="1" x14ac:dyDescent="0.25">
      <c r="B20" s="22">
        <v>14</v>
      </c>
      <c r="C20" s="22">
        <v>16</v>
      </c>
      <c r="D20" s="25" t="s">
        <v>66</v>
      </c>
      <c r="E20" s="24" t="s">
        <v>67</v>
      </c>
      <c r="F20" s="25" t="s">
        <v>68</v>
      </c>
      <c r="G20" s="25" t="s">
        <v>69</v>
      </c>
      <c r="H20" s="45" t="s">
        <v>70</v>
      </c>
      <c r="I20" s="27" t="s">
        <v>24</v>
      </c>
      <c r="J20" s="28">
        <v>965.79</v>
      </c>
      <c r="K20" s="38">
        <v>3.34</v>
      </c>
      <c r="L20" s="39">
        <v>3.36</v>
      </c>
      <c r="M20" s="40">
        <v>3.2</v>
      </c>
      <c r="N20" s="40">
        <v>3.06</v>
      </c>
      <c r="O20" s="41">
        <v>2.97</v>
      </c>
    </row>
    <row r="21" spans="2:15" ht="15" customHeight="1" x14ac:dyDescent="0.25">
      <c r="B21" s="21">
        <v>15</v>
      </c>
      <c r="C21" s="22">
        <v>17</v>
      </c>
      <c r="D21" s="23" t="s">
        <v>71</v>
      </c>
      <c r="E21" s="24" t="s">
        <v>67</v>
      </c>
      <c r="F21" s="25" t="s">
        <v>72</v>
      </c>
      <c r="G21" s="23" t="s">
        <v>73</v>
      </c>
      <c r="H21" s="26" t="s">
        <v>33</v>
      </c>
      <c r="I21" s="27" t="s">
        <v>29</v>
      </c>
      <c r="J21" s="28">
        <v>496.02</v>
      </c>
      <c r="K21" s="29">
        <v>3.5</v>
      </c>
      <c r="L21" s="30">
        <v>3.57</v>
      </c>
      <c r="M21" s="31">
        <v>3.53</v>
      </c>
      <c r="N21" s="31">
        <v>3.49</v>
      </c>
      <c r="O21" s="32">
        <v>3.46</v>
      </c>
    </row>
    <row r="22" spans="2:15" ht="15" customHeight="1" x14ac:dyDescent="0.25">
      <c r="B22" s="33"/>
      <c r="C22" s="22">
        <v>18</v>
      </c>
      <c r="D22" s="23" t="s">
        <v>71</v>
      </c>
      <c r="E22" s="24" t="s">
        <v>67</v>
      </c>
      <c r="F22" s="25" t="s">
        <v>72</v>
      </c>
      <c r="G22" s="23" t="s">
        <v>74</v>
      </c>
      <c r="H22" s="46"/>
      <c r="I22" s="27" t="s">
        <v>29</v>
      </c>
      <c r="J22" s="28">
        <v>496.02</v>
      </c>
      <c r="K22" s="29">
        <v>3.5</v>
      </c>
      <c r="L22" s="30">
        <v>3.58</v>
      </c>
      <c r="M22" s="31">
        <v>3.53</v>
      </c>
      <c r="N22" s="31">
        <v>3.46</v>
      </c>
      <c r="O22" s="32">
        <v>3.49</v>
      </c>
    </row>
    <row r="23" spans="2:15" ht="15" customHeight="1" x14ac:dyDescent="0.25">
      <c r="B23" s="21">
        <v>16</v>
      </c>
      <c r="C23" s="22">
        <v>19</v>
      </c>
      <c r="D23" s="23" t="s">
        <v>75</v>
      </c>
      <c r="E23" s="24" t="s">
        <v>67</v>
      </c>
      <c r="F23" s="25" t="s">
        <v>72</v>
      </c>
      <c r="G23" s="23" t="s">
        <v>76</v>
      </c>
      <c r="H23" s="26" t="s">
        <v>36</v>
      </c>
      <c r="I23" s="27" t="s">
        <v>29</v>
      </c>
      <c r="J23" s="28">
        <v>496.02</v>
      </c>
      <c r="K23" s="29">
        <v>3.5</v>
      </c>
      <c r="L23" s="30">
        <v>3.62</v>
      </c>
      <c r="M23" s="31">
        <v>3.52</v>
      </c>
      <c r="N23" s="31">
        <v>3.43</v>
      </c>
      <c r="O23" s="32">
        <v>3.37</v>
      </c>
    </row>
    <row r="24" spans="2:15" ht="15" customHeight="1" x14ac:dyDescent="0.25">
      <c r="B24" s="33"/>
      <c r="C24" s="22">
        <v>20</v>
      </c>
      <c r="D24" s="23" t="s">
        <v>75</v>
      </c>
      <c r="E24" s="24" t="s">
        <v>67</v>
      </c>
      <c r="F24" s="25" t="s">
        <v>72</v>
      </c>
      <c r="G24" s="23" t="s">
        <v>77</v>
      </c>
      <c r="H24" s="46"/>
      <c r="I24" s="27" t="s">
        <v>29</v>
      </c>
      <c r="J24" s="28">
        <v>496.02</v>
      </c>
      <c r="K24" s="29">
        <v>3.5</v>
      </c>
      <c r="L24" s="30">
        <v>3.64</v>
      </c>
      <c r="M24" s="31">
        <v>3.54</v>
      </c>
      <c r="N24" s="31">
        <v>3.45</v>
      </c>
      <c r="O24" s="32">
        <v>3.39</v>
      </c>
    </row>
    <row r="25" spans="2:15" ht="15" customHeight="1" x14ac:dyDescent="0.25">
      <c r="B25" s="22">
        <v>17</v>
      </c>
      <c r="C25" s="22">
        <v>21</v>
      </c>
      <c r="D25" s="23" t="s">
        <v>78</v>
      </c>
      <c r="E25" s="24" t="s">
        <v>67</v>
      </c>
      <c r="F25" s="25" t="s">
        <v>79</v>
      </c>
      <c r="G25" s="23" t="s">
        <v>80</v>
      </c>
      <c r="H25" s="23" t="s">
        <v>28</v>
      </c>
      <c r="I25" s="27" t="s">
        <v>29</v>
      </c>
      <c r="J25" s="28">
        <v>991.62</v>
      </c>
      <c r="K25" s="29">
        <v>3.5</v>
      </c>
      <c r="L25" s="30">
        <v>3.74</v>
      </c>
      <c r="M25" s="31">
        <v>3.64</v>
      </c>
      <c r="N25" s="31">
        <v>3.54</v>
      </c>
      <c r="O25" s="32">
        <v>3.49</v>
      </c>
    </row>
    <row r="26" spans="2:15" ht="15" customHeight="1" x14ac:dyDescent="0.25">
      <c r="B26" s="22">
        <v>18</v>
      </c>
      <c r="C26" s="22">
        <v>22</v>
      </c>
      <c r="D26" s="23" t="s">
        <v>81</v>
      </c>
      <c r="E26" s="24" t="s">
        <v>82</v>
      </c>
      <c r="F26" s="25" t="s">
        <v>79</v>
      </c>
      <c r="G26" s="23" t="s">
        <v>83</v>
      </c>
      <c r="H26" s="23" t="s">
        <v>28</v>
      </c>
      <c r="I26" s="27" t="s">
        <v>29</v>
      </c>
      <c r="J26" s="28">
        <v>492.66</v>
      </c>
      <c r="K26" s="29">
        <v>3.5</v>
      </c>
      <c r="L26" s="30">
        <v>3.76</v>
      </c>
      <c r="M26" s="31">
        <v>3.66</v>
      </c>
      <c r="N26" s="31">
        <v>3.56</v>
      </c>
      <c r="O26" s="32">
        <v>3.51</v>
      </c>
    </row>
    <row r="27" spans="2:15" ht="15" customHeight="1" x14ac:dyDescent="0.25">
      <c r="B27" s="22">
        <v>19</v>
      </c>
      <c r="C27" s="22">
        <v>23</v>
      </c>
      <c r="D27" s="23" t="s">
        <v>84</v>
      </c>
      <c r="E27" s="24" t="s">
        <v>17</v>
      </c>
      <c r="F27" s="25" t="s">
        <v>79</v>
      </c>
      <c r="G27" s="23" t="s">
        <v>84</v>
      </c>
      <c r="H27" s="23" t="s">
        <v>28</v>
      </c>
      <c r="I27" s="27" t="s">
        <v>29</v>
      </c>
      <c r="J27" s="28">
        <v>991.62</v>
      </c>
      <c r="K27" s="29">
        <v>3.5</v>
      </c>
      <c r="L27" s="30">
        <v>3.83</v>
      </c>
      <c r="M27" s="31">
        <v>3.73</v>
      </c>
      <c r="N27" s="31">
        <v>3.63</v>
      </c>
      <c r="O27" s="32">
        <v>3.57</v>
      </c>
    </row>
    <row r="28" spans="2:15" ht="15" customHeight="1" x14ac:dyDescent="0.25">
      <c r="B28" s="22">
        <v>20</v>
      </c>
      <c r="C28" s="22">
        <v>24</v>
      </c>
      <c r="D28" s="44" t="s">
        <v>85</v>
      </c>
      <c r="E28" s="24" t="s">
        <v>67</v>
      </c>
      <c r="F28" s="25" t="s">
        <v>86</v>
      </c>
      <c r="G28" s="23" t="s">
        <v>87</v>
      </c>
      <c r="H28" s="23" t="s">
        <v>28</v>
      </c>
      <c r="I28" s="27" t="s">
        <v>29</v>
      </c>
      <c r="J28" s="28">
        <v>217.56</v>
      </c>
      <c r="K28" s="29">
        <v>3.5</v>
      </c>
      <c r="L28" s="30">
        <v>3.78</v>
      </c>
      <c r="M28" s="31">
        <v>3.62</v>
      </c>
      <c r="N28" s="31">
        <v>3.48</v>
      </c>
      <c r="O28" s="32">
        <v>3.39</v>
      </c>
    </row>
    <row r="29" spans="2:15" ht="15" customHeight="1" x14ac:dyDescent="0.25">
      <c r="B29" s="22">
        <v>21</v>
      </c>
      <c r="C29" s="22">
        <v>25</v>
      </c>
      <c r="D29" s="44" t="s">
        <v>88</v>
      </c>
      <c r="E29" s="24" t="s">
        <v>67</v>
      </c>
      <c r="F29" s="25" t="s">
        <v>86</v>
      </c>
      <c r="G29" s="23" t="s">
        <v>89</v>
      </c>
      <c r="H29" s="23" t="s">
        <v>28</v>
      </c>
      <c r="I29" s="27" t="s">
        <v>29</v>
      </c>
      <c r="J29" s="28">
        <v>990.36</v>
      </c>
      <c r="K29" s="29">
        <v>3.5</v>
      </c>
      <c r="L29" s="30">
        <v>3.69</v>
      </c>
      <c r="M29" s="31">
        <v>3.54</v>
      </c>
      <c r="N29" s="31">
        <v>3.4</v>
      </c>
      <c r="O29" s="32">
        <v>3.32</v>
      </c>
    </row>
    <row r="30" spans="2:15" ht="15" customHeight="1" x14ac:dyDescent="0.25">
      <c r="B30" s="22">
        <v>22</v>
      </c>
      <c r="C30" s="22">
        <v>26</v>
      </c>
      <c r="D30" s="44" t="s">
        <v>90</v>
      </c>
      <c r="E30" s="24" t="s">
        <v>67</v>
      </c>
      <c r="F30" s="25" t="s">
        <v>86</v>
      </c>
      <c r="G30" s="23" t="s">
        <v>91</v>
      </c>
      <c r="H30" s="23" t="s">
        <v>28</v>
      </c>
      <c r="I30" s="27" t="s">
        <v>29</v>
      </c>
      <c r="J30" s="28">
        <v>999.6</v>
      </c>
      <c r="K30" s="29">
        <v>3.5</v>
      </c>
      <c r="L30" s="30">
        <v>3.76</v>
      </c>
      <c r="M30" s="31">
        <v>3.6</v>
      </c>
      <c r="N30" s="31">
        <v>3.46</v>
      </c>
      <c r="O30" s="32">
        <v>3.38</v>
      </c>
    </row>
    <row r="31" spans="2:15" ht="15" customHeight="1" x14ac:dyDescent="0.25">
      <c r="B31" s="22">
        <v>23</v>
      </c>
      <c r="C31" s="22">
        <v>27</v>
      </c>
      <c r="D31" s="44" t="s">
        <v>92</v>
      </c>
      <c r="E31" s="24" t="s">
        <v>17</v>
      </c>
      <c r="F31" s="25" t="s">
        <v>86</v>
      </c>
      <c r="G31" s="23" t="s">
        <v>93</v>
      </c>
      <c r="H31" s="23" t="s">
        <v>28</v>
      </c>
      <c r="I31" s="27" t="s">
        <v>29</v>
      </c>
      <c r="J31" s="28">
        <v>656.88</v>
      </c>
      <c r="K31" s="29">
        <v>3.5</v>
      </c>
      <c r="L31" s="30">
        <v>3.74</v>
      </c>
      <c r="M31" s="31">
        <v>3.58</v>
      </c>
      <c r="N31" s="31">
        <v>3.44</v>
      </c>
      <c r="O31" s="32">
        <v>3.36</v>
      </c>
    </row>
    <row r="32" spans="2:15" ht="15" customHeight="1" x14ac:dyDescent="0.25">
      <c r="B32" s="21">
        <v>24</v>
      </c>
      <c r="C32" s="22">
        <v>28</v>
      </c>
      <c r="D32" s="44" t="s">
        <v>94</v>
      </c>
      <c r="E32" s="24" t="s">
        <v>67</v>
      </c>
      <c r="F32" s="25" t="s">
        <v>86</v>
      </c>
      <c r="G32" s="23" t="s">
        <v>95</v>
      </c>
      <c r="H32" s="23" t="s">
        <v>28</v>
      </c>
      <c r="I32" s="27" t="s">
        <v>29</v>
      </c>
      <c r="J32" s="28">
        <v>325.50000000000006</v>
      </c>
      <c r="K32" s="29">
        <v>3.5</v>
      </c>
      <c r="L32" s="30">
        <v>3.68</v>
      </c>
      <c r="M32" s="31">
        <v>3.52</v>
      </c>
      <c r="N32" s="31">
        <v>3.38</v>
      </c>
      <c r="O32" s="32">
        <v>3.3</v>
      </c>
    </row>
    <row r="33" spans="1:15" ht="15" customHeight="1" x14ac:dyDescent="0.25">
      <c r="B33" s="33"/>
      <c r="C33" s="22">
        <v>29</v>
      </c>
      <c r="D33" s="44" t="s">
        <v>94</v>
      </c>
      <c r="E33" s="24" t="s">
        <v>17</v>
      </c>
      <c r="F33" s="25" t="s">
        <v>86</v>
      </c>
      <c r="G33" s="23" t="s">
        <v>96</v>
      </c>
      <c r="H33" s="23" t="s">
        <v>28</v>
      </c>
      <c r="I33" s="27" t="s">
        <v>29</v>
      </c>
      <c r="J33" s="28">
        <v>765.66</v>
      </c>
      <c r="K33" s="29">
        <v>3.5</v>
      </c>
      <c r="L33" s="30">
        <v>3.64</v>
      </c>
      <c r="M33" s="31">
        <v>3.5</v>
      </c>
      <c r="N33" s="31">
        <v>3.36</v>
      </c>
      <c r="O33" s="32">
        <v>3.28</v>
      </c>
    </row>
    <row r="34" spans="1:15" ht="15" customHeight="1" x14ac:dyDescent="0.25">
      <c r="B34" s="22">
        <v>25</v>
      </c>
      <c r="C34" s="22">
        <v>30</v>
      </c>
      <c r="D34" s="44" t="s">
        <v>97</v>
      </c>
      <c r="E34" s="24" t="s">
        <v>67</v>
      </c>
      <c r="F34" s="25" t="s">
        <v>86</v>
      </c>
      <c r="G34" s="23" t="s">
        <v>98</v>
      </c>
      <c r="H34" s="23" t="s">
        <v>28</v>
      </c>
      <c r="I34" s="27" t="s">
        <v>29</v>
      </c>
      <c r="J34" s="28">
        <v>999.6</v>
      </c>
      <c r="K34" s="29">
        <v>3.5</v>
      </c>
      <c r="L34" s="30">
        <v>3.71</v>
      </c>
      <c r="M34" s="31">
        <v>3.56</v>
      </c>
      <c r="N34" s="31">
        <v>3.42</v>
      </c>
      <c r="O34" s="32">
        <v>3.34</v>
      </c>
    </row>
    <row r="35" spans="1:15" ht="15" customHeight="1" x14ac:dyDescent="0.25">
      <c r="B35" s="22">
        <v>26</v>
      </c>
      <c r="C35" s="22">
        <v>31</v>
      </c>
      <c r="D35" s="44" t="s">
        <v>99</v>
      </c>
      <c r="E35" s="24" t="s">
        <v>67</v>
      </c>
      <c r="F35" s="25" t="s">
        <v>86</v>
      </c>
      <c r="G35" s="23" t="s">
        <v>100</v>
      </c>
      <c r="H35" s="23" t="s">
        <v>28</v>
      </c>
      <c r="I35" s="27" t="s">
        <v>29</v>
      </c>
      <c r="J35" s="28">
        <v>766.08</v>
      </c>
      <c r="K35" s="29">
        <v>3.5</v>
      </c>
      <c r="L35" s="30">
        <v>3.69</v>
      </c>
      <c r="M35" s="31">
        <v>3.54</v>
      </c>
      <c r="N35" s="31">
        <v>3.41</v>
      </c>
      <c r="O35" s="32">
        <v>3.32</v>
      </c>
    </row>
    <row r="36" spans="1:15" ht="15" customHeight="1" x14ac:dyDescent="0.25">
      <c r="B36" s="22">
        <v>27</v>
      </c>
      <c r="C36" s="22">
        <v>32</v>
      </c>
      <c r="D36" s="44" t="s">
        <v>101</v>
      </c>
      <c r="E36" s="24" t="s">
        <v>67</v>
      </c>
      <c r="F36" s="25" t="s">
        <v>86</v>
      </c>
      <c r="G36" s="23" t="s">
        <v>102</v>
      </c>
      <c r="H36" s="23" t="s">
        <v>28</v>
      </c>
      <c r="I36" s="27" t="s">
        <v>29</v>
      </c>
      <c r="J36" s="28">
        <v>766.08</v>
      </c>
      <c r="K36" s="29">
        <v>3.5</v>
      </c>
      <c r="L36" s="30">
        <v>3.64</v>
      </c>
      <c r="M36" s="31">
        <v>3.49</v>
      </c>
      <c r="N36" s="31">
        <v>3.36</v>
      </c>
      <c r="O36" s="32">
        <v>3.28</v>
      </c>
    </row>
    <row r="37" spans="1:15" ht="15" customHeight="1" x14ac:dyDescent="0.25">
      <c r="B37" s="22">
        <v>28</v>
      </c>
      <c r="C37" s="22">
        <v>33</v>
      </c>
      <c r="D37" s="44" t="s">
        <v>103</v>
      </c>
      <c r="E37" s="24" t="s">
        <v>67</v>
      </c>
      <c r="F37" s="25" t="s">
        <v>86</v>
      </c>
      <c r="G37" s="23" t="s">
        <v>104</v>
      </c>
      <c r="H37" s="23" t="s">
        <v>28</v>
      </c>
      <c r="I37" s="27" t="s">
        <v>29</v>
      </c>
      <c r="J37" s="28">
        <v>999.6</v>
      </c>
      <c r="K37" s="29">
        <v>3.5</v>
      </c>
      <c r="L37" s="30">
        <v>3.61</v>
      </c>
      <c r="M37" s="31">
        <v>3.46</v>
      </c>
      <c r="N37" s="31">
        <v>3.33</v>
      </c>
      <c r="O37" s="32">
        <v>3.25</v>
      </c>
    </row>
    <row r="38" spans="1:15" ht="15" customHeight="1" x14ac:dyDescent="0.25">
      <c r="B38" s="22">
        <v>29</v>
      </c>
      <c r="C38" s="22">
        <v>34</v>
      </c>
      <c r="D38" s="44" t="s">
        <v>105</v>
      </c>
      <c r="E38" s="24" t="s">
        <v>67</v>
      </c>
      <c r="F38" s="25" t="s">
        <v>86</v>
      </c>
      <c r="G38" s="23" t="s">
        <v>106</v>
      </c>
      <c r="H38" s="23" t="s">
        <v>28</v>
      </c>
      <c r="I38" s="27" t="s">
        <v>29</v>
      </c>
      <c r="J38" s="28">
        <v>656.88</v>
      </c>
      <c r="K38" s="29">
        <v>3.5</v>
      </c>
      <c r="L38" s="30">
        <v>3.66</v>
      </c>
      <c r="M38" s="31">
        <v>3.51</v>
      </c>
      <c r="N38" s="31">
        <v>3.38</v>
      </c>
      <c r="O38" s="32">
        <v>3.3</v>
      </c>
    </row>
    <row r="39" spans="1:15" ht="15" customHeight="1" x14ac:dyDescent="0.25">
      <c r="B39" s="22">
        <v>30</v>
      </c>
      <c r="C39" s="22">
        <v>35</v>
      </c>
      <c r="D39" s="25" t="s">
        <v>107</v>
      </c>
      <c r="E39" s="24" t="s">
        <v>67</v>
      </c>
      <c r="F39" s="25" t="s">
        <v>108</v>
      </c>
      <c r="G39" s="25" t="s">
        <v>109</v>
      </c>
      <c r="H39" s="23" t="s">
        <v>28</v>
      </c>
      <c r="I39" s="27" t="s">
        <v>29</v>
      </c>
      <c r="J39" s="28">
        <v>2993.76</v>
      </c>
      <c r="K39" s="38">
        <v>3.5</v>
      </c>
      <c r="L39" s="39">
        <v>3.58</v>
      </c>
      <c r="M39" s="40">
        <v>3.43</v>
      </c>
      <c r="N39" s="40">
        <v>3.3</v>
      </c>
      <c r="O39" s="41">
        <v>3.22</v>
      </c>
    </row>
    <row r="40" spans="1:15" ht="15" customHeight="1" x14ac:dyDescent="0.25">
      <c r="B40" s="22">
        <v>31</v>
      </c>
      <c r="C40" s="22">
        <v>36</v>
      </c>
      <c r="D40" s="25" t="s">
        <v>110</v>
      </c>
      <c r="E40" s="24" t="s">
        <v>67</v>
      </c>
      <c r="F40" s="25" t="s">
        <v>108</v>
      </c>
      <c r="G40" s="25" t="s">
        <v>111</v>
      </c>
      <c r="H40" s="23" t="s">
        <v>28</v>
      </c>
      <c r="I40" s="27" t="s">
        <v>29</v>
      </c>
      <c r="J40" s="28">
        <v>2993.76</v>
      </c>
      <c r="K40" s="38">
        <v>3.5</v>
      </c>
      <c r="L40" s="39">
        <v>3.54</v>
      </c>
      <c r="M40" s="40">
        <v>3.4</v>
      </c>
      <c r="N40" s="40">
        <v>3.26</v>
      </c>
      <c r="O40" s="41">
        <v>3.19</v>
      </c>
    </row>
    <row r="41" spans="1:15" ht="15" customHeight="1" x14ac:dyDescent="0.25">
      <c r="B41" s="22">
        <v>32</v>
      </c>
      <c r="C41" s="22">
        <v>37</v>
      </c>
      <c r="D41" s="25" t="s">
        <v>112</v>
      </c>
      <c r="E41" s="24" t="s">
        <v>67</v>
      </c>
      <c r="F41" s="25" t="s">
        <v>108</v>
      </c>
      <c r="G41" s="25" t="s">
        <v>113</v>
      </c>
      <c r="H41" s="23" t="s">
        <v>28</v>
      </c>
      <c r="I41" s="27" t="s">
        <v>29</v>
      </c>
      <c r="J41" s="28">
        <v>2993.76</v>
      </c>
      <c r="K41" s="38">
        <v>3.5</v>
      </c>
      <c r="L41" s="39">
        <v>3.53</v>
      </c>
      <c r="M41" s="40">
        <v>3.38</v>
      </c>
      <c r="N41" s="40">
        <v>3.25</v>
      </c>
      <c r="O41" s="41">
        <v>3.17</v>
      </c>
    </row>
    <row r="42" spans="1:15" ht="15" customHeight="1" x14ac:dyDescent="0.25">
      <c r="B42" s="22">
        <v>33</v>
      </c>
      <c r="C42" s="22">
        <v>38</v>
      </c>
      <c r="D42" s="25" t="s">
        <v>114</v>
      </c>
      <c r="E42" s="24" t="s">
        <v>67</v>
      </c>
      <c r="F42" s="25" t="s">
        <v>108</v>
      </c>
      <c r="G42" s="25" t="s">
        <v>115</v>
      </c>
      <c r="H42" s="23" t="s">
        <v>28</v>
      </c>
      <c r="I42" s="27" t="s">
        <v>29</v>
      </c>
      <c r="J42" s="28">
        <v>997.92</v>
      </c>
      <c r="K42" s="38">
        <v>3.47</v>
      </c>
      <c r="L42" s="39">
        <v>3.47</v>
      </c>
      <c r="M42" s="40">
        <v>3.33</v>
      </c>
      <c r="N42" s="40">
        <v>3.2</v>
      </c>
      <c r="O42" s="41">
        <v>3.12</v>
      </c>
    </row>
    <row r="43" spans="1:15" ht="15" customHeight="1" x14ac:dyDescent="0.25">
      <c r="B43" s="22">
        <v>34</v>
      </c>
      <c r="C43" s="22">
        <v>39</v>
      </c>
      <c r="D43" s="25" t="s">
        <v>116</v>
      </c>
      <c r="E43" s="24" t="s">
        <v>17</v>
      </c>
      <c r="F43" s="25" t="s">
        <v>117</v>
      </c>
      <c r="G43" s="25" t="s">
        <v>118</v>
      </c>
      <c r="H43" s="25" t="s">
        <v>28</v>
      </c>
      <c r="I43" s="42" t="s">
        <v>119</v>
      </c>
      <c r="J43" s="43">
        <v>2004.48</v>
      </c>
      <c r="K43" s="38">
        <v>3.5</v>
      </c>
      <c r="L43" s="39">
        <v>3.58</v>
      </c>
      <c r="M43" s="40">
        <v>3.41</v>
      </c>
      <c r="N43" s="40">
        <v>3.26</v>
      </c>
      <c r="O43" s="41">
        <v>3.17</v>
      </c>
    </row>
    <row r="44" spans="1:15" ht="15" customHeight="1" thickBot="1" x14ac:dyDescent="0.3">
      <c r="A44" s="47"/>
      <c r="B44" s="48">
        <v>35</v>
      </c>
      <c r="C44" s="48">
        <v>40</v>
      </c>
      <c r="D44" s="49" t="s">
        <v>120</v>
      </c>
      <c r="E44" s="50" t="s">
        <v>17</v>
      </c>
      <c r="F44" s="49" t="s">
        <v>117</v>
      </c>
      <c r="G44" s="49" t="s">
        <v>121</v>
      </c>
      <c r="H44" s="49" t="s">
        <v>28</v>
      </c>
      <c r="I44" s="51" t="s">
        <v>119</v>
      </c>
      <c r="J44" s="52">
        <v>2004.48</v>
      </c>
      <c r="K44" s="53">
        <v>3.5</v>
      </c>
      <c r="L44" s="54">
        <v>3.58</v>
      </c>
      <c r="M44" s="55">
        <v>3.41</v>
      </c>
      <c r="N44" s="55">
        <v>3.26</v>
      </c>
      <c r="O44" s="56">
        <v>3.17</v>
      </c>
    </row>
    <row r="45" spans="1:15" ht="15" customHeight="1" thickBot="1" x14ac:dyDescent="0.3"/>
    <row r="46" spans="1:15" ht="15" customHeight="1" thickBot="1" x14ac:dyDescent="0.3">
      <c r="K46" s="57">
        <f>SUMPRODUCT($J$5:$J$44,K5:K44)/SUM($J$5:$J$44)</f>
        <v>3.4955698867867158</v>
      </c>
      <c r="L46" s="58">
        <f t="shared" ref="L46:O46" si="0">SUMPRODUCT($J$5:$J$44,L5:L44)/SUM($J$5:$J$44)</f>
        <v>3.6173841476425799</v>
      </c>
      <c r="M46" s="59">
        <f t="shared" si="0"/>
        <v>3.4918391199621777</v>
      </c>
      <c r="N46" s="59">
        <f t="shared" si="0"/>
        <v>3.3821235347002592</v>
      </c>
      <c r="O46" s="60">
        <f t="shared" si="0"/>
        <v>3.3146887142034922</v>
      </c>
    </row>
    <row r="47" spans="1:15" ht="15" customHeight="1" thickBot="1" x14ac:dyDescent="0.3">
      <c r="K47" s="61"/>
      <c r="L47" s="61"/>
      <c r="M47" s="61"/>
      <c r="N47" s="61"/>
      <c r="O47" s="61"/>
    </row>
    <row r="48" spans="1:15" ht="15" customHeight="1" thickBot="1" x14ac:dyDescent="0.3">
      <c r="I48" s="4" t="s">
        <v>122</v>
      </c>
      <c r="K48" s="62">
        <v>3.31</v>
      </c>
      <c r="L48" s="63" t="s">
        <v>123</v>
      </c>
      <c r="M48" s="61"/>
      <c r="N48" s="61"/>
      <c r="O48" s="61"/>
    </row>
    <row r="49" spans="9:15" ht="15" customHeight="1" thickBot="1" x14ac:dyDescent="0.3">
      <c r="I49" s="4" t="s">
        <v>124</v>
      </c>
      <c r="K49" s="62">
        <v>3.06</v>
      </c>
      <c r="L49" s="63" t="s">
        <v>125</v>
      </c>
      <c r="M49" s="61"/>
      <c r="N49" s="61"/>
      <c r="O49" s="61"/>
    </row>
    <row r="50" spans="9:15" ht="15" customHeight="1" x14ac:dyDescent="0.25"/>
    <row r="51" spans="9:15" ht="13.5" hidden="1" x14ac:dyDescent="0.25"/>
  </sheetData>
  <mergeCells count="19">
    <mergeCell ref="B23:B24"/>
    <mergeCell ref="H23:H24"/>
    <mergeCell ref="B32:B33"/>
    <mergeCell ref="B5:B6"/>
    <mergeCell ref="H5:H6"/>
    <mergeCell ref="B12:B13"/>
    <mergeCell ref="B21:B22"/>
    <mergeCell ref="H21:H22"/>
    <mergeCell ref="H3:H4"/>
    <mergeCell ref="I3:I4"/>
    <mergeCell ref="J3:J4"/>
    <mergeCell ref="K3:K4"/>
    <mergeCell ref="L3:O3"/>
    <mergeCell ref="B3:B4"/>
    <mergeCell ref="C3:C4"/>
    <mergeCell ref="D3:D4"/>
    <mergeCell ref="E3:E4"/>
    <mergeCell ref="F3:F4"/>
    <mergeCell ref="G3:G4"/>
  </mergeCells>
  <phoneticPr fontId="3" type="noConversion"/>
  <pageMargins left="0.7" right="0.7" top="0.75" bottom="0.75" header="0.3" footer="0.3"/>
  <pageSetup paperSize="9" orientation="portrait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FA021-4BB0-4656-84E1-E0AAE9C18A72}">
  <dimension ref="A1:O41"/>
  <sheetViews>
    <sheetView showGridLines="0" zoomScale="85" zoomScaleNormal="85" workbookViewId="0"/>
  </sheetViews>
  <sheetFormatPr defaultColWidth="0" defaultRowHeight="13.5" customHeight="1" zeroHeight="1" x14ac:dyDescent="0.3"/>
  <cols>
    <col min="1" max="1" width="2.75" style="64" customWidth="1"/>
    <col min="2" max="2" width="39.625" style="64" bestFit="1" customWidth="1"/>
    <col min="3" max="3" width="11.375" style="65" customWidth="1"/>
    <col min="4" max="4" width="23" style="64" customWidth="1"/>
    <col min="5" max="5" width="12.75" style="64" customWidth="1"/>
    <col min="6" max="6" width="12.75" style="65" customWidth="1"/>
    <col min="7" max="7" width="35.875" style="65" bestFit="1" customWidth="1"/>
    <col min="8" max="8" width="2.5" style="66" customWidth="1"/>
    <col min="9" max="9" width="21.375" style="65" customWidth="1"/>
    <col min="10" max="10" width="9" style="65" bestFit="1" customWidth="1"/>
    <col min="11" max="14" width="14.125" style="64" customWidth="1"/>
    <col min="15" max="15" width="4.125" style="64" customWidth="1"/>
    <col min="16" max="16384" width="9" style="64" hidden="1"/>
  </cols>
  <sheetData>
    <row r="1" spans="2:14" x14ac:dyDescent="0.3"/>
    <row r="2" spans="2:14" ht="15" customHeight="1" x14ac:dyDescent="0.3">
      <c r="B2" s="67" t="s">
        <v>128</v>
      </c>
      <c r="C2" s="67" t="s">
        <v>129</v>
      </c>
      <c r="D2" s="67" t="s">
        <v>130</v>
      </c>
      <c r="E2" s="67" t="s">
        <v>131</v>
      </c>
      <c r="F2" s="67" t="s">
        <v>132</v>
      </c>
      <c r="G2" s="67" t="s">
        <v>133</v>
      </c>
      <c r="H2" s="68"/>
      <c r="I2" s="69" t="s">
        <v>134</v>
      </c>
      <c r="J2" s="70"/>
      <c r="K2" s="70"/>
      <c r="L2" s="70"/>
      <c r="M2" s="70"/>
      <c r="N2" s="70"/>
    </row>
    <row r="3" spans="2:14" ht="15" customHeight="1" x14ac:dyDescent="0.3">
      <c r="B3" s="67"/>
      <c r="C3" s="67"/>
      <c r="D3" s="67"/>
      <c r="E3" s="67"/>
      <c r="F3" s="67"/>
      <c r="G3" s="67"/>
      <c r="H3" s="68"/>
      <c r="I3" s="71" t="s">
        <v>135</v>
      </c>
      <c r="J3" s="71" t="s">
        <v>136</v>
      </c>
      <c r="K3" s="71" t="s">
        <v>137</v>
      </c>
      <c r="L3" s="71" t="s">
        <v>138</v>
      </c>
      <c r="M3" s="71" t="s">
        <v>139</v>
      </c>
      <c r="N3" s="71" t="s">
        <v>140</v>
      </c>
    </row>
    <row r="4" spans="2:14" ht="15" customHeight="1" x14ac:dyDescent="0.3">
      <c r="B4" s="72" t="s">
        <v>141</v>
      </c>
      <c r="C4" s="73">
        <v>1562.94</v>
      </c>
      <c r="D4" s="74" t="s">
        <v>142</v>
      </c>
      <c r="E4" s="75">
        <f>+(3.373+3.624)/2</f>
        <v>3.4984999999999999</v>
      </c>
      <c r="F4" s="75">
        <v>3.5</v>
      </c>
      <c r="G4" s="75"/>
      <c r="H4" s="76"/>
      <c r="I4" s="77" t="s">
        <v>143</v>
      </c>
      <c r="J4" s="73">
        <v>30.7</v>
      </c>
      <c r="K4" s="78">
        <v>4.0466666666666669</v>
      </c>
      <c r="L4" s="78">
        <v>3.9116666666666666</v>
      </c>
      <c r="M4" s="79"/>
      <c r="N4" s="79"/>
    </row>
    <row r="5" spans="2:14" ht="15" customHeight="1" x14ac:dyDescent="0.3">
      <c r="B5" s="80" t="s">
        <v>144</v>
      </c>
      <c r="C5" s="81">
        <v>938.08</v>
      </c>
      <c r="D5" s="82">
        <v>43840</v>
      </c>
      <c r="E5" s="83">
        <v>3.5990000000000002</v>
      </c>
      <c r="F5" s="83">
        <v>3.5</v>
      </c>
      <c r="G5" s="83"/>
      <c r="H5" s="76"/>
      <c r="I5" s="84" t="s">
        <v>145</v>
      </c>
      <c r="J5" s="81">
        <v>34.5</v>
      </c>
      <c r="K5" s="85">
        <v>3.9408333333333325</v>
      </c>
      <c r="L5" s="85">
        <v>3.6675000000000004</v>
      </c>
      <c r="M5" s="85">
        <v>3.6801666666666666</v>
      </c>
      <c r="N5" s="85">
        <v>3.6041666666666665</v>
      </c>
    </row>
    <row r="6" spans="2:14" ht="15" customHeight="1" x14ac:dyDescent="0.3">
      <c r="B6" s="80" t="s">
        <v>146</v>
      </c>
      <c r="C6" s="81">
        <v>933.12</v>
      </c>
      <c r="D6" s="82">
        <v>44070</v>
      </c>
      <c r="E6" s="83">
        <v>3.8450000000000002</v>
      </c>
      <c r="F6" s="83">
        <v>3.5</v>
      </c>
      <c r="G6" s="83"/>
      <c r="H6" s="76"/>
      <c r="I6" s="84" t="s">
        <v>147</v>
      </c>
      <c r="J6" s="81">
        <v>30.7</v>
      </c>
      <c r="K6" s="85">
        <v>4.2650000000000006</v>
      </c>
      <c r="L6" s="85">
        <v>3.9391666666666669</v>
      </c>
      <c r="M6" s="86"/>
      <c r="N6" s="86"/>
    </row>
    <row r="7" spans="2:14" ht="15" customHeight="1" x14ac:dyDescent="0.3">
      <c r="B7" s="80" t="s">
        <v>148</v>
      </c>
      <c r="C7" s="81">
        <v>933.12</v>
      </c>
      <c r="D7" s="82">
        <v>44070</v>
      </c>
      <c r="E7" s="83">
        <v>3.839</v>
      </c>
      <c r="F7" s="83">
        <v>3.5</v>
      </c>
      <c r="G7" s="83"/>
      <c r="H7" s="76"/>
      <c r="I7" s="84" t="s">
        <v>147</v>
      </c>
      <c r="J7" s="81">
        <v>30.7</v>
      </c>
      <c r="K7" s="85">
        <v>4.2650000000000006</v>
      </c>
      <c r="L7" s="85">
        <v>3.9391666666666669</v>
      </c>
      <c r="M7" s="86"/>
      <c r="N7" s="86"/>
    </row>
    <row r="8" spans="2:14" ht="15" customHeight="1" x14ac:dyDescent="0.3">
      <c r="B8" s="80" t="s">
        <v>149</v>
      </c>
      <c r="C8" s="81">
        <v>933.3</v>
      </c>
      <c r="D8" s="82">
        <v>44092</v>
      </c>
      <c r="E8" s="87">
        <v>3.161</v>
      </c>
      <c r="F8" s="83">
        <v>3.5</v>
      </c>
      <c r="G8" s="88" t="s">
        <v>150</v>
      </c>
      <c r="H8" s="76"/>
      <c r="I8" s="84" t="s">
        <v>147</v>
      </c>
      <c r="J8" s="81">
        <v>30.7</v>
      </c>
      <c r="K8" s="85">
        <v>4.2650000000000006</v>
      </c>
      <c r="L8" s="85">
        <v>3.9391666666666669</v>
      </c>
      <c r="M8" s="86"/>
      <c r="N8" s="86"/>
    </row>
    <row r="9" spans="2:14" ht="15" customHeight="1" x14ac:dyDescent="0.3">
      <c r="B9" s="80" t="s">
        <v>151</v>
      </c>
      <c r="C9" s="81">
        <v>933.3</v>
      </c>
      <c r="D9" s="82">
        <v>44092</v>
      </c>
      <c r="E9" s="87">
        <v>2.851</v>
      </c>
      <c r="F9" s="83">
        <v>3.5</v>
      </c>
      <c r="G9" s="88" t="s">
        <v>150</v>
      </c>
      <c r="H9" s="76"/>
      <c r="I9" s="84" t="s">
        <v>147</v>
      </c>
      <c r="J9" s="81">
        <v>30.7</v>
      </c>
      <c r="K9" s="85">
        <v>4.2650000000000006</v>
      </c>
      <c r="L9" s="85">
        <v>3.9391666666666669</v>
      </c>
      <c r="M9" s="86"/>
      <c r="N9" s="86"/>
    </row>
    <row r="10" spans="2:14" ht="15" customHeight="1" x14ac:dyDescent="0.3">
      <c r="B10" s="80" t="s">
        <v>152</v>
      </c>
      <c r="C10" s="81">
        <v>1651.77</v>
      </c>
      <c r="D10" s="82" t="s">
        <v>153</v>
      </c>
      <c r="E10" s="83">
        <f>+(3.914+3.593)/2</f>
        <v>3.7534999999999998</v>
      </c>
      <c r="F10" s="83">
        <v>3.5</v>
      </c>
      <c r="G10" s="83"/>
      <c r="H10" s="76"/>
      <c r="I10" s="84" t="s">
        <v>154</v>
      </c>
      <c r="J10" s="81">
        <v>48.9</v>
      </c>
      <c r="K10" s="85">
        <v>3.8766666666666669</v>
      </c>
      <c r="L10" s="85">
        <v>3.8499999999999996</v>
      </c>
      <c r="M10" s="86"/>
      <c r="N10" s="86"/>
    </row>
    <row r="11" spans="2:14" ht="15" customHeight="1" x14ac:dyDescent="0.3">
      <c r="B11" s="80" t="s">
        <v>155</v>
      </c>
      <c r="C11" s="81">
        <v>925.45</v>
      </c>
      <c r="D11" s="82">
        <v>44270</v>
      </c>
      <c r="E11" s="83">
        <v>4.3639999999999999</v>
      </c>
      <c r="F11" s="83">
        <v>3.5</v>
      </c>
      <c r="G11" s="83"/>
      <c r="H11" s="76"/>
      <c r="I11" s="84" t="s">
        <v>156</v>
      </c>
      <c r="J11" s="81">
        <v>32.299999999999997</v>
      </c>
      <c r="K11" s="85">
        <v>3.7325000000000004</v>
      </c>
      <c r="L11" s="85">
        <v>3.7533333333333334</v>
      </c>
      <c r="M11" s="85">
        <v>3.7608333333333337</v>
      </c>
      <c r="N11" s="85">
        <v>3.7941666666666669</v>
      </c>
    </row>
    <row r="12" spans="2:14" ht="15" customHeight="1" x14ac:dyDescent="0.3">
      <c r="B12" s="80" t="s">
        <v>157</v>
      </c>
      <c r="C12" s="81">
        <v>997.56</v>
      </c>
      <c r="D12" s="82">
        <v>42821</v>
      </c>
      <c r="E12" s="83">
        <v>3.581</v>
      </c>
      <c r="F12" s="83">
        <v>3.5</v>
      </c>
      <c r="G12" s="83"/>
      <c r="H12" s="76"/>
      <c r="I12" s="84" t="s">
        <v>156</v>
      </c>
      <c r="J12" s="81">
        <v>32.299999999999997</v>
      </c>
      <c r="K12" s="85">
        <v>3.7325000000000004</v>
      </c>
      <c r="L12" s="85">
        <v>3.7533333333333334</v>
      </c>
      <c r="M12" s="85">
        <v>3.7608333333333337</v>
      </c>
      <c r="N12" s="85">
        <v>3.7941666666666669</v>
      </c>
    </row>
    <row r="13" spans="2:14" ht="15" customHeight="1" x14ac:dyDescent="0.3">
      <c r="B13" s="80" t="s">
        <v>158</v>
      </c>
      <c r="C13" s="81">
        <v>1603.8</v>
      </c>
      <c r="D13" s="82">
        <v>44408</v>
      </c>
      <c r="E13" s="89" t="s">
        <v>126</v>
      </c>
      <c r="F13" s="83">
        <v>3.5</v>
      </c>
      <c r="G13" s="83"/>
      <c r="H13" s="76"/>
      <c r="I13" s="84" t="s">
        <v>159</v>
      </c>
      <c r="J13" s="81">
        <v>14</v>
      </c>
      <c r="K13" s="86"/>
      <c r="L13" s="85">
        <v>3.5491666666666664</v>
      </c>
      <c r="M13" s="85">
        <v>3.5041666666666664</v>
      </c>
      <c r="N13" s="85">
        <v>3.4783333333333335</v>
      </c>
    </row>
    <row r="14" spans="2:14" ht="15" customHeight="1" x14ac:dyDescent="0.3">
      <c r="B14" s="80" t="s">
        <v>160</v>
      </c>
      <c r="C14" s="81">
        <v>917.19</v>
      </c>
      <c r="D14" s="82">
        <v>44398</v>
      </c>
      <c r="E14" s="83">
        <v>3.6579999999999999</v>
      </c>
      <c r="F14" s="83">
        <v>3.5</v>
      </c>
      <c r="G14" s="83"/>
      <c r="H14" s="76"/>
      <c r="I14" s="84" t="s">
        <v>161</v>
      </c>
      <c r="J14" s="81">
        <v>26</v>
      </c>
      <c r="K14" s="85">
        <v>3.0574166666666667</v>
      </c>
      <c r="L14" s="85">
        <v>3.3166666666666664</v>
      </c>
      <c r="M14" s="85">
        <v>3.1890000000000001</v>
      </c>
      <c r="N14" s="86"/>
    </row>
    <row r="15" spans="2:14" ht="15" customHeight="1" x14ac:dyDescent="0.3">
      <c r="B15" s="80" t="s">
        <v>162</v>
      </c>
      <c r="C15" s="81">
        <v>998.77499999999998</v>
      </c>
      <c r="D15" s="82">
        <v>44389</v>
      </c>
      <c r="E15" s="83">
        <v>4.2130000000000001</v>
      </c>
      <c r="F15" s="83">
        <v>3.5</v>
      </c>
      <c r="G15" s="83"/>
      <c r="H15" s="76"/>
      <c r="I15" s="84" t="s">
        <v>163</v>
      </c>
      <c r="J15" s="81">
        <v>37.6</v>
      </c>
      <c r="K15" s="86"/>
      <c r="L15" s="86"/>
      <c r="M15" s="85">
        <v>3.7775000000000003</v>
      </c>
      <c r="N15" s="85">
        <v>3.5950000000000002</v>
      </c>
    </row>
    <row r="16" spans="2:14" ht="15" customHeight="1" x14ac:dyDescent="0.3">
      <c r="B16" s="80" t="s">
        <v>164</v>
      </c>
      <c r="C16" s="81">
        <v>802.125</v>
      </c>
      <c r="D16" s="82">
        <v>44408</v>
      </c>
      <c r="E16" s="89" t="s">
        <v>126</v>
      </c>
      <c r="F16" s="83">
        <v>3.5</v>
      </c>
      <c r="G16" s="83"/>
      <c r="H16" s="76"/>
      <c r="I16" s="84" t="s">
        <v>165</v>
      </c>
      <c r="J16" s="81">
        <v>18</v>
      </c>
      <c r="K16" s="86"/>
      <c r="L16" s="86"/>
      <c r="M16" s="85">
        <v>3.7649999999999992</v>
      </c>
      <c r="N16" s="85">
        <v>3.6583333333333337</v>
      </c>
    </row>
    <row r="17" spans="2:14" ht="15" customHeight="1" x14ac:dyDescent="0.3">
      <c r="B17" s="80" t="s">
        <v>166</v>
      </c>
      <c r="C17" s="81">
        <v>2004.48</v>
      </c>
      <c r="D17" s="82">
        <v>44196</v>
      </c>
      <c r="E17" s="83">
        <v>4.0049999999999999</v>
      </c>
      <c r="F17" s="83">
        <v>3.5</v>
      </c>
      <c r="G17" s="83"/>
      <c r="H17" s="76"/>
      <c r="I17" s="84" t="s">
        <v>154</v>
      </c>
      <c r="J17" s="81">
        <v>19.5</v>
      </c>
      <c r="K17" s="86"/>
      <c r="L17" s="85">
        <v>3.5100000000000002</v>
      </c>
      <c r="M17" s="85">
        <v>3.5170833333333342</v>
      </c>
      <c r="N17" s="85">
        <v>3.3849999999999998</v>
      </c>
    </row>
    <row r="18" spans="2:14" ht="15" customHeight="1" x14ac:dyDescent="0.3">
      <c r="B18" s="80" t="s">
        <v>167</v>
      </c>
      <c r="C18" s="81">
        <v>2004.48</v>
      </c>
      <c r="D18" s="82">
        <v>44196</v>
      </c>
      <c r="E18" s="83">
        <v>3.7360000000000002</v>
      </c>
      <c r="F18" s="83">
        <v>3.5</v>
      </c>
      <c r="G18" s="83"/>
      <c r="H18" s="76"/>
      <c r="I18" s="84" t="s">
        <v>154</v>
      </c>
      <c r="J18" s="81">
        <v>19.5</v>
      </c>
      <c r="K18" s="86"/>
      <c r="L18" s="85">
        <v>3.5100000000000002</v>
      </c>
      <c r="M18" s="85">
        <v>3.5170833333333342</v>
      </c>
      <c r="N18" s="85">
        <v>3.3849999999999998</v>
      </c>
    </row>
    <row r="19" spans="2:14" ht="15" customHeight="1" x14ac:dyDescent="0.3">
      <c r="B19" s="80" t="s">
        <v>168</v>
      </c>
      <c r="C19" s="81">
        <v>965.79</v>
      </c>
      <c r="D19" s="82" t="s">
        <v>82</v>
      </c>
      <c r="E19" s="82" t="s">
        <v>127</v>
      </c>
      <c r="F19" s="83">
        <v>3.34</v>
      </c>
      <c r="G19" s="83"/>
      <c r="H19" s="76"/>
      <c r="I19" s="84" t="s">
        <v>169</v>
      </c>
      <c r="J19" s="81">
        <v>3.8</v>
      </c>
      <c r="K19" s="85">
        <v>3.2749999999999999</v>
      </c>
      <c r="L19" s="85">
        <v>3.0024999999999999</v>
      </c>
      <c r="M19" s="86"/>
      <c r="N19" s="86"/>
    </row>
    <row r="20" spans="2:14" ht="15" customHeight="1" x14ac:dyDescent="0.3">
      <c r="B20" s="80" t="s">
        <v>170</v>
      </c>
      <c r="C20" s="81">
        <v>992.04</v>
      </c>
      <c r="D20" s="82" t="s">
        <v>82</v>
      </c>
      <c r="E20" s="82" t="s">
        <v>127</v>
      </c>
      <c r="F20" s="83">
        <v>3.5</v>
      </c>
      <c r="G20" s="83"/>
      <c r="H20" s="76"/>
      <c r="I20" s="84" t="s">
        <v>171</v>
      </c>
      <c r="J20" s="81">
        <v>61.7</v>
      </c>
      <c r="K20" s="85">
        <v>3.8283333333333331</v>
      </c>
      <c r="L20" s="85">
        <v>3.7833333333333332</v>
      </c>
      <c r="M20" s="85">
        <v>3.7166666666666672</v>
      </c>
      <c r="N20" s="86"/>
    </row>
    <row r="21" spans="2:14" ht="15" customHeight="1" x14ac:dyDescent="0.3">
      <c r="B21" s="80" t="s">
        <v>172</v>
      </c>
      <c r="C21" s="81">
        <v>992.04</v>
      </c>
      <c r="D21" s="82" t="s">
        <v>82</v>
      </c>
      <c r="E21" s="82" t="s">
        <v>127</v>
      </c>
      <c r="F21" s="83">
        <v>3.5</v>
      </c>
      <c r="G21" s="83"/>
      <c r="H21" s="76"/>
      <c r="I21" s="84" t="s">
        <v>171</v>
      </c>
      <c r="J21" s="81">
        <v>61.7</v>
      </c>
      <c r="K21" s="85">
        <v>3.8283333333333331</v>
      </c>
      <c r="L21" s="85">
        <v>3.7833333333333332</v>
      </c>
      <c r="M21" s="85">
        <v>3.7166666666666672</v>
      </c>
      <c r="N21" s="86"/>
    </row>
    <row r="22" spans="2:14" ht="15" customHeight="1" x14ac:dyDescent="0.3">
      <c r="B22" s="80" t="s">
        <v>173</v>
      </c>
      <c r="C22" s="81">
        <v>991.62</v>
      </c>
      <c r="D22" s="82" t="s">
        <v>82</v>
      </c>
      <c r="E22" s="82" t="s">
        <v>127</v>
      </c>
      <c r="F22" s="83">
        <v>3.5</v>
      </c>
      <c r="G22" s="83"/>
      <c r="H22" s="76"/>
      <c r="I22" s="84" t="s">
        <v>174</v>
      </c>
      <c r="J22" s="81">
        <v>8.3000000000000007</v>
      </c>
      <c r="K22" s="85">
        <v>3.9408333333333325</v>
      </c>
      <c r="L22" s="85">
        <v>3.6675000000000004</v>
      </c>
      <c r="M22" s="85">
        <v>3.6799999999999997</v>
      </c>
      <c r="N22" s="86"/>
    </row>
    <row r="23" spans="2:14" ht="15" customHeight="1" x14ac:dyDescent="0.3">
      <c r="B23" s="80" t="s">
        <v>175</v>
      </c>
      <c r="C23" s="81">
        <v>492.66</v>
      </c>
      <c r="D23" s="82" t="s">
        <v>82</v>
      </c>
      <c r="E23" s="82" t="s">
        <v>127</v>
      </c>
      <c r="F23" s="83">
        <v>3.5</v>
      </c>
      <c r="G23" s="83"/>
      <c r="H23" s="76"/>
      <c r="I23" s="84" t="s">
        <v>174</v>
      </c>
      <c r="J23" s="81">
        <v>8.3000000000000007</v>
      </c>
      <c r="K23" s="85">
        <v>3.9408333333333325</v>
      </c>
      <c r="L23" s="85">
        <v>3.6675000000000004</v>
      </c>
      <c r="M23" s="85">
        <v>3.6799999999999997</v>
      </c>
      <c r="N23" s="86"/>
    </row>
    <row r="24" spans="2:14" ht="15" customHeight="1" x14ac:dyDescent="0.3">
      <c r="B24" s="80" t="s">
        <v>176</v>
      </c>
      <c r="C24" s="81">
        <v>991.62</v>
      </c>
      <c r="D24" s="82" t="s">
        <v>82</v>
      </c>
      <c r="E24" s="82" t="s">
        <v>127</v>
      </c>
      <c r="F24" s="83">
        <v>3.5</v>
      </c>
      <c r="G24" s="83"/>
      <c r="H24" s="76"/>
      <c r="I24" s="84" t="s">
        <v>174</v>
      </c>
      <c r="J24" s="81">
        <v>8.3000000000000007</v>
      </c>
      <c r="K24" s="85">
        <v>3.9408333333333325</v>
      </c>
      <c r="L24" s="85">
        <v>3.6675000000000004</v>
      </c>
      <c r="M24" s="85">
        <v>3.6799999999999997</v>
      </c>
      <c r="N24" s="86"/>
    </row>
    <row r="25" spans="2:14" ht="15" customHeight="1" x14ac:dyDescent="0.3">
      <c r="B25" s="80" t="s">
        <v>177</v>
      </c>
      <c r="C25" s="81">
        <v>217.56</v>
      </c>
      <c r="D25" s="82" t="s">
        <v>82</v>
      </c>
      <c r="E25" s="82" t="s">
        <v>127</v>
      </c>
      <c r="F25" s="83">
        <v>3.5</v>
      </c>
      <c r="G25" s="83"/>
      <c r="H25" s="76"/>
      <c r="I25" s="84" t="s">
        <v>178</v>
      </c>
      <c r="J25" s="81">
        <v>49.8</v>
      </c>
      <c r="K25" s="86"/>
      <c r="L25" s="86"/>
      <c r="M25" s="86"/>
      <c r="N25" s="85">
        <v>3.537500000000001</v>
      </c>
    </row>
    <row r="26" spans="2:14" ht="15" customHeight="1" x14ac:dyDescent="0.3">
      <c r="B26" s="80" t="s">
        <v>179</v>
      </c>
      <c r="C26" s="81">
        <v>990.36</v>
      </c>
      <c r="D26" s="82" t="s">
        <v>82</v>
      </c>
      <c r="E26" s="82" t="s">
        <v>127</v>
      </c>
      <c r="F26" s="83">
        <v>3.5</v>
      </c>
      <c r="G26" s="83"/>
      <c r="H26" s="76"/>
      <c r="I26" s="84" t="s">
        <v>178</v>
      </c>
      <c r="J26" s="81">
        <v>49.8</v>
      </c>
      <c r="K26" s="86"/>
      <c r="L26" s="86"/>
      <c r="M26" s="86"/>
      <c r="N26" s="85">
        <v>3.537500000000001</v>
      </c>
    </row>
    <row r="27" spans="2:14" ht="15" customHeight="1" x14ac:dyDescent="0.3">
      <c r="B27" s="80" t="s">
        <v>180</v>
      </c>
      <c r="C27" s="81">
        <v>999.6</v>
      </c>
      <c r="D27" s="82" t="s">
        <v>82</v>
      </c>
      <c r="E27" s="82" t="s">
        <v>127</v>
      </c>
      <c r="F27" s="83">
        <v>3.5</v>
      </c>
      <c r="G27" s="83"/>
      <c r="H27" s="76"/>
      <c r="I27" s="84" t="s">
        <v>178</v>
      </c>
      <c r="J27" s="81">
        <v>49.8</v>
      </c>
      <c r="K27" s="86"/>
      <c r="L27" s="86"/>
      <c r="M27" s="86"/>
      <c r="N27" s="85">
        <v>3.537500000000001</v>
      </c>
    </row>
    <row r="28" spans="2:14" ht="15" customHeight="1" x14ac:dyDescent="0.3">
      <c r="B28" s="80" t="s">
        <v>181</v>
      </c>
      <c r="C28" s="81">
        <v>656.88</v>
      </c>
      <c r="D28" s="82" t="s">
        <v>82</v>
      </c>
      <c r="E28" s="82" t="s">
        <v>127</v>
      </c>
      <c r="F28" s="83">
        <v>3.5</v>
      </c>
      <c r="G28" s="83"/>
      <c r="H28" s="76"/>
      <c r="I28" s="84" t="s">
        <v>178</v>
      </c>
      <c r="J28" s="81">
        <v>49.8</v>
      </c>
      <c r="K28" s="86"/>
      <c r="L28" s="86"/>
      <c r="M28" s="86"/>
      <c r="N28" s="85">
        <v>3.537500000000001</v>
      </c>
    </row>
    <row r="29" spans="2:14" ht="15" customHeight="1" x14ac:dyDescent="0.3">
      <c r="B29" s="80" t="s">
        <v>182</v>
      </c>
      <c r="C29" s="81">
        <v>1091.1600000000001</v>
      </c>
      <c r="D29" s="82" t="s">
        <v>82</v>
      </c>
      <c r="E29" s="82" t="s">
        <v>127</v>
      </c>
      <c r="F29" s="83">
        <v>3.5</v>
      </c>
      <c r="G29" s="83"/>
      <c r="H29" s="76"/>
      <c r="I29" s="84" t="s">
        <v>178</v>
      </c>
      <c r="J29" s="81">
        <v>49.8</v>
      </c>
      <c r="K29" s="86"/>
      <c r="L29" s="86"/>
      <c r="M29" s="86"/>
      <c r="N29" s="85">
        <v>3.537500000000001</v>
      </c>
    </row>
    <row r="30" spans="2:14" ht="15" customHeight="1" x14ac:dyDescent="0.3">
      <c r="B30" s="80" t="s">
        <v>183</v>
      </c>
      <c r="C30" s="81">
        <v>999.6</v>
      </c>
      <c r="D30" s="82" t="s">
        <v>82</v>
      </c>
      <c r="E30" s="82" t="s">
        <v>127</v>
      </c>
      <c r="F30" s="83">
        <v>3.5</v>
      </c>
      <c r="G30" s="83"/>
      <c r="H30" s="76"/>
      <c r="I30" s="84" t="s">
        <v>178</v>
      </c>
      <c r="J30" s="81">
        <v>49.8</v>
      </c>
      <c r="K30" s="86"/>
      <c r="L30" s="86"/>
      <c r="M30" s="86"/>
      <c r="N30" s="85">
        <v>3.537500000000001</v>
      </c>
    </row>
    <row r="31" spans="2:14" ht="15" customHeight="1" x14ac:dyDescent="0.3">
      <c r="B31" s="80" t="s">
        <v>184</v>
      </c>
      <c r="C31" s="81">
        <v>766.08</v>
      </c>
      <c r="D31" s="82" t="s">
        <v>82</v>
      </c>
      <c r="E31" s="82" t="s">
        <v>127</v>
      </c>
      <c r="F31" s="83">
        <v>3.5</v>
      </c>
      <c r="G31" s="83"/>
      <c r="H31" s="76"/>
      <c r="I31" s="84" t="s">
        <v>178</v>
      </c>
      <c r="J31" s="81">
        <v>49.8</v>
      </c>
      <c r="K31" s="86"/>
      <c r="L31" s="86"/>
      <c r="M31" s="86"/>
      <c r="N31" s="85">
        <v>3.537500000000001</v>
      </c>
    </row>
    <row r="32" spans="2:14" ht="15" customHeight="1" x14ac:dyDescent="0.3">
      <c r="B32" s="80" t="s">
        <v>185</v>
      </c>
      <c r="C32" s="81">
        <v>766.08</v>
      </c>
      <c r="D32" s="82" t="s">
        <v>82</v>
      </c>
      <c r="E32" s="82" t="s">
        <v>127</v>
      </c>
      <c r="F32" s="83">
        <v>3.5</v>
      </c>
      <c r="G32" s="83"/>
      <c r="H32" s="76"/>
      <c r="I32" s="84" t="s">
        <v>178</v>
      </c>
      <c r="J32" s="81">
        <v>49.8</v>
      </c>
      <c r="K32" s="86"/>
      <c r="L32" s="86"/>
      <c r="M32" s="86"/>
      <c r="N32" s="85">
        <v>3.537500000000001</v>
      </c>
    </row>
    <row r="33" spans="2:14" ht="15" customHeight="1" x14ac:dyDescent="0.3">
      <c r="B33" s="80" t="s">
        <v>186</v>
      </c>
      <c r="C33" s="81">
        <v>999.6</v>
      </c>
      <c r="D33" s="82" t="s">
        <v>82</v>
      </c>
      <c r="E33" s="82" t="s">
        <v>127</v>
      </c>
      <c r="F33" s="83">
        <v>3.5</v>
      </c>
      <c r="G33" s="83"/>
      <c r="H33" s="76"/>
      <c r="I33" s="84" t="s">
        <v>178</v>
      </c>
      <c r="J33" s="81">
        <v>49.8</v>
      </c>
      <c r="K33" s="86"/>
      <c r="L33" s="86"/>
      <c r="M33" s="86"/>
      <c r="N33" s="85">
        <v>3.537500000000001</v>
      </c>
    </row>
    <row r="34" spans="2:14" ht="15" customHeight="1" x14ac:dyDescent="0.3">
      <c r="B34" s="80" t="s">
        <v>187</v>
      </c>
      <c r="C34" s="81">
        <v>656.88</v>
      </c>
      <c r="D34" s="82" t="s">
        <v>82</v>
      </c>
      <c r="E34" s="82" t="s">
        <v>127</v>
      </c>
      <c r="F34" s="83">
        <v>3.5</v>
      </c>
      <c r="G34" s="83"/>
      <c r="H34" s="76"/>
      <c r="I34" s="84" t="s">
        <v>178</v>
      </c>
      <c r="J34" s="81">
        <v>49.8</v>
      </c>
      <c r="K34" s="86"/>
      <c r="L34" s="86"/>
      <c r="M34" s="86"/>
      <c r="N34" s="85">
        <v>3.537500000000001</v>
      </c>
    </row>
    <row r="35" spans="2:14" ht="15" customHeight="1" x14ac:dyDescent="0.3">
      <c r="B35" s="80" t="s">
        <v>188</v>
      </c>
      <c r="C35" s="81">
        <v>2993.76</v>
      </c>
      <c r="D35" s="82" t="s">
        <v>82</v>
      </c>
      <c r="E35" s="82" t="s">
        <v>127</v>
      </c>
      <c r="F35" s="83">
        <v>3.5</v>
      </c>
      <c r="G35" s="83"/>
      <c r="H35" s="76"/>
      <c r="I35" s="84" t="s">
        <v>161</v>
      </c>
      <c r="J35" s="81">
        <v>26.5</v>
      </c>
      <c r="K35" s="86"/>
      <c r="L35" s="85">
        <v>3.3433333333333333</v>
      </c>
      <c r="M35" s="85">
        <v>3.4491666666666667</v>
      </c>
      <c r="N35" s="85">
        <v>3.5866666666666673</v>
      </c>
    </row>
    <row r="36" spans="2:14" ht="15" customHeight="1" x14ac:dyDescent="0.3">
      <c r="B36" s="80" t="s">
        <v>189</v>
      </c>
      <c r="C36" s="81">
        <v>2993.76</v>
      </c>
      <c r="D36" s="82" t="s">
        <v>82</v>
      </c>
      <c r="E36" s="82" t="s">
        <v>127</v>
      </c>
      <c r="F36" s="83">
        <v>3.5</v>
      </c>
      <c r="G36" s="83"/>
      <c r="H36" s="76"/>
      <c r="I36" s="84" t="s">
        <v>161</v>
      </c>
      <c r="J36" s="81">
        <v>26.5</v>
      </c>
      <c r="K36" s="86"/>
      <c r="L36" s="85">
        <v>3.3433333333333333</v>
      </c>
      <c r="M36" s="85">
        <v>3.4491666666666667</v>
      </c>
      <c r="N36" s="85">
        <v>3.5866666666666673</v>
      </c>
    </row>
    <row r="37" spans="2:14" ht="15" customHeight="1" x14ac:dyDescent="0.3">
      <c r="B37" s="80" t="s">
        <v>190</v>
      </c>
      <c r="C37" s="81">
        <v>2993.76</v>
      </c>
      <c r="D37" s="82" t="s">
        <v>82</v>
      </c>
      <c r="E37" s="82" t="s">
        <v>127</v>
      </c>
      <c r="F37" s="83">
        <v>3.5</v>
      </c>
      <c r="G37" s="83"/>
      <c r="H37" s="76"/>
      <c r="I37" s="84" t="s">
        <v>161</v>
      </c>
      <c r="J37" s="81">
        <v>26.5</v>
      </c>
      <c r="K37" s="86"/>
      <c r="L37" s="85">
        <v>3.3433333333333333</v>
      </c>
      <c r="M37" s="85">
        <v>3.4491666666666667</v>
      </c>
      <c r="N37" s="85">
        <v>3.5866666666666673</v>
      </c>
    </row>
    <row r="38" spans="2:14" ht="15" customHeight="1" x14ac:dyDescent="0.3">
      <c r="B38" s="90" t="s">
        <v>191</v>
      </c>
      <c r="C38" s="91">
        <v>997.92</v>
      </c>
      <c r="D38" s="92" t="s">
        <v>82</v>
      </c>
      <c r="E38" s="92" t="s">
        <v>127</v>
      </c>
      <c r="F38" s="93">
        <v>3.47</v>
      </c>
      <c r="G38" s="93"/>
      <c r="H38" s="76"/>
      <c r="I38" s="94" t="s">
        <v>161</v>
      </c>
      <c r="J38" s="91">
        <v>26.5</v>
      </c>
      <c r="K38" s="95"/>
      <c r="L38" s="96">
        <v>3.3433333333333333</v>
      </c>
      <c r="M38" s="96">
        <v>3.4491666666666667</v>
      </c>
      <c r="N38" s="96">
        <v>3.5866666666666673</v>
      </c>
    </row>
    <row r="39" spans="2:14" ht="15" customHeight="1" x14ac:dyDescent="0.3">
      <c r="B39" s="97" t="s">
        <v>192</v>
      </c>
      <c r="C39" s="98">
        <f>SUM(C4:C38)</f>
        <v>41688.260000000009</v>
      </c>
      <c r="D39" s="97"/>
      <c r="E39" s="97"/>
      <c r="F39" s="97"/>
      <c r="G39" s="97"/>
      <c r="H39" s="99"/>
      <c r="I39" s="100"/>
      <c r="J39" s="100"/>
      <c r="K39" s="97"/>
      <c r="L39" s="97"/>
      <c r="M39" s="97"/>
      <c r="N39" s="97"/>
    </row>
    <row r="40" spans="2:14" x14ac:dyDescent="0.3">
      <c r="F40" s="64"/>
      <c r="G40" s="64"/>
      <c r="H40" s="101"/>
    </row>
    <row r="41" spans="2:14" x14ac:dyDescent="0.3"/>
  </sheetData>
  <mergeCells count="6">
    <mergeCell ref="B2:B3"/>
    <mergeCell ref="C2:C3"/>
    <mergeCell ref="D2:D3"/>
    <mergeCell ref="E2:E3"/>
    <mergeCell ref="F2:F3"/>
    <mergeCell ref="G2:G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발전시간 관련 분석</vt:lpstr>
      <vt:lpstr>발전실적 및 인근발전소 발전실적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2021-09-14T08:27:53Z</dcterms:created>
  <dcterms:modified xsi:type="dcterms:W3CDTF">2021-09-14T08:46:47Z</dcterms:modified>
</cp:coreProperties>
</file>