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7ac7bca918ae7b/바탕 화면/더모델러스 수업/"/>
    </mc:Choice>
  </mc:AlternateContent>
  <xr:revisionPtr revIDLastSave="1" documentId="13_ncr:1_{107632AC-E70A-48C8-A322-1CD6FC66FA9B}" xr6:coauthVersionLast="47" xr6:coauthVersionMax="47" xr10:uidLastSave="{13F1A2C5-9908-4CFC-B41E-A47E5BBD70A6}"/>
  <bookViews>
    <workbookView xWindow="-108" yWindow="-108" windowWidth="23256" windowHeight="12720" activeTab="1" xr2:uid="{65CE0BCF-DB61-43CA-BF1C-206FFCA6E561}"/>
  </bookViews>
  <sheets>
    <sheet name="RAW &gt;&gt;" sheetId="5" r:id="rId1"/>
    <sheet name="rFS" sheetId="18" r:id="rId2"/>
    <sheet name="rSegment" sheetId="8" r:id="rId3"/>
    <sheet name="rKorea" sheetId="42" r:id="rId4"/>
    <sheet name="rPop" sheetId="43" r:id="rId5"/>
    <sheet name="rGDP" sheetId="33" r:id="rId6"/>
    <sheet name="rInflation" sheetId="34" r:id="rId7"/>
    <sheet name="rFX" sheetId="20" r:id="rId8"/>
  </sheets>
  <definedNames>
    <definedName name="_xlnm.Print_Area" localSheetId="0">'RAW &gt;&gt;'!$A$1:$R$33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8" l="1"/>
  <c r="E31" i="8"/>
  <c r="F31" i="8"/>
  <c r="G31" i="8"/>
  <c r="C31" i="8"/>
  <c r="D30" i="8"/>
  <c r="E30" i="8"/>
  <c r="F30" i="8"/>
  <c r="G30" i="8"/>
  <c r="C30" i="8"/>
  <c r="E32" i="8" l="1"/>
  <c r="D32" i="8"/>
  <c r="C32" i="8"/>
  <c r="G32" i="8"/>
  <c r="F32" i="8"/>
  <c r="D21" i="8" l="1"/>
  <c r="E21" i="8" s="1"/>
  <c r="F21" i="8" s="1"/>
  <c r="G21" i="8" s="1"/>
  <c r="G11" i="8" l="1"/>
  <c r="F11" i="8"/>
  <c r="E11" i="8"/>
  <c r="D11" i="8"/>
  <c r="C11" i="8"/>
  <c r="G91" i="18"/>
  <c r="G93" i="18" s="1"/>
  <c r="F91" i="18"/>
  <c r="F93" i="18" s="1"/>
  <c r="E91" i="18"/>
  <c r="E93" i="18" s="1"/>
  <c r="D91" i="18"/>
  <c r="D93" i="18" s="1"/>
  <c r="C91" i="18"/>
  <c r="C93" i="18" s="1"/>
  <c r="G88" i="18"/>
  <c r="G90" i="18" s="1"/>
  <c r="F88" i="18"/>
  <c r="F90" i="18" s="1"/>
  <c r="E88" i="18"/>
  <c r="E90" i="18" s="1"/>
  <c r="D88" i="18"/>
  <c r="D90" i="18" s="1"/>
  <c r="C88" i="18"/>
  <c r="C90" i="18" s="1"/>
</calcChain>
</file>

<file path=xl/sharedStrings.xml><?xml version="1.0" encoding="utf-8"?>
<sst xmlns="http://schemas.openxmlformats.org/spreadsheetml/2006/main" count="549" uniqueCount="351">
  <si>
    <t>Allergan</t>
  </si>
  <si>
    <t>매출액</t>
  </si>
  <si>
    <t>매출원가</t>
  </si>
  <si>
    <t>매출총이익</t>
  </si>
  <si>
    <t>판매비와관리비</t>
  </si>
  <si>
    <t>영업이익</t>
  </si>
  <si>
    <t>금융수익</t>
  </si>
  <si>
    <t>금융비용</t>
  </si>
  <si>
    <t>기타수익</t>
  </si>
  <si>
    <t>기타비용</t>
  </si>
  <si>
    <t>관계기업에 대한 지분법이익(손실)</t>
  </si>
  <si>
    <t>법인세비용차감전순이익</t>
  </si>
  <si>
    <t>법인세비용</t>
  </si>
  <si>
    <t>당기순이익</t>
  </si>
  <si>
    <t>당기순이익의 귀속</t>
  </si>
  <si>
    <t>　지배기업 소유주지분</t>
  </si>
  <si>
    <t>　비지배지분</t>
  </si>
  <si>
    <t>기타포괄손익</t>
  </si>
  <si>
    <t>　후속적으로 당기손익으로 재분류되지 않는항목</t>
  </si>
  <si>
    <t>　　순확정급여부채의 재측정요소</t>
  </si>
  <si>
    <t>　　매도가능금융자산평가손익</t>
  </si>
  <si>
    <t>　후속적으로 당기손익으로 재분류 될 수 있는 항목</t>
  </si>
  <si>
    <t>　　해외사업환산손익</t>
  </si>
  <si>
    <t>총포괄이익</t>
  </si>
  <si>
    <t>총포괄이익의 귀속</t>
  </si>
  <si>
    <t>주당이익</t>
  </si>
  <si>
    <t>　기본주당이익 (단위 : 원)</t>
  </si>
  <si>
    <t>　희석주당이익 (단위 : 원)</t>
  </si>
  <si>
    <t>　　(부의)지분법자동변동</t>
  </si>
  <si>
    <t>(단위 : 천원)</t>
  </si>
  <si>
    <t>구     분</t>
  </si>
  <si>
    <t>급여</t>
  </si>
  <si>
    <t>퇴직급여</t>
  </si>
  <si>
    <t>복리후생비</t>
  </si>
  <si>
    <t>여비교통비</t>
  </si>
  <si>
    <t>접대비</t>
  </si>
  <si>
    <t>수도광열비</t>
  </si>
  <si>
    <t>감가상각비</t>
  </si>
  <si>
    <t>무형자산상각비</t>
  </si>
  <si>
    <t>지급임차료</t>
  </si>
  <si>
    <t>차량유지비</t>
  </si>
  <si>
    <t>경상연구개발비</t>
  </si>
  <si>
    <t>운반비</t>
  </si>
  <si>
    <t>소모품비</t>
  </si>
  <si>
    <t>지급수수료</t>
  </si>
  <si>
    <t>광고선전비</t>
  </si>
  <si>
    <t>판매촉진비</t>
  </si>
  <si>
    <t>대손상각비</t>
  </si>
  <si>
    <t>건물관리비</t>
  </si>
  <si>
    <t>주식보상비용</t>
  </si>
  <si>
    <t>-</t>
  </si>
  <si>
    <t>합     계</t>
  </si>
  <si>
    <t>연결 재무상태표</t>
  </si>
  <si>
    <t>제 20 기          2020.12.31 현재</t>
  </si>
  <si>
    <t>제 19 기          2019.12.31 현재</t>
  </si>
  <si>
    <t>제 18 기          2018.12.31 현재</t>
  </si>
  <si>
    <t>(단위 : 원)</t>
  </si>
  <si>
    <t>제 20 기</t>
  </si>
  <si>
    <t>제 19 기</t>
  </si>
  <si>
    <t>제 18 기</t>
  </si>
  <si>
    <t>자산</t>
  </si>
  <si>
    <t>　유동자산</t>
  </si>
  <si>
    <t>　　현금및현금성자산</t>
  </si>
  <si>
    <t>　　매출채권</t>
  </si>
  <si>
    <t>　　단기금융상품</t>
  </si>
  <si>
    <t>　　기타금융자산</t>
  </si>
  <si>
    <t>　　재고자산</t>
  </si>
  <si>
    <t>　　기타유동자산</t>
  </si>
  <si>
    <t>　비유동자산</t>
  </si>
  <si>
    <t>　　관계기업투자</t>
  </si>
  <si>
    <t>　　유형자산</t>
  </si>
  <si>
    <t>　　무형자산</t>
  </si>
  <si>
    <t>　　기타비유동자산</t>
  </si>
  <si>
    <t>　자산총계</t>
  </si>
  <si>
    <t>부채</t>
  </si>
  <si>
    <t>　유동부채</t>
  </si>
  <si>
    <t>　　매입채무</t>
  </si>
  <si>
    <t>　　단기차입금</t>
  </si>
  <si>
    <t>　　기타금융부채</t>
  </si>
  <si>
    <t>　　기타유동부채</t>
  </si>
  <si>
    <t>　　당기법인세부채</t>
  </si>
  <si>
    <t>　비유동부채</t>
  </si>
  <si>
    <t>　　전환사채</t>
  </si>
  <si>
    <t>　　순확정급여부채</t>
  </si>
  <si>
    <t>　　이연법인세부채</t>
  </si>
  <si>
    <t>　부채총계</t>
  </si>
  <si>
    <t>자본</t>
  </si>
  <si>
    <t>　　자본금</t>
  </si>
  <si>
    <t>　　자본잉여금</t>
  </si>
  <si>
    <t>　　기타자본항목</t>
  </si>
  <si>
    <t>　　기타포괄손익누계액</t>
  </si>
  <si>
    <t>　　이익잉여금</t>
  </si>
  <si>
    <t>　자본총계</t>
  </si>
  <si>
    <t>부채와 자본 총계</t>
  </si>
  <si>
    <t>제 17 기</t>
  </si>
  <si>
    <t>제 16 기</t>
  </si>
  <si>
    <t>　　충당부채</t>
  </si>
  <si>
    <t>연결 포괄손익계산서</t>
  </si>
  <si>
    <t>제 18 기 2018.01.01 부터 2018.12.31 까지</t>
  </si>
  <si>
    <t>제 20 기 2020.01.01 부터 2020.12.31 까지</t>
  </si>
  <si>
    <t>제 19 기 2019.01.01 부터 2019.12.31 까지</t>
  </si>
  <si>
    <t>연결 현금흐름표</t>
  </si>
  <si>
    <t>영업활동으로 인한 현금흐름</t>
  </si>
  <si>
    <t>　영업으로부터 창출된 현금</t>
  </si>
  <si>
    <t>　법인세납부</t>
  </si>
  <si>
    <t>　이자의 수취</t>
  </si>
  <si>
    <t>　이자의 지급</t>
  </si>
  <si>
    <t>투자활동으로 인한 현금흐름</t>
  </si>
  <si>
    <t>　단기금융상품의 취득</t>
  </si>
  <si>
    <t>　단기금융상품의 처분</t>
  </si>
  <si>
    <t>　장기대여금의 증가</t>
  </si>
  <si>
    <t>　장기대여금의 감소</t>
  </si>
  <si>
    <t>　통화선물예치금의 증가</t>
  </si>
  <si>
    <t>　매도가능금융자산의 취득</t>
  </si>
  <si>
    <t>　매도가능금융자산의 처분</t>
  </si>
  <si>
    <t>　단기대여금의 증가</t>
  </si>
  <si>
    <t>　단기대여금의 감소</t>
  </si>
  <si>
    <t>　기타투자자산의 처분</t>
  </si>
  <si>
    <t>　임차보증금의 증가</t>
  </si>
  <si>
    <t>　임차보증금의 감소</t>
  </si>
  <si>
    <t>　임대보증금의 감소</t>
  </si>
  <si>
    <t>　기타보증금(비유동)의 증가</t>
  </si>
  <si>
    <t>　기타보증금(비유동)의 감소</t>
  </si>
  <si>
    <t>　유형자산의 취득</t>
  </si>
  <si>
    <t>　정부보조금의 수취</t>
  </si>
  <si>
    <t>　유형자산의 처분</t>
  </si>
  <si>
    <t>　무형자산의 취득</t>
  </si>
  <si>
    <t>　무형자산의 처분</t>
  </si>
  <si>
    <t>　관계기업투자주식의 처분</t>
  </si>
  <si>
    <t>　연결범위의 변동</t>
  </si>
  <si>
    <t>재무활동으로 인한 현금흐름</t>
  </si>
  <si>
    <t>　단기차입금의 차입</t>
  </si>
  <si>
    <t>　단기차입금의 상환</t>
  </si>
  <si>
    <t>　리스부채의 상환</t>
  </si>
  <si>
    <t>　신주의 발행비</t>
  </si>
  <si>
    <t>　주식선택권의 행사</t>
  </si>
  <si>
    <t>　자기주식의 취득</t>
  </si>
  <si>
    <t>　비지배지분의 취득</t>
  </si>
  <si>
    <t>현금및현금성자산의 순감소</t>
  </si>
  <si>
    <t>기초의 현금및현금성자산</t>
  </si>
  <si>
    <t>현금및현금성자산에 대한 환율변동효과</t>
  </si>
  <si>
    <t>기말의 현금및현금성자산</t>
  </si>
  <si>
    <t>　종속기업투자의 취득</t>
  </si>
  <si>
    <t>　유상증자</t>
  </si>
  <si>
    <t>　종속기업 유상증자</t>
  </si>
  <si>
    <t>　전환사채의 발행</t>
  </si>
  <si>
    <t>원재료의 사용</t>
  </si>
  <si>
    <t>제품의 변동</t>
  </si>
  <si>
    <t>상품의 변동</t>
  </si>
  <si>
    <t>종업원급여</t>
  </si>
  <si>
    <t>전력비</t>
  </si>
  <si>
    <t>외주가공비</t>
  </si>
  <si>
    <t>검사비</t>
  </si>
  <si>
    <t>성격별 분류</t>
    <phoneticPr fontId="2" type="noConversion"/>
  </si>
  <si>
    <t>판매비와 관리비</t>
    <phoneticPr fontId="2" type="noConversion"/>
  </si>
  <si>
    <t>합계</t>
    <phoneticPr fontId="2" type="noConversion"/>
  </si>
  <si>
    <t>이자수익</t>
    <phoneticPr fontId="2" type="noConversion"/>
  </si>
  <si>
    <t>이자비용</t>
    <phoneticPr fontId="2" type="noConversion"/>
  </si>
  <si>
    <t>(단위 : 천 원)</t>
    <phoneticPr fontId="2" type="noConversion"/>
  </si>
  <si>
    <t>금융수익 및 금융비용</t>
    <phoneticPr fontId="2" type="noConversion"/>
  </si>
  <si>
    <t>금융수익</t>
    <phoneticPr fontId="2" type="noConversion"/>
  </si>
  <si>
    <t>금융비용</t>
    <phoneticPr fontId="2" type="noConversion"/>
  </si>
  <si>
    <t>기타금융수익</t>
    <phoneticPr fontId="2" type="noConversion"/>
  </si>
  <si>
    <t>기타금융비용</t>
    <phoneticPr fontId="2" type="noConversion"/>
  </si>
  <si>
    <t>Total</t>
    <phoneticPr fontId="2" type="noConversion"/>
  </si>
  <si>
    <t>Toxin</t>
    <phoneticPr fontId="2" type="noConversion"/>
  </si>
  <si>
    <t>Filler</t>
    <phoneticPr fontId="2" type="noConversion"/>
  </si>
  <si>
    <t>Medical Device</t>
    <phoneticPr fontId="2" type="noConversion"/>
  </si>
  <si>
    <t>Others (Cosmetics)</t>
    <phoneticPr fontId="2" type="noConversion"/>
  </si>
  <si>
    <t>Hugel America</t>
    <phoneticPr fontId="2" type="noConversion"/>
  </si>
  <si>
    <t>&gt; Domestic</t>
    <phoneticPr fontId="2" type="noConversion"/>
  </si>
  <si>
    <t>&gt; Export</t>
    <phoneticPr fontId="2" type="noConversion"/>
  </si>
  <si>
    <t>통계표</t>
  </si>
  <si>
    <t>항목명1</t>
  </si>
  <si>
    <t>항목명2</t>
  </si>
  <si>
    <t>단위</t>
  </si>
  <si>
    <t>변환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</si>
  <si>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</si>
  <si>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</si>
  <si>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</si>
  <si>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</si>
  <si>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</si>
  <si>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</si>
  <si>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</si>
  <si>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</si>
  <si>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</si>
  <si>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</si>
  <si>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8.8.2.1 주요국통화의 대원화 환율 통계자료</t>
  </si>
  <si>
    <t>원/미국달러(매매기준율)</t>
  </si>
  <si>
    <t>평균자료</t>
  </si>
  <si>
    <t xml:space="preserve">원 </t>
  </si>
  <si>
    <t>원자료</t>
  </si>
  <si>
    <t>원/위안(매매기준율)</t>
  </si>
  <si>
    <t/>
  </si>
  <si>
    <t>원/일본엔(100엔)</t>
  </si>
  <si>
    <t>원/유로</t>
  </si>
  <si>
    <t>원/영국파운드</t>
  </si>
  <si>
    <t>원/스위스프랑</t>
  </si>
  <si>
    <t>원/호주달러</t>
  </si>
  <si>
    <t>원/홍콩달러</t>
  </si>
  <si>
    <t>원/싱가폴달러</t>
  </si>
  <si>
    <t>톡신</t>
    <phoneticPr fontId="2" type="noConversion"/>
  </si>
  <si>
    <t>국내</t>
    <phoneticPr fontId="2" type="noConversion"/>
  </si>
  <si>
    <t>수출</t>
    <phoneticPr fontId="2" type="noConversion"/>
  </si>
  <si>
    <t>필러</t>
    <phoneticPr fontId="2" type="noConversion"/>
  </si>
  <si>
    <t>연말기준 직원 수 추이</t>
    <phoneticPr fontId="2" type="noConversion"/>
  </si>
  <si>
    <t>직원 수</t>
    <phoneticPr fontId="2" type="noConversion"/>
  </si>
  <si>
    <t>GPM</t>
  </si>
  <si>
    <t>REVS</t>
  </si>
  <si>
    <t>부서별 직원 수 추이</t>
  </si>
  <si>
    <t>총 직원 수</t>
  </si>
  <si>
    <t>연구개발</t>
  </si>
  <si>
    <t>생산제조</t>
  </si>
  <si>
    <t>재무/회계/IR</t>
  </si>
  <si>
    <t>HR</t>
  </si>
  <si>
    <t>컴플라이언스</t>
  </si>
  <si>
    <t>영업</t>
  </si>
  <si>
    <t>마케팅</t>
  </si>
  <si>
    <t>기타</t>
  </si>
  <si>
    <t>IT</t>
  </si>
  <si>
    <t>구매</t>
  </si>
  <si>
    <t>경영기획</t>
  </si>
  <si>
    <t>품질관리</t>
  </si>
  <si>
    <t>Hugel</t>
  </si>
  <si>
    <t>연구개발비</t>
  </si>
  <si>
    <t>총계</t>
  </si>
  <si>
    <t>　　　국내총소득 (%)</t>
  </si>
  <si>
    <t>　　　국내총생산(실질성장률) (%)</t>
  </si>
  <si>
    <t>　　　국내총생산(명목, 원화표시) (십억원)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</si>
  <si>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</si>
  <si>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</si>
  <si>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</si>
  <si>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</si>
  <si>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</si>
  <si>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</si>
  <si>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</si>
  <si>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</si>
  <si>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</si>
  <si>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</si>
  <si>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</si>
  <si>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</si>
  <si>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</si>
  <si>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</si>
  <si>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</si>
  <si>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</si>
  <si>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</si>
  <si>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</si>
  <si>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</si>
  <si>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</si>
  <si>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</si>
  <si>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</si>
  <si>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</si>
  <si>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</si>
  <si>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</si>
  <si>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</si>
  <si>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</si>
  <si>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</si>
  <si>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</si>
  <si>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</si>
  <si>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</si>
  <si>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</si>
  <si>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</si>
  <si>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</si>
  <si>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</si>
  <si>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</si>
  <si>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</si>
  <si>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</si>
  <si>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</si>
  <si>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</si>
  <si>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</si>
  <si>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</si>
  <si>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</si>
  <si>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</si>
  <si>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</si>
  <si>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</si>
  <si>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</si>
  <si>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</si>
  <si>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</si>
  <si>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</si>
  <si>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</si>
  <si>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</si>
  <si>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</si>
  <si>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</si>
  <si>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</si>
  <si>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</si>
  <si>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</si>
  <si>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</si>
  <si>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연간지표별</t>
  </si>
  <si>
    <t>총지수</t>
  </si>
  <si>
    <t>지수종류(1)</t>
  </si>
  <si>
    <t>Total</t>
  </si>
  <si>
    <t>Medy-tox</t>
  </si>
  <si>
    <t>This page is left intentionally blank</t>
  </si>
  <si>
    <t>톡신/필러 ASP 가격추이</t>
  </si>
  <si>
    <t>Daewoong</t>
  </si>
  <si>
    <t>Huons</t>
  </si>
  <si>
    <t>Dysport</t>
  </si>
  <si>
    <t>Merz</t>
  </si>
  <si>
    <t>(십억 원)</t>
  </si>
  <si>
    <t>(원)</t>
  </si>
  <si>
    <t>[업체별 100U 보톡스 단가 추이]</t>
  </si>
  <si>
    <t>평균연령(세)-여자</t>
  </si>
  <si>
    <t>평균연령(세)-남자</t>
  </si>
  <si>
    <t>평균연령(세)</t>
  </si>
  <si>
    <t>중위연령(세)-여자</t>
  </si>
  <si>
    <t>중위연령(세)-남자</t>
  </si>
  <si>
    <t>중위연령(세)</t>
  </si>
  <si>
    <t>노령화지수</t>
  </si>
  <si>
    <t>노년부양비</t>
  </si>
  <si>
    <t>유소년부양비</t>
  </si>
  <si>
    <t>총부양비</t>
  </si>
  <si>
    <t>- 구성비(%): 65세 이상</t>
  </si>
  <si>
    <t>- 구성비(%): 15-64세</t>
  </si>
  <si>
    <t>- 구성비(%): 0-14세</t>
  </si>
  <si>
    <t>인구(명): 65세 이상</t>
  </si>
  <si>
    <t>인구(명): 15-64세</t>
  </si>
  <si>
    <t>인구(명): 0-14세</t>
  </si>
  <si>
    <t>인구성장률</t>
  </si>
  <si>
    <t>성비(여자1백명당)</t>
  </si>
  <si>
    <t>여자(명)</t>
  </si>
  <si>
    <t>남자(명)</t>
  </si>
  <si>
    <t>총인구(명)</t>
  </si>
  <si>
    <t>중위 추계(기본 추계: 출산율-중위 / 기대수명-중위 / 국제순이동-중위)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</si>
  <si>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</si>
  <si>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</si>
  <si>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</si>
  <si>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</si>
  <si>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</si>
  <si>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</si>
  <si>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</si>
  <si>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</si>
  <si>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</si>
  <si>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</si>
  <si>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인구구조,부양비별</t>
  </si>
  <si>
    <t>가정별</t>
  </si>
  <si>
    <t>[업체 별 매출추이] - 공시자료 및 전문가추정치 (휴젤조정)</t>
  </si>
  <si>
    <t>% in Export</t>
  </si>
  <si>
    <t>Toxin</t>
  </si>
  <si>
    <t>&gt; Domestic</t>
  </si>
  <si>
    <t>&gt; Export</t>
  </si>
  <si>
    <t>Filler</t>
  </si>
  <si>
    <t>Medical Device</t>
  </si>
  <si>
    <t>Others (Cosmetics)</t>
  </si>
  <si>
    <t>Hugel America</t>
  </si>
  <si>
    <t>REVS (ORIGINAL)</t>
  </si>
  <si>
    <t>가. 주식의 총수 현황</t>
  </si>
  <si>
    <t> Ⅳ. 발행주식의 총수 (Ⅱ-Ⅲ)</t>
  </si>
  <si>
    <t> Ⅴ. 자기주식수</t>
  </si>
  <si>
    <t> Ⅵ. 유통주식수 (Ⅳ-Ⅴ)</t>
  </si>
  <si>
    <t>2Q21</t>
  </si>
  <si>
    <t>전환사채 전환가능 주식 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</si>
</sst>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"/>
    <numFmt numFmtId="177" formatCode="0.0%"/>
    <numFmt numFmtId="178" formatCode="###,###,###,##0.0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color rgb="FF000000"/>
      <name val="굴림"/>
      <family val="3"/>
      <charset val="129"/>
    </font>
    <font>
      <sz val="12"/>
      <color rgb="FF000000"/>
      <name val="바탕"/>
      <family val="1"/>
      <charset val="129"/>
    </font>
    <font>
      <b/>
      <sz val="11"/>
      <color theme="1"/>
      <name val="맑은 고딕"/>
      <family val="2"/>
      <charset val="129"/>
      <scheme val="minor"/>
    </font>
    <font>
      <b/>
      <sz val="11"/>
      <color rgb="FF000000"/>
      <name val="굴림"/>
      <family val="3"/>
      <charset val="129"/>
    </font>
    <font>
      <sz val="11"/>
      <color indexed="8"/>
      <name val="맑은 고딕"/>
      <family val="2"/>
      <scheme val="minor"/>
    </font>
    <font>
      <sz val="10"/>
      <color indexed="54"/>
      <name val="Arial"/>
      <family val="2"/>
    </font>
    <font>
      <sz val="12"/>
      <color rgb="FF000000"/>
      <name val="굴림"/>
      <family val="3"/>
      <charset val="129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theme="1"/>
      <name val="맑은 고딕"/>
      <family val="2"/>
      <scheme val="minor"/>
    </font>
    <font>
      <b/>
      <i/>
      <sz val="26"/>
      <color theme="1" tint="0.34998626667073579"/>
      <name val="맑은 고딕"/>
      <family val="2"/>
      <scheme val="minor"/>
    </font>
    <font>
      <b/>
      <sz val="11"/>
      <color theme="1"/>
      <name val="Arial"/>
      <family val="2"/>
      <charset val="129"/>
    </font>
    <font>
      <b/>
      <sz val="10"/>
      <name val="맑은고딕"/>
      <charset val="129"/>
    </font>
    <font>
      <sz val="10"/>
      <name val="맑은고딕"/>
      <charset val="129"/>
    </font>
    <font>
      <b/>
      <sz val="12"/>
      <color rgb="FF000000"/>
      <name val="바탕"/>
      <family val="1"/>
      <charset val="129"/>
    </font>
    <font>
      <sz val="11"/>
      <color rgb="FF000000"/>
      <name val="맑은 고딕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-0.749992370372631"/>
        <bgColor indexed="64"/>
      </patternFill>
    </fill>
    <fill>
      <patternFill patternType="solid">
        <fgColor rgb="FFDCDCDC"/>
        <bgColor indexed="64"/>
      </patternFill>
    </fill>
    <fill>
      <patternFill patternType="darkTrellis">
        <fgColor indexed="42"/>
      </patternFill>
    </fill>
    <fill>
      <patternFill patternType="darkTrellis">
        <fgColor indexed="9"/>
      </patternFill>
    </fill>
    <fill>
      <patternFill patternType="solid">
        <fgColor rgb="FFE2ECF8"/>
      </patternFill>
    </fill>
    <fill>
      <patternFill patternType="solid">
        <fgColor rgb="FFF0EBD7"/>
      </patternFill>
    </fill>
    <fill>
      <patternFill patternType="solid">
        <fgColor rgb="FFBCCCE0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000000"/>
      </right>
      <top/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8" fillId="0" borderId="0">
      <alignment vertical="center"/>
    </xf>
    <xf numFmtId="0" fontId="8" fillId="0" borderId="0"/>
  </cellStyleXfs>
  <cellXfs count="11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top"/>
    </xf>
    <xf numFmtId="3" fontId="4" fillId="0" borderId="1" xfId="0" applyNumberFormat="1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3" fontId="4" fillId="0" borderId="2" xfId="0" applyNumberFormat="1" applyFont="1" applyBorder="1" applyAlignment="1">
      <alignment horizontal="right" vertical="center"/>
    </xf>
    <xf numFmtId="3" fontId="4" fillId="0" borderId="7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3" fontId="4" fillId="0" borderId="9" xfId="0" applyNumberFormat="1" applyFont="1" applyBorder="1" applyAlignment="1">
      <alignment horizontal="right" vertical="center"/>
    </xf>
    <xf numFmtId="3" fontId="4" fillId="0" borderId="10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3" fontId="4" fillId="0" borderId="12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0" fontId="4" fillId="0" borderId="14" xfId="0" applyFont="1" applyBorder="1" applyAlignment="1">
      <alignment vertical="center"/>
    </xf>
    <xf numFmtId="3" fontId="4" fillId="0" borderId="15" xfId="0" applyNumberFormat="1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3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3" fontId="4" fillId="0" borderId="2" xfId="0" applyNumberFormat="1" applyFont="1" applyBorder="1" applyAlignment="1">
      <alignment horizontal="right" vertical="top"/>
    </xf>
    <xf numFmtId="3" fontId="4" fillId="0" borderId="7" xfId="0" applyNumberFormat="1" applyFon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3" fontId="7" fillId="0" borderId="10" xfId="0" applyNumberFormat="1" applyFont="1" applyBorder="1" applyAlignment="1">
      <alignment horizontal="right" vertical="top"/>
    </xf>
    <xf numFmtId="3" fontId="7" fillId="0" borderId="9" xfId="0" applyNumberFormat="1" applyFont="1" applyBorder="1" applyAlignment="1">
      <alignment horizontal="right" vertical="top"/>
    </xf>
    <xf numFmtId="0" fontId="7" fillId="0" borderId="8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center" indent="1"/>
    </xf>
    <xf numFmtId="3" fontId="4" fillId="0" borderId="1" xfId="0" applyNumberFormat="1" applyFont="1" applyFill="1" applyBorder="1" applyAlignment="1">
      <alignment vertical="top"/>
    </xf>
    <xf numFmtId="0" fontId="3" fillId="5" borderId="17" xfId="2" applyFont="1" applyFill="1" applyBorder="1" applyAlignment="1">
      <alignment horizontal="center" vertical="center" wrapText="1"/>
    </xf>
    <xf numFmtId="0" fontId="8" fillId="0" borderId="0" xfId="2">
      <alignment vertical="center"/>
    </xf>
    <xf numFmtId="0" fontId="3" fillId="6" borderId="1" xfId="2" applyFont="1" applyFill="1" applyBorder="1" applyAlignment="1">
      <alignment horizontal="left" vertical="center"/>
    </xf>
    <xf numFmtId="178" fontId="9" fillId="6" borderId="1" xfId="2" applyNumberFormat="1" applyFont="1" applyFill="1" applyBorder="1" applyAlignment="1">
      <alignment horizontal="right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3" fontId="0" fillId="0" borderId="0" xfId="0" applyNumberFormat="1" applyFont="1" applyAlignment="1">
      <alignment vertical="center"/>
    </xf>
    <xf numFmtId="0" fontId="11" fillId="0" borderId="0" xfId="0" applyFont="1">
      <alignment vertical="center"/>
    </xf>
    <xf numFmtId="0" fontId="12" fillId="0" borderId="1" xfId="0" applyFont="1" applyBorder="1">
      <alignment vertical="center"/>
    </xf>
    <xf numFmtId="176" fontId="12" fillId="0" borderId="1" xfId="0" applyNumberFormat="1" applyFont="1" applyBorder="1">
      <alignment vertical="center"/>
    </xf>
    <xf numFmtId="0" fontId="12" fillId="0" borderId="0" xfId="0" applyFont="1">
      <alignment vertical="center"/>
    </xf>
    <xf numFmtId="0" fontId="11" fillId="0" borderId="1" xfId="0" applyFont="1" applyBorder="1" applyAlignment="1">
      <alignment horizontal="left" vertical="center" indent="1"/>
    </xf>
    <xf numFmtId="176" fontId="11" fillId="0" borderId="1" xfId="0" applyNumberFormat="1" applyFont="1" applyBorder="1">
      <alignment vertical="center"/>
    </xf>
    <xf numFmtId="0" fontId="13" fillId="3" borderId="1" xfId="1" applyFont="1" applyFill="1" applyBorder="1" applyAlignment="1">
      <alignment horizontal="right"/>
    </xf>
    <xf numFmtId="9" fontId="14" fillId="0" borderId="1" xfId="0" applyNumberFormat="1" applyFont="1" applyBorder="1">
      <alignment vertical="center"/>
    </xf>
    <xf numFmtId="0" fontId="13" fillId="3" borderId="1" xfId="1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 indent="1"/>
    </xf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9" fontId="0" fillId="0" borderId="0" xfId="0" applyNumberFormat="1" applyFont="1" applyAlignmen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0" xfId="0" applyFill="1" applyAlignment="1">
      <alignment vertical="center"/>
    </xf>
    <xf numFmtId="0" fontId="8" fillId="0" borderId="0" xfId="3"/>
    <xf numFmtId="3" fontId="8" fillId="0" borderId="1" xfId="3" applyNumberFormat="1" applyBorder="1" applyAlignment="1">
      <alignment horizontal="right"/>
    </xf>
    <xf numFmtId="176" fontId="8" fillId="0" borderId="1" xfId="3" applyNumberFormat="1" applyBorder="1" applyAlignment="1">
      <alignment horizontal="right"/>
    </xf>
    <xf numFmtId="0" fontId="8" fillId="7" borderId="1" xfId="3" applyFill="1" applyBorder="1"/>
    <xf numFmtId="0" fontId="8" fillId="7" borderId="18" xfId="3" applyFill="1" applyBorder="1"/>
    <xf numFmtId="4" fontId="8" fillId="0" borderId="1" xfId="3" applyNumberFormat="1" applyBorder="1" applyAlignment="1">
      <alignment horizontal="right"/>
    </xf>
    <xf numFmtId="0" fontId="8" fillId="8" borderId="1" xfId="3" applyFill="1" applyBorder="1"/>
    <xf numFmtId="0" fontId="8" fillId="9" borderId="1" xfId="3" applyFill="1" applyBorder="1" applyAlignment="1">
      <alignment vertical="center"/>
    </xf>
    <xf numFmtId="0" fontId="0" fillId="10" borderId="0" xfId="0" applyFill="1">
      <alignment vertical="center"/>
    </xf>
    <xf numFmtId="3" fontId="0" fillId="10" borderId="0" xfId="0" applyNumberFormat="1" applyFill="1">
      <alignment vertical="center"/>
    </xf>
    <xf numFmtId="0" fontId="17" fillId="0" borderId="0" xfId="0" applyFont="1">
      <alignment vertical="center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left" vertical="center" indent="1"/>
    </xf>
    <xf numFmtId="3" fontId="6" fillId="0" borderId="1" xfId="0" applyNumberFormat="1" applyFont="1" applyBorder="1">
      <alignment vertical="center"/>
    </xf>
    <xf numFmtId="177" fontId="0" fillId="0" borderId="0" xfId="0" applyNumberFormat="1" applyAlignment="1">
      <alignment vertical="center"/>
    </xf>
    <xf numFmtId="0" fontId="19" fillId="0" borderId="0" xfId="0" applyFont="1">
      <alignment vertical="center"/>
    </xf>
    <xf numFmtId="176" fontId="19" fillId="0" borderId="0" xfId="0" applyNumberFormat="1" applyFont="1">
      <alignment vertical="center"/>
    </xf>
    <xf numFmtId="0" fontId="18" fillId="2" borderId="1" xfId="1" applyFont="1" applyFill="1" applyBorder="1" applyAlignment="1">
      <alignment horizontal="left"/>
    </xf>
    <xf numFmtId="0" fontId="18" fillId="2" borderId="1" xfId="1" applyFont="1" applyFill="1" applyBorder="1" applyAlignment="1">
      <alignment horizontal="right"/>
    </xf>
    <xf numFmtId="0" fontId="19" fillId="0" borderId="1" xfId="0" applyFont="1" applyBorder="1">
      <alignment vertical="center"/>
    </xf>
    <xf numFmtId="176" fontId="19" fillId="0" borderId="1" xfId="0" applyNumberFormat="1" applyFont="1" applyBorder="1">
      <alignment vertical="center"/>
    </xf>
    <xf numFmtId="0" fontId="18" fillId="0" borderId="0" xfId="0" applyFont="1">
      <alignment vertical="center"/>
    </xf>
    <xf numFmtId="3" fontId="19" fillId="0" borderId="1" xfId="0" applyNumberFormat="1" applyFont="1" applyBorder="1">
      <alignment vertical="center"/>
    </xf>
    <xf numFmtId="9" fontId="19" fillId="0" borderId="0" xfId="0" applyNumberFormat="1" applyFont="1">
      <alignment vertical="center"/>
    </xf>
    <xf numFmtId="3" fontId="19" fillId="0" borderId="0" xfId="0" applyNumberFormat="1" applyFont="1">
      <alignment vertical="center"/>
    </xf>
    <xf numFmtId="0" fontId="8" fillId="7" borderId="19" xfId="3" applyFill="1" applyBorder="1"/>
    <xf numFmtId="0" fontId="8" fillId="7" borderId="20" xfId="3" applyFill="1" applyBorder="1"/>
    <xf numFmtId="0" fontId="11" fillId="0" borderId="1" xfId="0" applyFont="1" applyBorder="1">
      <alignment vertical="center"/>
    </xf>
    <xf numFmtId="9" fontId="11" fillId="0" borderId="1" xfId="0" applyNumberFormat="1" applyFont="1" applyBorder="1">
      <alignment vertical="center"/>
    </xf>
    <xf numFmtId="0" fontId="20" fillId="0" borderId="0" xfId="0" applyFont="1" applyAlignment="1">
      <alignment horizontal="justify" vertical="center" wrapText="1"/>
    </xf>
    <xf numFmtId="0" fontId="0" fillId="0" borderId="0" xfId="0" applyFont="1" applyBorder="1" applyAlignment="1">
      <alignment vertical="center"/>
    </xf>
    <xf numFmtId="3" fontId="1" fillId="0" borderId="0" xfId="0" applyNumberFormat="1" applyFont="1" applyBorder="1">
      <alignment vertical="center"/>
    </xf>
    <xf numFmtId="3" fontId="1" fillId="0" borderId="1" xfId="0" applyNumberFormat="1" applyFont="1" applyBorder="1">
      <alignment vertical="center"/>
    </xf>
    <xf numFmtId="0" fontId="21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3" fontId="21" fillId="0" borderId="1" xfId="0" applyNumberFormat="1" applyFont="1" applyBorder="1" applyAlignment="1">
      <alignment horizontal="right" vertical="center" wrapText="1"/>
    </xf>
    <xf numFmtId="0" fontId="2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3" fontId="21" fillId="0" borderId="0" xfId="0" applyNumberFormat="1" applyFont="1" applyBorder="1" applyAlignment="1">
      <alignment horizontal="right" vertical="center" wrapText="1"/>
    </xf>
    <xf numFmtId="0" fontId="16" fillId="10" borderId="0" xfId="0" applyFont="1" applyFill="1" applyAlignment="1">
      <alignment horizontal="center" vertical="center"/>
    </xf>
  </cellXfs>
  <cellStyles count="4">
    <cellStyle name="Normal 148" xfId="1" xr:uid="{22F3A036-6069-4929-AAFE-C57449E9D6D6}"/>
    <cellStyle name="Normal 2" xfId="2" xr:uid="{F9049E5C-B482-4577-B4E5-75AFD0207BD0}"/>
    <cellStyle name="Normal 3" xfId="3" xr:uid="{65DE5210-F8BA-4828-91EB-AB1FBD9D0863}"/>
    <cellStyle name="표준" xfId="0" builtinId="0"/>
  </cellStyles>
  <dxfs count="0"/>
  <tableStyles count="0" defaultTableStyle="TableStyleMedium2" defaultPivotStyle="PivotStyleLight16"/>
  <colors>
    <mruColors>
      <color rgb="FF0000FF"/>
      <color rgb="FF006600"/>
      <color rgb="FFFFCC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351BB-480C-46A7-99E3-61B1B72A75CA}">
  <sheetPr codeName="Sheet11">
    <tabColor theme="0" tint="-0.14999847407452621"/>
  </sheetPr>
  <dimension ref="D15:O22"/>
  <sheetViews>
    <sheetView zoomScale="85" zoomScaleNormal="85" zoomScaleSheetLayoutView="100" workbookViewId="0">
      <selection activeCell="A6" sqref="A6"/>
    </sheetView>
  </sheetViews>
  <sheetFormatPr defaultColWidth="9.09765625" defaultRowHeight="17.399999999999999"/>
  <cols>
    <col min="1" max="11" width="9.09765625" style="84"/>
    <col min="12" max="12" width="9.09765625" style="84" customWidth="1"/>
    <col min="13" max="16384" width="9.09765625" style="84"/>
  </cols>
  <sheetData>
    <row r="15" spans="4:15">
      <c r="D15" s="115" t="s">
        <v>292</v>
      </c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 spans="4:15"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</row>
    <row r="17" spans="4:15"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</row>
    <row r="18" spans="4:15"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</row>
    <row r="19" spans="4:15"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</row>
    <row r="20" spans="4:15">
      <c r="L20" s="85"/>
    </row>
    <row r="22" spans="4:15">
      <c r="L22" s="85"/>
    </row>
  </sheetData>
  <mergeCells count="1">
    <mergeCell ref="D15:O19"/>
  </mergeCells>
  <phoneticPr fontId="2" type="noConversion"/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73B0-D38A-4645-8E0A-BD75B9069609}">
  <sheetPr codeName="Sheet12">
    <tabColor theme="0" tint="-0.14999847407452621"/>
  </sheetPr>
  <dimension ref="B2:I231"/>
  <sheetViews>
    <sheetView showGridLines="0" tabSelected="1" zoomScale="85" zoomScaleNormal="85" workbookViewId="0">
      <selection activeCell="E6" sqref="E6"/>
    </sheetView>
  </sheetViews>
  <sheetFormatPr defaultColWidth="9" defaultRowHeight="17.399999999999999"/>
  <cols>
    <col min="1" max="1" width="2.69921875" style="56" customWidth="1"/>
    <col min="2" max="2" width="51.59765625" style="56" bestFit="1" customWidth="1"/>
    <col min="3" max="8" width="17" style="56" customWidth="1"/>
    <col min="9" max="16384" width="9" style="56"/>
  </cols>
  <sheetData>
    <row r="2" spans="2:7">
      <c r="B2" s="57" t="s">
        <v>52</v>
      </c>
    </row>
    <row r="3" spans="2:7">
      <c r="B3" s="10" t="s">
        <v>53</v>
      </c>
    </row>
    <row r="4" spans="2:7">
      <c r="B4" s="10" t="s">
        <v>54</v>
      </c>
    </row>
    <row r="5" spans="2:7">
      <c r="B5" s="10" t="s">
        <v>55</v>
      </c>
    </row>
    <row r="6" spans="2:7">
      <c r="B6" s="11" t="s">
        <v>56</v>
      </c>
    </row>
    <row r="7" spans="2:7">
      <c r="B7" s="12"/>
      <c r="C7" s="14" t="s">
        <v>95</v>
      </c>
      <c r="D7" s="13" t="s">
        <v>94</v>
      </c>
      <c r="E7" s="14" t="s">
        <v>59</v>
      </c>
      <c r="F7" s="13" t="s">
        <v>58</v>
      </c>
      <c r="G7" s="13" t="s">
        <v>57</v>
      </c>
    </row>
    <row r="8" spans="2:7">
      <c r="B8" s="15" t="s">
        <v>60</v>
      </c>
      <c r="C8" s="17"/>
      <c r="D8" s="16"/>
      <c r="E8" s="17"/>
      <c r="F8" s="16"/>
      <c r="G8" s="16"/>
    </row>
    <row r="9" spans="2:7">
      <c r="B9" s="15" t="s">
        <v>61</v>
      </c>
      <c r="C9" s="19">
        <v>151349036225</v>
      </c>
      <c r="D9" s="18">
        <v>679395749034</v>
      </c>
      <c r="E9" s="19">
        <v>684808071809</v>
      </c>
      <c r="F9" s="18">
        <v>640910847121</v>
      </c>
      <c r="G9" s="18">
        <v>668408387497</v>
      </c>
    </row>
    <row r="10" spans="2:7">
      <c r="B10" s="15" t="s">
        <v>62</v>
      </c>
      <c r="C10" s="19">
        <v>64865009066</v>
      </c>
      <c r="D10" s="18">
        <v>31275054037</v>
      </c>
      <c r="E10" s="19">
        <v>29005216684</v>
      </c>
      <c r="F10" s="18">
        <v>15293774047</v>
      </c>
      <c r="G10" s="18">
        <v>62358097717</v>
      </c>
    </row>
    <row r="11" spans="2:7">
      <c r="B11" s="15" t="s">
        <v>63</v>
      </c>
      <c r="C11" s="19">
        <v>31227465335</v>
      </c>
      <c r="D11" s="18">
        <v>62770128322</v>
      </c>
      <c r="E11" s="19">
        <v>55391334902</v>
      </c>
      <c r="F11" s="18">
        <v>37450354282</v>
      </c>
      <c r="G11" s="18">
        <v>27981322892</v>
      </c>
    </row>
    <row r="12" spans="2:7">
      <c r="B12" s="15" t="s">
        <v>64</v>
      </c>
      <c r="C12" s="19">
        <v>39259485515</v>
      </c>
      <c r="D12" s="18">
        <v>564426913205</v>
      </c>
      <c r="E12" s="19">
        <v>572548318518</v>
      </c>
      <c r="F12" s="18">
        <v>553603251894</v>
      </c>
      <c r="G12" s="18">
        <v>536846619341</v>
      </c>
    </row>
    <row r="13" spans="2:7">
      <c r="B13" s="15" t="s">
        <v>65</v>
      </c>
      <c r="C13" s="19">
        <v>1097721387</v>
      </c>
      <c r="D13" s="18">
        <v>3529109731</v>
      </c>
      <c r="E13" s="19">
        <v>1066837126</v>
      </c>
      <c r="F13" s="18">
        <v>2623490520</v>
      </c>
      <c r="G13" s="18">
        <v>17072209385</v>
      </c>
    </row>
    <row r="14" spans="2:7">
      <c r="B14" s="15" t="s">
        <v>66</v>
      </c>
      <c r="C14" s="19">
        <v>13548704376</v>
      </c>
      <c r="D14" s="18">
        <v>15547580589</v>
      </c>
      <c r="E14" s="19">
        <v>21863243995</v>
      </c>
      <c r="F14" s="18">
        <v>28910225486</v>
      </c>
      <c r="G14" s="18">
        <v>23179093275</v>
      </c>
    </row>
    <row r="15" spans="2:7">
      <c r="B15" s="15" t="s">
        <v>67</v>
      </c>
      <c r="C15" s="19">
        <v>1350650546</v>
      </c>
      <c r="D15" s="18">
        <v>1846963150</v>
      </c>
      <c r="E15" s="19">
        <v>4933120584</v>
      </c>
      <c r="F15" s="18">
        <v>3029750892</v>
      </c>
      <c r="G15" s="18">
        <v>971044887</v>
      </c>
    </row>
    <row r="16" spans="2:7">
      <c r="B16" s="15" t="s">
        <v>68</v>
      </c>
      <c r="C16" s="19">
        <v>142953703400</v>
      </c>
      <c r="D16" s="18">
        <v>141534026272</v>
      </c>
      <c r="E16" s="19">
        <v>233458384005</v>
      </c>
      <c r="F16" s="18">
        <v>253779166498</v>
      </c>
      <c r="G16" s="18">
        <v>287935778336</v>
      </c>
    </row>
    <row r="17" spans="2:7">
      <c r="B17" s="15" t="s">
        <v>65</v>
      </c>
      <c r="C17" s="19">
        <v>10979294370</v>
      </c>
      <c r="D17" s="18">
        <v>14705777974</v>
      </c>
      <c r="E17" s="19">
        <v>59180935434</v>
      </c>
      <c r="F17" s="18">
        <v>49251195964</v>
      </c>
      <c r="G17" s="18">
        <v>36145906465</v>
      </c>
    </row>
    <row r="18" spans="2:7">
      <c r="B18" s="15" t="s">
        <v>69</v>
      </c>
      <c r="C18" s="19">
        <v>5645984636</v>
      </c>
      <c r="D18" s="18">
        <v>4156647765</v>
      </c>
      <c r="E18" s="19">
        <v>1175187157</v>
      </c>
      <c r="F18" s="18">
        <v>1175656752</v>
      </c>
      <c r="G18" s="18">
        <v>1215002875</v>
      </c>
    </row>
    <row r="19" spans="2:7">
      <c r="B19" s="15" t="s">
        <v>70</v>
      </c>
      <c r="C19" s="19">
        <v>58819947347</v>
      </c>
      <c r="D19" s="18">
        <v>58986597861</v>
      </c>
      <c r="E19" s="19">
        <v>60627757171</v>
      </c>
      <c r="F19" s="18">
        <v>69755177823</v>
      </c>
      <c r="G19" s="18">
        <v>76924272755</v>
      </c>
    </row>
    <row r="20" spans="2:7">
      <c r="B20" s="15" t="s">
        <v>71</v>
      </c>
      <c r="C20" s="19">
        <v>63886071519</v>
      </c>
      <c r="D20" s="18">
        <v>63685002672</v>
      </c>
      <c r="E20" s="19">
        <v>112474504243</v>
      </c>
      <c r="F20" s="18">
        <v>133597135959</v>
      </c>
      <c r="G20" s="18">
        <v>169803175681</v>
      </c>
    </row>
    <row r="21" spans="2:7">
      <c r="B21" s="15" t="s">
        <v>72</v>
      </c>
      <c r="C21" s="19">
        <v>3622405528</v>
      </c>
      <c r="D21" s="16"/>
      <c r="E21" s="17"/>
      <c r="F21" s="16"/>
      <c r="G21" s="18">
        <v>3847420560</v>
      </c>
    </row>
    <row r="22" spans="2:7">
      <c r="B22" s="15" t="s">
        <v>73</v>
      </c>
      <c r="C22" s="19">
        <v>294302739625</v>
      </c>
      <c r="D22" s="18">
        <v>820929775306</v>
      </c>
      <c r="E22" s="19">
        <v>918266455814</v>
      </c>
      <c r="F22" s="18">
        <v>894690013619</v>
      </c>
      <c r="G22" s="18">
        <v>956344165833</v>
      </c>
    </row>
    <row r="23" spans="2:7">
      <c r="B23" s="15" t="s">
        <v>74</v>
      </c>
      <c r="C23" s="17"/>
      <c r="D23" s="16"/>
      <c r="E23" s="17"/>
      <c r="F23" s="16"/>
      <c r="G23" s="16"/>
    </row>
    <row r="24" spans="2:7">
      <c r="B24" s="15" t="s">
        <v>75</v>
      </c>
      <c r="C24" s="19">
        <v>19911913184</v>
      </c>
      <c r="D24" s="18">
        <v>22682031549</v>
      </c>
      <c r="E24" s="19">
        <v>23045053483</v>
      </c>
      <c r="F24" s="18">
        <v>37568295728</v>
      </c>
      <c r="G24" s="18">
        <v>43773775467</v>
      </c>
    </row>
    <row r="25" spans="2:7">
      <c r="B25" s="15" t="s">
        <v>76</v>
      </c>
      <c r="C25" s="19">
        <v>3243004587</v>
      </c>
      <c r="D25" s="18">
        <v>4716212837</v>
      </c>
      <c r="E25" s="19">
        <v>6059639516</v>
      </c>
      <c r="F25" s="18">
        <v>5694329106</v>
      </c>
      <c r="G25" s="18">
        <v>4784647736</v>
      </c>
    </row>
    <row r="26" spans="2:7">
      <c r="B26" s="15" t="s">
        <v>77</v>
      </c>
      <c r="C26" s="19">
        <v>300000000</v>
      </c>
      <c r="D26" s="16"/>
      <c r="E26" s="17"/>
      <c r="F26" s="18">
        <v>200000000</v>
      </c>
      <c r="G26" s="16"/>
    </row>
    <row r="27" spans="2:7">
      <c r="B27" s="15" t="s">
        <v>78</v>
      </c>
      <c r="C27" s="19">
        <v>3238026075</v>
      </c>
      <c r="D27" s="18">
        <v>5309749192</v>
      </c>
      <c r="E27" s="19">
        <v>6158412649</v>
      </c>
      <c r="F27" s="18">
        <v>12050125280</v>
      </c>
      <c r="G27" s="18">
        <v>9970564328</v>
      </c>
    </row>
    <row r="28" spans="2:7">
      <c r="B28" s="24" t="s">
        <v>79</v>
      </c>
      <c r="C28" s="19">
        <v>1478156758</v>
      </c>
      <c r="D28" s="18">
        <v>1310297440</v>
      </c>
      <c r="E28" s="26">
        <v>3301070227</v>
      </c>
      <c r="F28" s="25">
        <v>3805143987</v>
      </c>
      <c r="G28" s="25">
        <v>14010829001</v>
      </c>
    </row>
    <row r="29" spans="2:7">
      <c r="B29" s="30" t="s">
        <v>96</v>
      </c>
      <c r="C29" s="19">
        <v>994755733</v>
      </c>
      <c r="D29" s="18">
        <v>1191198658</v>
      </c>
      <c r="E29" s="58"/>
      <c r="F29" s="58"/>
      <c r="G29" s="58"/>
    </row>
    <row r="30" spans="2:7">
      <c r="B30" s="27" t="s">
        <v>80</v>
      </c>
      <c r="C30" s="19">
        <v>10657970031</v>
      </c>
      <c r="D30" s="18">
        <v>10154573422</v>
      </c>
      <c r="E30" s="29">
        <v>7525931091</v>
      </c>
      <c r="F30" s="28">
        <v>15818697355</v>
      </c>
      <c r="G30" s="28">
        <v>15007734402</v>
      </c>
    </row>
    <row r="31" spans="2:7">
      <c r="B31" s="15" t="s">
        <v>81</v>
      </c>
      <c r="C31" s="19">
        <v>451104874</v>
      </c>
      <c r="D31" s="18">
        <v>80327852347</v>
      </c>
      <c r="E31" s="19">
        <v>110438229453</v>
      </c>
      <c r="F31" s="18">
        <v>112850779089</v>
      </c>
      <c r="G31" s="18">
        <v>118501715920</v>
      </c>
    </row>
    <row r="32" spans="2:7">
      <c r="B32" s="15" t="s">
        <v>82</v>
      </c>
      <c r="C32" s="17"/>
      <c r="D32" s="18">
        <v>79571596061</v>
      </c>
      <c r="E32" s="19">
        <v>82925936693</v>
      </c>
      <c r="F32" s="18">
        <v>86421679554</v>
      </c>
      <c r="G32" s="18">
        <v>90064785456</v>
      </c>
    </row>
    <row r="33" spans="2:9">
      <c r="B33" s="15" t="s">
        <v>78</v>
      </c>
      <c r="C33" s="19">
        <v>57345802</v>
      </c>
      <c r="D33" s="18">
        <v>74472724</v>
      </c>
      <c r="E33" s="19">
        <v>14634521909</v>
      </c>
      <c r="F33" s="18">
        <v>20093617542</v>
      </c>
      <c r="G33" s="18">
        <v>22348160890</v>
      </c>
    </row>
    <row r="34" spans="2:9">
      <c r="B34" s="15" t="s">
        <v>83</v>
      </c>
      <c r="C34" s="19">
        <v>393759072</v>
      </c>
      <c r="D34" s="18">
        <v>390620669</v>
      </c>
      <c r="E34" s="19">
        <v>681216141</v>
      </c>
      <c r="F34" s="18">
        <v>1707468041</v>
      </c>
      <c r="G34" s="18">
        <v>1770825551</v>
      </c>
    </row>
    <row r="35" spans="2:9">
      <c r="B35" s="15" t="s">
        <v>84</v>
      </c>
      <c r="C35" s="17"/>
      <c r="D35" s="18">
        <v>291162893</v>
      </c>
      <c r="E35" s="19">
        <v>12196554710</v>
      </c>
      <c r="F35" s="18">
        <v>4628013952</v>
      </c>
      <c r="G35" s="18">
        <v>4317944023</v>
      </c>
    </row>
    <row r="36" spans="2:9">
      <c r="B36" s="15" t="s">
        <v>85</v>
      </c>
      <c r="C36" s="19">
        <v>20363018058</v>
      </c>
      <c r="D36" s="18">
        <v>103009883896</v>
      </c>
      <c r="E36" s="19">
        <v>133483282936</v>
      </c>
      <c r="F36" s="18">
        <v>150419074817</v>
      </c>
      <c r="G36" s="18">
        <v>162275491387</v>
      </c>
      <c r="I36" s="72"/>
    </row>
    <row r="37" spans="2:9">
      <c r="B37" s="15" t="s">
        <v>86</v>
      </c>
      <c r="C37" s="17"/>
      <c r="D37" s="16"/>
      <c r="E37" s="17"/>
      <c r="F37" s="16"/>
      <c r="G37" s="16"/>
      <c r="I37" s="72"/>
    </row>
    <row r="38" spans="2:9">
      <c r="B38" s="15" t="s">
        <v>15</v>
      </c>
      <c r="C38" s="19">
        <v>252798909042</v>
      </c>
      <c r="D38" s="18">
        <v>695710406621</v>
      </c>
      <c r="E38" s="19">
        <v>727719912421</v>
      </c>
      <c r="F38" s="18">
        <v>699495541371</v>
      </c>
      <c r="G38" s="18">
        <v>746673567863</v>
      </c>
    </row>
    <row r="39" spans="2:9">
      <c r="B39" s="15" t="s">
        <v>87</v>
      </c>
      <c r="C39" s="19">
        <v>1642029000</v>
      </c>
      <c r="D39" s="18">
        <v>2153852500</v>
      </c>
      <c r="E39" s="19">
        <v>2179102500</v>
      </c>
      <c r="F39" s="18">
        <v>2209882500</v>
      </c>
      <c r="G39" s="18">
        <v>6385067500</v>
      </c>
    </row>
    <row r="40" spans="2:9">
      <c r="B40" s="15" t="s">
        <v>88</v>
      </c>
      <c r="C40" s="19">
        <v>144800781639</v>
      </c>
      <c r="D40" s="18">
        <v>506941065763</v>
      </c>
      <c r="E40" s="19">
        <v>4585458564</v>
      </c>
      <c r="F40" s="18">
        <v>331442542564</v>
      </c>
      <c r="G40" s="18">
        <v>327196694844</v>
      </c>
    </row>
    <row r="41" spans="2:9">
      <c r="B41" s="15" t="s">
        <v>89</v>
      </c>
      <c r="C41" s="19">
        <v>90130054</v>
      </c>
      <c r="D41" s="18">
        <v>7625577796</v>
      </c>
      <c r="E41" s="19">
        <v>-38294765652</v>
      </c>
      <c r="F41" s="18">
        <v>-397138123680</v>
      </c>
      <c r="G41" s="18">
        <v>-395302378693</v>
      </c>
    </row>
    <row r="42" spans="2:9">
      <c r="B42" s="15" t="s">
        <v>90</v>
      </c>
      <c r="C42" s="19">
        <v>-188064261</v>
      </c>
      <c r="D42" s="18">
        <v>-170435379</v>
      </c>
      <c r="E42" s="19">
        <v>-1289981442</v>
      </c>
      <c r="F42" s="18">
        <v>-5303273592</v>
      </c>
      <c r="G42" s="18">
        <v>-106057035</v>
      </c>
    </row>
    <row r="43" spans="2:9">
      <c r="B43" s="15" t="s">
        <v>91</v>
      </c>
      <c r="C43" s="19">
        <v>106454032610</v>
      </c>
      <c r="D43" s="18">
        <v>179160345941</v>
      </c>
      <c r="E43" s="19">
        <v>760540098451</v>
      </c>
      <c r="F43" s="18">
        <v>768284513579</v>
      </c>
      <c r="G43" s="18">
        <v>808500241247</v>
      </c>
    </row>
    <row r="44" spans="2:9">
      <c r="B44" s="15" t="s">
        <v>16</v>
      </c>
      <c r="C44" s="19">
        <v>21140812525</v>
      </c>
      <c r="D44" s="18">
        <v>22209484789</v>
      </c>
      <c r="E44" s="19">
        <v>57063260457</v>
      </c>
      <c r="F44" s="18">
        <v>44775397431</v>
      </c>
      <c r="G44" s="18">
        <v>47395106583</v>
      </c>
    </row>
    <row r="45" spans="2:9">
      <c r="B45" s="15" t="s">
        <v>92</v>
      </c>
      <c r="C45" s="19">
        <v>273939721567</v>
      </c>
      <c r="D45" s="18">
        <v>717919891410</v>
      </c>
      <c r="E45" s="19">
        <v>784783172878</v>
      </c>
      <c r="F45" s="18">
        <v>744270938802</v>
      </c>
      <c r="G45" s="18">
        <v>794068674446</v>
      </c>
    </row>
    <row r="46" spans="2:9">
      <c r="B46" s="20" t="s">
        <v>93</v>
      </c>
      <c r="C46" s="22">
        <v>294302739625</v>
      </c>
      <c r="D46" s="21">
        <v>820929775306</v>
      </c>
      <c r="E46" s="22">
        <v>918266455814</v>
      </c>
      <c r="F46" s="21">
        <v>894690013619</v>
      </c>
      <c r="G46" s="21">
        <v>956344165833</v>
      </c>
    </row>
    <row r="47" spans="2:9">
      <c r="B47" s="23"/>
    </row>
    <row r="48" spans="2:9">
      <c r="B48" s="57" t="s">
        <v>97</v>
      </c>
    </row>
    <row r="49" spans="2:7">
      <c r="B49" s="10" t="s">
        <v>99</v>
      </c>
    </row>
    <row r="50" spans="2:7">
      <c r="B50" s="10" t="s">
        <v>100</v>
      </c>
    </row>
    <row r="51" spans="2:7">
      <c r="B51" s="10" t="s">
        <v>98</v>
      </c>
    </row>
    <row r="52" spans="2:7">
      <c r="B52" s="11" t="s">
        <v>56</v>
      </c>
      <c r="C52" s="59"/>
    </row>
    <row r="53" spans="2:7">
      <c r="B53" s="12"/>
      <c r="C53" s="14" t="s">
        <v>95</v>
      </c>
      <c r="D53" s="13" t="s">
        <v>94</v>
      </c>
      <c r="E53" s="14" t="s">
        <v>59</v>
      </c>
      <c r="F53" s="13" t="s">
        <v>58</v>
      </c>
      <c r="G53" s="13" t="s">
        <v>57</v>
      </c>
    </row>
    <row r="54" spans="2:7">
      <c r="B54" s="15" t="s">
        <v>1</v>
      </c>
      <c r="C54" s="19">
        <v>124189443779</v>
      </c>
      <c r="D54" s="18">
        <v>182085496975</v>
      </c>
      <c r="E54" s="19">
        <v>182391609421</v>
      </c>
      <c r="F54" s="18">
        <v>204567625227</v>
      </c>
      <c r="G54" s="18">
        <v>211038348381</v>
      </c>
    </row>
    <row r="55" spans="2:7">
      <c r="B55" s="15" t="s">
        <v>2</v>
      </c>
      <c r="C55" s="19">
        <v>29789638852</v>
      </c>
      <c r="D55" s="18">
        <v>39973426437</v>
      </c>
      <c r="E55" s="19">
        <v>51007346565</v>
      </c>
      <c r="F55" s="18">
        <v>60622507568</v>
      </c>
      <c r="G55" s="18">
        <v>62253226283</v>
      </c>
    </row>
    <row r="56" spans="2:7">
      <c r="B56" s="15" t="s">
        <v>3</v>
      </c>
      <c r="C56" s="19">
        <v>94399804927</v>
      </c>
      <c r="D56" s="18">
        <v>142112070538</v>
      </c>
      <c r="E56" s="19">
        <v>131384262856</v>
      </c>
      <c r="F56" s="18">
        <v>143945117659</v>
      </c>
      <c r="G56" s="18">
        <v>148785122098</v>
      </c>
    </row>
    <row r="57" spans="2:7">
      <c r="B57" s="15" t="s">
        <v>4</v>
      </c>
      <c r="C57" s="19">
        <v>31139536482</v>
      </c>
      <c r="D57" s="18">
        <v>40187725064</v>
      </c>
      <c r="E57" s="19">
        <v>71189298408</v>
      </c>
      <c r="F57" s="18">
        <v>75858420753</v>
      </c>
      <c r="G57" s="18">
        <v>70725329507</v>
      </c>
    </row>
    <row r="58" spans="2:7">
      <c r="B58" s="15" t="s">
        <v>5</v>
      </c>
      <c r="C58" s="19">
        <v>63260268445</v>
      </c>
      <c r="D58" s="18">
        <v>101924345474</v>
      </c>
      <c r="E58" s="19">
        <v>60194964448</v>
      </c>
      <c r="F58" s="18">
        <v>68086696906</v>
      </c>
      <c r="G58" s="18">
        <v>78059792591</v>
      </c>
    </row>
    <row r="59" spans="2:7">
      <c r="B59" s="15" t="s">
        <v>6</v>
      </c>
      <c r="C59" s="19">
        <v>2010272504</v>
      </c>
      <c r="D59" s="18">
        <v>5894261131</v>
      </c>
      <c r="E59" s="19">
        <v>18834249951</v>
      </c>
      <c r="F59" s="18">
        <v>15918645669</v>
      </c>
      <c r="G59" s="18">
        <v>26737779495</v>
      </c>
    </row>
    <row r="60" spans="2:7">
      <c r="B60" s="15" t="s">
        <v>7</v>
      </c>
      <c r="C60" s="19">
        <v>517636055</v>
      </c>
      <c r="D60" s="18">
        <v>2210136646</v>
      </c>
      <c r="E60" s="19">
        <v>3736996898</v>
      </c>
      <c r="F60" s="18">
        <v>12078389180</v>
      </c>
      <c r="G60" s="18">
        <v>27859009364</v>
      </c>
    </row>
    <row r="61" spans="2:7">
      <c r="B61" s="15" t="s">
        <v>8</v>
      </c>
      <c r="C61" s="19">
        <v>1759658054</v>
      </c>
      <c r="D61" s="18">
        <v>487924306</v>
      </c>
      <c r="E61" s="19">
        <v>26099668540</v>
      </c>
      <c r="F61" s="18">
        <v>161363466</v>
      </c>
      <c r="G61" s="18">
        <v>731301847</v>
      </c>
    </row>
    <row r="62" spans="2:7">
      <c r="B62" s="15" t="s">
        <v>9</v>
      </c>
      <c r="C62" s="19">
        <v>723959327</v>
      </c>
      <c r="D62" s="18">
        <v>589653665</v>
      </c>
      <c r="E62" s="19">
        <v>1437405112</v>
      </c>
      <c r="F62" s="18">
        <v>2362953633</v>
      </c>
      <c r="G62" s="18">
        <v>8371703717</v>
      </c>
    </row>
    <row r="63" spans="2:7">
      <c r="B63" s="15" t="s">
        <v>10</v>
      </c>
      <c r="C63" s="19">
        <v>-1453657563</v>
      </c>
      <c r="D63" s="18">
        <v>-1957765534</v>
      </c>
      <c r="E63" s="19">
        <v>-434155003</v>
      </c>
      <c r="F63" s="18">
        <v>469595</v>
      </c>
      <c r="G63" s="18">
        <v>39346123</v>
      </c>
    </row>
    <row r="64" spans="2:7">
      <c r="B64" s="15" t="s">
        <v>11</v>
      </c>
      <c r="C64" s="19">
        <v>64334946058</v>
      </c>
      <c r="D64" s="18">
        <v>103548975066</v>
      </c>
      <c r="E64" s="19">
        <v>99520325926</v>
      </c>
      <c r="F64" s="18">
        <v>69725832823</v>
      </c>
      <c r="G64" s="18">
        <v>69337506975</v>
      </c>
    </row>
    <row r="65" spans="2:7">
      <c r="B65" s="15" t="s">
        <v>12</v>
      </c>
      <c r="C65" s="19">
        <v>13434079211</v>
      </c>
      <c r="D65" s="18">
        <v>22198387223</v>
      </c>
      <c r="E65" s="19">
        <v>23863137601</v>
      </c>
      <c r="F65" s="18">
        <v>19447499875</v>
      </c>
      <c r="G65" s="18">
        <v>24021415575</v>
      </c>
    </row>
    <row r="66" spans="2:7">
      <c r="B66" s="15" t="s">
        <v>13</v>
      </c>
      <c r="C66" s="19">
        <v>50900866847</v>
      </c>
      <c r="D66" s="18">
        <v>81350587843</v>
      </c>
      <c r="E66" s="19">
        <v>75657188325</v>
      </c>
      <c r="F66" s="18">
        <v>50278332948</v>
      </c>
      <c r="G66" s="18">
        <v>45316091400</v>
      </c>
    </row>
    <row r="67" spans="2:7">
      <c r="B67" s="15" t="s">
        <v>14</v>
      </c>
      <c r="C67" s="17"/>
      <c r="D67" s="16"/>
      <c r="E67" s="17"/>
      <c r="F67" s="16"/>
      <c r="G67" s="16"/>
    </row>
    <row r="68" spans="2:7">
      <c r="B68" s="15" t="s">
        <v>15</v>
      </c>
      <c r="C68" s="19">
        <v>43272525510</v>
      </c>
      <c r="D68" s="18">
        <v>72827142327</v>
      </c>
      <c r="E68" s="19">
        <v>69736400732</v>
      </c>
      <c r="F68" s="18">
        <v>44612095215</v>
      </c>
      <c r="G68" s="18">
        <v>41992095488</v>
      </c>
    </row>
    <row r="69" spans="2:7">
      <c r="B69" s="15" t="s">
        <v>16</v>
      </c>
      <c r="C69" s="19">
        <v>7628341337</v>
      </c>
      <c r="D69" s="18">
        <v>8523445516</v>
      </c>
      <c r="E69" s="19">
        <v>5920787593</v>
      </c>
      <c r="F69" s="18">
        <v>5666237733</v>
      </c>
      <c r="G69" s="18">
        <v>3323995912</v>
      </c>
    </row>
    <row r="70" spans="2:7">
      <c r="B70" s="15" t="s">
        <v>17</v>
      </c>
      <c r="C70" s="19">
        <v>20056033</v>
      </c>
      <c r="D70" s="18">
        <v>-103200114</v>
      </c>
      <c r="E70" s="19">
        <v>-2882534292</v>
      </c>
      <c r="F70" s="18">
        <v>-3277160308</v>
      </c>
      <c r="G70" s="18">
        <v>3575859878</v>
      </c>
    </row>
    <row r="71" spans="2:7">
      <c r="B71" s="15" t="s">
        <v>18</v>
      </c>
      <c r="C71" s="17"/>
      <c r="D71" s="16"/>
      <c r="E71" s="19"/>
      <c r="F71" s="18"/>
      <c r="G71" s="18"/>
    </row>
    <row r="72" spans="2:7">
      <c r="B72" s="15" t="s">
        <v>19</v>
      </c>
      <c r="C72" s="19">
        <v>110760172</v>
      </c>
      <c r="D72" s="18">
        <v>-120828996</v>
      </c>
      <c r="E72" s="19">
        <v>-895472696</v>
      </c>
      <c r="F72" s="18">
        <v>-501780087</v>
      </c>
      <c r="G72" s="18">
        <v>75094509</v>
      </c>
    </row>
    <row r="73" spans="2:7">
      <c r="B73" s="15" t="s">
        <v>20</v>
      </c>
      <c r="C73" s="17"/>
      <c r="D73" s="16"/>
      <c r="E73" s="19">
        <v>903862627</v>
      </c>
      <c r="F73" s="18">
        <v>-7343512520</v>
      </c>
      <c r="G73" s="18">
        <v>11156577773</v>
      </c>
    </row>
    <row r="74" spans="2:7">
      <c r="B74" s="24" t="s">
        <v>21</v>
      </c>
      <c r="C74" s="17"/>
      <c r="D74" s="16"/>
      <c r="E74" s="26"/>
      <c r="F74" s="25"/>
      <c r="G74" s="25"/>
    </row>
    <row r="75" spans="2:7">
      <c r="B75" s="30" t="s">
        <v>28</v>
      </c>
      <c r="C75" s="19">
        <v>-88233025</v>
      </c>
      <c r="D75" s="18">
        <v>28368812</v>
      </c>
      <c r="E75" s="58"/>
      <c r="F75" s="58"/>
      <c r="G75" s="58"/>
    </row>
    <row r="76" spans="2:7">
      <c r="B76" s="27" t="s">
        <v>22</v>
      </c>
      <c r="C76" s="19">
        <v>-2471114</v>
      </c>
      <c r="D76" s="18">
        <v>-10739930</v>
      </c>
      <c r="E76" s="29">
        <v>-2890924223</v>
      </c>
      <c r="F76" s="28">
        <v>4568132299</v>
      </c>
      <c r="G76" s="28">
        <v>-7655812404</v>
      </c>
    </row>
    <row r="77" spans="2:7">
      <c r="B77" s="15" t="s">
        <v>23</v>
      </c>
      <c r="C77" s="19">
        <v>50920922880</v>
      </c>
      <c r="D77" s="18">
        <v>81247387729</v>
      </c>
      <c r="E77" s="19">
        <v>72774654033</v>
      </c>
      <c r="F77" s="18">
        <v>47001172640</v>
      </c>
      <c r="G77" s="18">
        <v>48891951278</v>
      </c>
    </row>
    <row r="78" spans="2:7">
      <c r="B78" s="15" t="s">
        <v>24</v>
      </c>
      <c r="C78" s="17"/>
      <c r="D78" s="16"/>
      <c r="E78" s="17"/>
      <c r="F78" s="16"/>
      <c r="G78" s="16"/>
    </row>
    <row r="79" spans="2:7">
      <c r="B79" s="15" t="s">
        <v>15</v>
      </c>
      <c r="C79" s="19">
        <v>43292581543</v>
      </c>
      <c r="D79" s="18">
        <v>72723942213</v>
      </c>
      <c r="E79" s="19">
        <v>67721381973</v>
      </c>
      <c r="F79" s="18">
        <v>40097022978</v>
      </c>
      <c r="G79" s="18">
        <v>47264406554</v>
      </c>
    </row>
    <row r="80" spans="2:7">
      <c r="B80" s="15" t="s">
        <v>16</v>
      </c>
      <c r="C80" s="19">
        <v>7628341337</v>
      </c>
      <c r="D80" s="18">
        <v>8523445516</v>
      </c>
      <c r="E80" s="19">
        <v>5053272060</v>
      </c>
      <c r="F80" s="18">
        <v>6904149662</v>
      </c>
      <c r="G80" s="18">
        <v>1627544724</v>
      </c>
    </row>
    <row r="81" spans="2:7">
      <c r="B81" s="15" t="s">
        <v>25</v>
      </c>
      <c r="C81" s="17"/>
      <c r="D81" s="16"/>
      <c r="E81" s="17"/>
      <c r="F81" s="16"/>
      <c r="G81" s="16"/>
    </row>
    <row r="82" spans="2:7">
      <c r="B82" s="15" t="s">
        <v>26</v>
      </c>
      <c r="C82" s="19">
        <v>13177</v>
      </c>
      <c r="D82" s="18">
        <v>19475</v>
      </c>
      <c r="E82" s="19">
        <v>5827</v>
      </c>
      <c r="F82" s="18">
        <v>3559</v>
      </c>
      <c r="G82" s="18">
        <v>3353</v>
      </c>
    </row>
    <row r="83" spans="2:7">
      <c r="B83" s="20" t="s">
        <v>27</v>
      </c>
      <c r="C83" s="22">
        <v>12730</v>
      </c>
      <c r="D83" s="21">
        <v>18697</v>
      </c>
      <c r="E83" s="22">
        <v>5642</v>
      </c>
      <c r="F83" s="21">
        <v>3532</v>
      </c>
      <c r="G83" s="21">
        <v>3344</v>
      </c>
    </row>
    <row r="84" spans="2:7">
      <c r="B84" s="31"/>
    </row>
    <row r="85" spans="2:7">
      <c r="B85" s="31"/>
    </row>
    <row r="86" spans="2:7">
      <c r="B86" s="57" t="s">
        <v>159</v>
      </c>
    </row>
    <row r="87" spans="2:7">
      <c r="B87" s="11" t="s">
        <v>158</v>
      </c>
    </row>
    <row r="88" spans="2:7">
      <c r="B88" s="15" t="s">
        <v>160</v>
      </c>
      <c r="C88" s="19">
        <f>+C59/10^3</f>
        <v>2010272.504</v>
      </c>
      <c r="D88" s="19">
        <f>+D59/10^3</f>
        <v>5894261.1310000001</v>
      </c>
      <c r="E88" s="19">
        <f>+E59/10^3</f>
        <v>18834249.951000001</v>
      </c>
      <c r="F88" s="19">
        <f>+F59/10^3</f>
        <v>15918645.669</v>
      </c>
      <c r="G88" s="19">
        <f>+G59/10^3</f>
        <v>26737779.495000001</v>
      </c>
    </row>
    <row r="89" spans="2:7">
      <c r="B89" s="47" t="s">
        <v>156</v>
      </c>
      <c r="C89" s="19">
        <v>1212505</v>
      </c>
      <c r="D89" s="18">
        <v>5039935</v>
      </c>
      <c r="E89" s="19">
        <v>7586533</v>
      </c>
      <c r="F89" s="18">
        <v>2804324</v>
      </c>
      <c r="G89" s="18">
        <v>3938294</v>
      </c>
    </row>
    <row r="90" spans="2:7">
      <c r="B90" s="47" t="s">
        <v>162</v>
      </c>
      <c r="C90" s="19">
        <f>+C88-C89</f>
        <v>797767.50399999996</v>
      </c>
      <c r="D90" s="19">
        <f>+D88-D89</f>
        <v>854326.13100000005</v>
      </c>
      <c r="E90" s="19">
        <f>+E88-E89</f>
        <v>11247716.951000001</v>
      </c>
      <c r="F90" s="19">
        <f>+F88-F89</f>
        <v>13114321.669</v>
      </c>
      <c r="G90" s="19">
        <f>+G88-G89</f>
        <v>22799485.495000001</v>
      </c>
    </row>
    <row r="91" spans="2:7">
      <c r="B91" s="15" t="s">
        <v>161</v>
      </c>
      <c r="C91" s="19">
        <f>+C60/10^3</f>
        <v>517636.05499999999</v>
      </c>
      <c r="D91" s="19">
        <f>+D60/10^3</f>
        <v>2210136.6460000002</v>
      </c>
      <c r="E91" s="19">
        <f>+E60/10^3</f>
        <v>3736996.898</v>
      </c>
      <c r="F91" s="19">
        <f>+F60/10^3</f>
        <v>12078389.18</v>
      </c>
      <c r="G91" s="19">
        <f>+G60/10^3</f>
        <v>27859009.364</v>
      </c>
    </row>
    <row r="92" spans="2:7">
      <c r="B92" s="47" t="s">
        <v>157</v>
      </c>
      <c r="C92" s="19">
        <v>0</v>
      </c>
      <c r="D92" s="18">
        <v>1493187</v>
      </c>
      <c r="E92" s="19">
        <v>3317722</v>
      </c>
      <c r="F92" s="18">
        <v>3565972</v>
      </c>
      <c r="G92" s="18">
        <v>3658328</v>
      </c>
    </row>
    <row r="93" spans="2:7">
      <c r="B93" s="47" t="s">
        <v>163</v>
      </c>
      <c r="C93" s="19">
        <f>+C91-C92</f>
        <v>517636.05499999999</v>
      </c>
      <c r="D93" s="19">
        <f>+D91-D92</f>
        <v>716949.64600000018</v>
      </c>
      <c r="E93" s="19">
        <f>+E91-E92</f>
        <v>419274.89800000004</v>
      </c>
      <c r="F93" s="19">
        <f>+F91-F92</f>
        <v>8512417.1799999997</v>
      </c>
      <c r="G93" s="19">
        <f>+G91-G92</f>
        <v>24200681.364</v>
      </c>
    </row>
    <row r="94" spans="2:7">
      <c r="B94" s="31"/>
    </row>
    <row r="95" spans="2:7">
      <c r="B95" s="57" t="s">
        <v>101</v>
      </c>
    </row>
    <row r="96" spans="2:7">
      <c r="B96" s="10" t="s">
        <v>99</v>
      </c>
    </row>
    <row r="97" spans="2:7">
      <c r="B97" s="10" t="s">
        <v>100</v>
      </c>
    </row>
    <row r="98" spans="2:7">
      <c r="B98" s="10" t="s">
        <v>98</v>
      </c>
    </row>
    <row r="99" spans="2:7">
      <c r="B99" s="11" t="s">
        <v>56</v>
      </c>
    </row>
    <row r="100" spans="2:7">
      <c r="B100" s="12"/>
      <c r="C100" s="14" t="s">
        <v>95</v>
      </c>
      <c r="D100" s="13" t="s">
        <v>94</v>
      </c>
      <c r="E100" s="14" t="s">
        <v>59</v>
      </c>
      <c r="F100" s="13" t="s">
        <v>58</v>
      </c>
      <c r="G100" s="13" t="s">
        <v>57</v>
      </c>
    </row>
    <row r="101" spans="2:7">
      <c r="B101" s="15" t="s">
        <v>102</v>
      </c>
      <c r="C101" s="19">
        <v>45140518832</v>
      </c>
      <c r="D101" s="18">
        <v>64192204618</v>
      </c>
      <c r="E101" s="19">
        <v>65796485202</v>
      </c>
      <c r="F101" s="18">
        <v>76994954935</v>
      </c>
      <c r="G101" s="18">
        <v>74302498142</v>
      </c>
    </row>
    <row r="102" spans="2:7">
      <c r="B102" s="15" t="s">
        <v>103</v>
      </c>
      <c r="C102" s="19">
        <v>47708111496</v>
      </c>
      <c r="D102" s="18">
        <v>79111222097</v>
      </c>
      <c r="E102" s="19">
        <v>71445537571</v>
      </c>
      <c r="F102" s="18">
        <v>89533711013</v>
      </c>
      <c r="G102" s="18">
        <v>98867960856</v>
      </c>
    </row>
    <row r="103" spans="2:7">
      <c r="B103" s="15" t="s">
        <v>104</v>
      </c>
      <c r="C103" s="19">
        <v>-3499784549</v>
      </c>
      <c r="D103" s="18">
        <v>-17232279739</v>
      </c>
      <c r="E103" s="19">
        <v>-15983694614</v>
      </c>
      <c r="F103" s="18">
        <v>-14191111670</v>
      </c>
      <c r="G103" s="18">
        <v>-27868336750</v>
      </c>
    </row>
    <row r="104" spans="2:7">
      <c r="B104" s="15" t="s">
        <v>105</v>
      </c>
      <c r="C104" s="19">
        <v>932191885</v>
      </c>
      <c r="D104" s="18">
        <v>1896882227</v>
      </c>
      <c r="E104" s="19">
        <v>10334642245</v>
      </c>
      <c r="F104" s="18">
        <v>1788390069</v>
      </c>
      <c r="G104" s="18">
        <v>3419204246</v>
      </c>
    </row>
    <row r="105" spans="2:7">
      <c r="B105" s="15" t="s">
        <v>106</v>
      </c>
      <c r="C105" s="17"/>
      <c r="D105" s="18">
        <v>416380033</v>
      </c>
      <c r="E105" s="17"/>
      <c r="F105" s="18">
        <v>-136034477</v>
      </c>
      <c r="G105" s="18">
        <v>-116330210</v>
      </c>
    </row>
    <row r="106" spans="2:7">
      <c r="B106" s="15" t="s">
        <v>107</v>
      </c>
      <c r="C106" s="19">
        <v>-53908605810</v>
      </c>
      <c r="D106" s="18">
        <v>-555342144915</v>
      </c>
      <c r="E106" s="19">
        <v>-32215835091</v>
      </c>
      <c r="F106" s="18">
        <v>-979321415</v>
      </c>
      <c r="G106" s="18">
        <v>-25295729852</v>
      </c>
    </row>
    <row r="107" spans="2:7">
      <c r="B107" s="15" t="s">
        <v>108</v>
      </c>
      <c r="C107" s="19">
        <v>-32013078139</v>
      </c>
      <c r="D107" s="18">
        <v>-598010164205</v>
      </c>
      <c r="E107" s="19">
        <v>-887694920604</v>
      </c>
      <c r="F107" s="18">
        <v>-929872879116</v>
      </c>
      <c r="G107" s="18">
        <v>-920144449894</v>
      </c>
    </row>
    <row r="108" spans="2:7">
      <c r="B108" s="15" t="s">
        <v>109</v>
      </c>
      <c r="C108" s="17"/>
      <c r="D108" s="18">
        <v>72842736515</v>
      </c>
      <c r="E108" s="19">
        <v>885354373894</v>
      </c>
      <c r="F108" s="18">
        <v>959470985878</v>
      </c>
      <c r="G108" s="18">
        <v>937690192138</v>
      </c>
    </row>
    <row r="109" spans="2:7">
      <c r="B109" s="15" t="s">
        <v>110</v>
      </c>
      <c r="C109" s="17"/>
      <c r="D109" s="18">
        <v>-3033470000</v>
      </c>
      <c r="E109" s="19">
        <v>-15265290000</v>
      </c>
      <c r="F109" s="18">
        <v>-1294550726</v>
      </c>
      <c r="G109" s="16"/>
    </row>
    <row r="110" spans="2:7">
      <c r="B110" s="15" t="s">
        <v>111</v>
      </c>
      <c r="C110" s="17"/>
      <c r="D110" s="18">
        <v>62340000</v>
      </c>
      <c r="E110" s="19">
        <v>1849647500</v>
      </c>
      <c r="F110" s="18">
        <v>2446538967</v>
      </c>
      <c r="G110" s="18">
        <v>3265789259</v>
      </c>
    </row>
    <row r="111" spans="2:7">
      <c r="B111" s="15" t="s">
        <v>112</v>
      </c>
      <c r="E111" s="19">
        <v>708866000</v>
      </c>
      <c r="F111" s="18">
        <v>-2078162783</v>
      </c>
      <c r="G111" s="18">
        <v>-1177700828</v>
      </c>
    </row>
    <row r="112" spans="2:7">
      <c r="B112" s="15" t="s">
        <v>113</v>
      </c>
      <c r="C112" s="19">
        <v>-4883990140</v>
      </c>
      <c r="D112" s="18">
        <v>-2329253984</v>
      </c>
      <c r="E112" s="19">
        <v>-2800165761</v>
      </c>
      <c r="F112" s="18">
        <v>-1019196025</v>
      </c>
      <c r="G112" s="16"/>
    </row>
    <row r="113" spans="2:7">
      <c r="B113" s="15" t="s">
        <v>114</v>
      </c>
      <c r="C113" s="17"/>
      <c r="D113" s="18">
        <v>1175000000</v>
      </c>
      <c r="E113" s="17"/>
      <c r="F113" s="18">
        <v>112000000</v>
      </c>
      <c r="G113" s="18">
        <v>12904463673</v>
      </c>
    </row>
    <row r="114" spans="2:7">
      <c r="B114" s="15" t="s">
        <v>115</v>
      </c>
      <c r="C114" s="19">
        <v>-18000000</v>
      </c>
      <c r="D114" s="16"/>
      <c r="E114" s="19">
        <v>-15000000</v>
      </c>
      <c r="F114" s="16"/>
      <c r="G114" s="16"/>
    </row>
    <row r="115" spans="2:7">
      <c r="B115" s="15" t="s">
        <v>116</v>
      </c>
      <c r="E115" s="17"/>
      <c r="F115" s="18">
        <v>15000000</v>
      </c>
      <c r="G115" s="18">
        <v>3459403585</v>
      </c>
    </row>
    <row r="116" spans="2:7">
      <c r="B116" s="15" t="s">
        <v>117</v>
      </c>
      <c r="C116" s="17"/>
      <c r="D116" s="16"/>
      <c r="E116" s="19">
        <v>4400000</v>
      </c>
      <c r="F116" s="16"/>
      <c r="G116" s="16"/>
    </row>
    <row r="117" spans="2:7">
      <c r="B117" s="15" t="s">
        <v>118</v>
      </c>
      <c r="C117" s="19">
        <v>-2574120005</v>
      </c>
      <c r="D117" s="18">
        <v>-320734120</v>
      </c>
      <c r="E117" s="19">
        <v>-1954801570</v>
      </c>
      <c r="F117" s="18">
        <v>-2250230583</v>
      </c>
      <c r="G117" s="18">
        <v>-228212687</v>
      </c>
    </row>
    <row r="118" spans="2:7">
      <c r="B118" s="15" t="s">
        <v>119</v>
      </c>
      <c r="C118" s="19">
        <v>1503796180</v>
      </c>
      <c r="D118" s="18">
        <v>1593342500</v>
      </c>
      <c r="E118" s="19">
        <v>625000000</v>
      </c>
      <c r="F118" s="18">
        <v>1493700000</v>
      </c>
      <c r="G118" s="18">
        <v>2538746750</v>
      </c>
    </row>
    <row r="119" spans="2:7">
      <c r="B119" s="15" t="s">
        <v>120</v>
      </c>
      <c r="E119" s="17"/>
      <c r="F119" s="16"/>
      <c r="G119" s="18">
        <v>-35547750</v>
      </c>
    </row>
    <row r="120" spans="2:7">
      <c r="B120" s="15" t="s">
        <v>121</v>
      </c>
      <c r="C120" s="19">
        <v>-25155000</v>
      </c>
      <c r="D120" s="18">
        <v>-4790000</v>
      </c>
      <c r="E120" s="19">
        <v>-800000</v>
      </c>
      <c r="F120" s="16"/>
      <c r="G120" s="18">
        <v>-5408600</v>
      </c>
    </row>
    <row r="121" spans="2:7">
      <c r="B121" s="15" t="s">
        <v>122</v>
      </c>
      <c r="C121" s="19">
        <v>43886000</v>
      </c>
      <c r="D121" s="18">
        <v>59157000</v>
      </c>
      <c r="E121" s="19">
        <v>55315000</v>
      </c>
      <c r="F121" s="18">
        <v>43676310</v>
      </c>
      <c r="G121" s="18">
        <v>13081000</v>
      </c>
    </row>
    <row r="122" spans="2:7">
      <c r="B122" s="15" t="s">
        <v>123</v>
      </c>
      <c r="C122" s="19">
        <v>-15621659405</v>
      </c>
      <c r="D122" s="18">
        <v>-6344183351</v>
      </c>
      <c r="E122" s="19">
        <v>-9102704321</v>
      </c>
      <c r="F122" s="18">
        <v>-12284331147</v>
      </c>
      <c r="G122" s="18">
        <v>-16977118551</v>
      </c>
    </row>
    <row r="123" spans="2:7">
      <c r="B123" s="15" t="s">
        <v>124</v>
      </c>
      <c r="C123" s="19">
        <v>5000000</v>
      </c>
      <c r="D123" s="16"/>
      <c r="E123" s="17"/>
      <c r="F123" s="18">
        <v>111356000</v>
      </c>
      <c r="G123" s="16"/>
    </row>
    <row r="124" spans="2:7">
      <c r="B124" s="15" t="s">
        <v>125</v>
      </c>
      <c r="C124" s="19">
        <v>144193454</v>
      </c>
      <c r="D124" s="18">
        <v>1392319</v>
      </c>
      <c r="E124" s="19">
        <v>3188520</v>
      </c>
      <c r="F124" s="18">
        <v>195000000</v>
      </c>
      <c r="G124" s="18">
        <v>443230446</v>
      </c>
    </row>
    <row r="125" spans="2:7">
      <c r="B125" s="15" t="s">
        <v>126</v>
      </c>
      <c r="C125" s="19">
        <v>-469478755</v>
      </c>
      <c r="D125" s="18">
        <v>-883517589</v>
      </c>
      <c r="E125" s="19">
        <v>-7622796052</v>
      </c>
      <c r="F125" s="18">
        <v>-16096514892</v>
      </c>
      <c r="G125" s="18">
        <v>-28191078437</v>
      </c>
    </row>
    <row r="126" spans="2:7">
      <c r="B126" s="15" t="s">
        <v>127</v>
      </c>
      <c r="C126" s="17"/>
      <c r="D126" s="16"/>
      <c r="E126" s="19">
        <v>89000000</v>
      </c>
      <c r="F126" s="16"/>
      <c r="G126" s="16"/>
    </row>
    <row r="127" spans="2:7">
      <c r="B127" s="15" t="s">
        <v>128</v>
      </c>
      <c r="C127" s="17"/>
      <c r="D127" s="16"/>
      <c r="E127" s="19">
        <v>3224268228</v>
      </c>
      <c r="F127" s="16"/>
      <c r="G127" s="16"/>
    </row>
    <row r="128" spans="2:7">
      <c r="B128" s="24" t="s">
        <v>129</v>
      </c>
      <c r="C128" s="32"/>
      <c r="D128" s="33"/>
      <c r="E128" s="26">
        <v>326584075</v>
      </c>
      <c r="F128" s="25">
        <v>28286702</v>
      </c>
      <c r="G128" s="25">
        <v>-18851119956</v>
      </c>
    </row>
    <row r="129" spans="2:7">
      <c r="B129" s="30" t="s">
        <v>142</v>
      </c>
      <c r="C129" s="34"/>
      <c r="D129" s="35">
        <v>-20150000000</v>
      </c>
      <c r="E129" s="58"/>
      <c r="F129" s="58"/>
      <c r="G129" s="58"/>
    </row>
    <row r="130" spans="2:7">
      <c r="B130" s="27" t="s">
        <v>130</v>
      </c>
      <c r="C130" s="29">
        <v>3127930519</v>
      </c>
      <c r="D130" s="28">
        <v>457570809858</v>
      </c>
      <c r="E130" s="29">
        <v>-35630118041</v>
      </c>
      <c r="F130" s="28">
        <v>-90276785618</v>
      </c>
      <c r="G130" s="28">
        <v>-1838047210</v>
      </c>
    </row>
    <row r="131" spans="2:7">
      <c r="B131" s="15" t="s">
        <v>131</v>
      </c>
      <c r="E131" s="17"/>
      <c r="F131" s="18">
        <v>200000000</v>
      </c>
      <c r="G131" s="16"/>
    </row>
    <row r="132" spans="2:7">
      <c r="B132" s="15" t="s">
        <v>132</v>
      </c>
      <c r="C132" s="19">
        <v>-1100000000</v>
      </c>
      <c r="D132" s="18">
        <v>-300000000</v>
      </c>
      <c r="E132" s="17"/>
      <c r="F132" s="16"/>
      <c r="G132" s="18">
        <v>-455920000</v>
      </c>
    </row>
    <row r="133" spans="2:7">
      <c r="B133" s="15" t="s">
        <v>133</v>
      </c>
      <c r="E133" s="17"/>
      <c r="F133" s="18">
        <v>-865087908</v>
      </c>
      <c r="G133" s="18">
        <v>-1311464490</v>
      </c>
    </row>
    <row r="134" spans="2:7">
      <c r="B134" s="15" t="s">
        <v>134</v>
      </c>
      <c r="E134" s="17"/>
      <c r="F134" s="18">
        <v>-18780000</v>
      </c>
      <c r="G134" s="18">
        <v>-70662720</v>
      </c>
    </row>
    <row r="135" spans="2:7">
      <c r="B135" s="24" t="s">
        <v>135</v>
      </c>
      <c r="C135" s="17"/>
      <c r="D135" s="18">
        <v>3225402000</v>
      </c>
      <c r="E135" s="26">
        <v>5707047000</v>
      </c>
      <c r="F135" s="33"/>
      <c r="G135" s="33"/>
    </row>
    <row r="136" spans="2:7">
      <c r="B136" s="30" t="s">
        <v>143</v>
      </c>
      <c r="C136" s="17"/>
      <c r="D136" s="18">
        <v>354647515490</v>
      </c>
      <c r="E136" s="58"/>
      <c r="F136" s="58"/>
      <c r="G136" s="58"/>
    </row>
    <row r="137" spans="2:7">
      <c r="B137" s="30" t="s">
        <v>144</v>
      </c>
      <c r="C137" s="19">
        <v>10196738000</v>
      </c>
      <c r="D137" s="16"/>
      <c r="E137" s="58"/>
      <c r="F137" s="58"/>
      <c r="G137" s="58"/>
    </row>
    <row r="138" spans="2:7">
      <c r="B138" s="27" t="s">
        <v>136</v>
      </c>
      <c r="C138" s="19">
        <v>-5968807481</v>
      </c>
      <c r="D138" s="18">
        <v>-2091632</v>
      </c>
      <c r="E138" s="29">
        <v>-41337165041</v>
      </c>
      <c r="F138" s="28">
        <v>-46176851365</v>
      </c>
      <c r="G138" s="36"/>
    </row>
    <row r="139" spans="2:7">
      <c r="B139" s="15" t="s">
        <v>137</v>
      </c>
      <c r="E139" s="17"/>
      <c r="F139" s="18">
        <v>-43416066345</v>
      </c>
      <c r="G139" s="16"/>
    </row>
    <row r="140" spans="2:7">
      <c r="B140" s="15" t="s">
        <v>145</v>
      </c>
      <c r="C140" s="17"/>
      <c r="D140" s="18">
        <v>99999984000</v>
      </c>
      <c r="E140" s="17"/>
      <c r="F140" s="18"/>
      <c r="G140" s="16"/>
    </row>
    <row r="141" spans="2:7">
      <c r="B141" s="15" t="s">
        <v>138</v>
      </c>
      <c r="C141" s="19">
        <v>-5640156459</v>
      </c>
      <c r="D141" s="18">
        <v>-33579130439</v>
      </c>
      <c r="E141" s="19">
        <v>-2049467930</v>
      </c>
      <c r="F141" s="18">
        <v>-14261152098</v>
      </c>
      <c r="G141" s="18">
        <v>47168721080</v>
      </c>
    </row>
    <row r="142" spans="2:7">
      <c r="B142" s="15" t="s">
        <v>139</v>
      </c>
      <c r="C142" s="19">
        <v>70494504301</v>
      </c>
      <c r="D142" s="18">
        <v>64865009066</v>
      </c>
      <c r="E142" s="19">
        <v>31275054037</v>
      </c>
      <c r="F142" s="18">
        <v>29005216684</v>
      </c>
      <c r="G142" s="18">
        <v>15293774047</v>
      </c>
    </row>
    <row r="143" spans="2:7">
      <c r="B143" s="15" t="s">
        <v>140</v>
      </c>
      <c r="C143" s="19">
        <v>10661224</v>
      </c>
      <c r="D143" s="18">
        <v>-10824590</v>
      </c>
      <c r="E143" s="19">
        <v>-220369423</v>
      </c>
      <c r="F143" s="18">
        <v>549709461</v>
      </c>
      <c r="G143" s="18">
        <v>-104397410</v>
      </c>
    </row>
    <row r="144" spans="2:7">
      <c r="B144" s="20" t="s">
        <v>141</v>
      </c>
      <c r="C144" s="22">
        <v>64865009066</v>
      </c>
      <c r="D144" s="21">
        <v>31275054037</v>
      </c>
      <c r="E144" s="22">
        <v>29005216684</v>
      </c>
      <c r="F144" s="21">
        <v>15293774047</v>
      </c>
      <c r="G144" s="21">
        <v>62358097717</v>
      </c>
    </row>
    <row r="146" spans="2:7">
      <c r="B146" s="1" t="s">
        <v>154</v>
      </c>
      <c r="C146" s="90"/>
      <c r="D146" s="90"/>
      <c r="E146" s="90"/>
      <c r="F146" s="90"/>
      <c r="G146" s="90"/>
    </row>
    <row r="147" spans="2:7">
      <c r="B147" s="9" t="s">
        <v>29</v>
      </c>
      <c r="C147" s="9"/>
      <c r="D147" s="3"/>
      <c r="E147" s="3"/>
      <c r="F147" s="3"/>
      <c r="G147" s="3"/>
    </row>
    <row r="148" spans="2:7">
      <c r="B148" s="4" t="s">
        <v>30</v>
      </c>
      <c r="C148" s="4">
        <v>2016</v>
      </c>
      <c r="D148" s="4">
        <v>2017</v>
      </c>
      <c r="E148" s="4">
        <v>2018</v>
      </c>
      <c r="F148" s="4">
        <v>2019</v>
      </c>
      <c r="G148" s="4">
        <v>2020</v>
      </c>
    </row>
    <row r="149" spans="2:7">
      <c r="B149" s="5" t="s">
        <v>31</v>
      </c>
      <c r="C149" s="48">
        <v>9640808</v>
      </c>
      <c r="D149" s="6">
        <v>11303057</v>
      </c>
      <c r="E149" s="6">
        <v>11820655</v>
      </c>
      <c r="F149" s="6">
        <v>16252725</v>
      </c>
      <c r="G149" s="6">
        <v>16499668</v>
      </c>
    </row>
    <row r="150" spans="2:7">
      <c r="B150" s="5" t="s">
        <v>32</v>
      </c>
      <c r="C150" s="48">
        <v>978776</v>
      </c>
      <c r="D150" s="6">
        <v>1153716</v>
      </c>
      <c r="E150" s="6">
        <v>1192998</v>
      </c>
      <c r="F150" s="6">
        <v>1729173</v>
      </c>
      <c r="G150" s="6">
        <v>2016777</v>
      </c>
    </row>
    <row r="151" spans="2:7">
      <c r="B151" s="5" t="s">
        <v>33</v>
      </c>
      <c r="C151" s="48">
        <v>1558647</v>
      </c>
      <c r="D151" s="6">
        <v>1543993</v>
      </c>
      <c r="E151" s="6">
        <v>2086556</v>
      </c>
      <c r="F151" s="6">
        <v>2811533</v>
      </c>
      <c r="G151" s="6">
        <v>2942806</v>
      </c>
    </row>
    <row r="152" spans="2:7">
      <c r="B152" s="5" t="s">
        <v>34</v>
      </c>
      <c r="C152" s="48">
        <v>933959</v>
      </c>
      <c r="D152" s="6">
        <v>1076526</v>
      </c>
      <c r="E152" s="6">
        <v>1082765</v>
      </c>
      <c r="F152" s="6">
        <v>1228389</v>
      </c>
      <c r="G152" s="6">
        <v>498093</v>
      </c>
    </row>
    <row r="153" spans="2:7">
      <c r="B153" s="5" t="s">
        <v>35</v>
      </c>
      <c r="C153" s="48">
        <v>337867</v>
      </c>
      <c r="D153" s="6">
        <v>435783</v>
      </c>
      <c r="E153" s="6">
        <v>407714</v>
      </c>
      <c r="F153" s="6">
        <v>411244</v>
      </c>
      <c r="G153" s="6">
        <v>160253</v>
      </c>
    </row>
    <row r="154" spans="2:7">
      <c r="B154" s="5" t="s">
        <v>36</v>
      </c>
      <c r="C154" s="48">
        <v>181875</v>
      </c>
      <c r="D154" s="6">
        <v>197571</v>
      </c>
      <c r="E154" s="6">
        <v>359693</v>
      </c>
      <c r="F154" s="6">
        <v>170567</v>
      </c>
      <c r="G154" s="6">
        <v>64333</v>
      </c>
    </row>
    <row r="155" spans="2:7">
      <c r="B155" s="5" t="s">
        <v>37</v>
      </c>
      <c r="C155" s="48">
        <v>870647</v>
      </c>
      <c r="D155" s="6">
        <v>1108029</v>
      </c>
      <c r="E155" s="6">
        <v>1206120</v>
      </c>
      <c r="F155" s="6">
        <v>2519491</v>
      </c>
      <c r="G155" s="6">
        <v>3089801</v>
      </c>
    </row>
    <row r="156" spans="2:7">
      <c r="B156" s="5" t="s">
        <v>38</v>
      </c>
      <c r="C156" s="48">
        <v>890884</v>
      </c>
      <c r="D156" s="6">
        <v>1119088</v>
      </c>
      <c r="E156" s="6">
        <v>1200711</v>
      </c>
      <c r="F156" s="6">
        <v>1554721</v>
      </c>
      <c r="G156" s="6">
        <v>2106004</v>
      </c>
    </row>
    <row r="157" spans="2:7">
      <c r="B157" s="5" t="s">
        <v>39</v>
      </c>
      <c r="C157" s="48">
        <v>1022161</v>
      </c>
      <c r="D157" s="6">
        <v>1310157</v>
      </c>
      <c r="E157" s="6">
        <v>1198326</v>
      </c>
      <c r="F157" s="6">
        <v>432760</v>
      </c>
      <c r="G157" s="6">
        <v>422824</v>
      </c>
    </row>
    <row r="158" spans="2:7">
      <c r="B158" s="5" t="s">
        <v>40</v>
      </c>
      <c r="C158" s="48">
        <v>126061</v>
      </c>
      <c r="D158" s="6">
        <v>105433</v>
      </c>
      <c r="E158" s="6">
        <v>68610</v>
      </c>
      <c r="F158" s="6">
        <v>38541</v>
      </c>
      <c r="G158" s="6">
        <v>46774</v>
      </c>
    </row>
    <row r="159" spans="2:7">
      <c r="B159" s="5" t="s">
        <v>41</v>
      </c>
      <c r="C159" s="48">
        <v>4064975</v>
      </c>
      <c r="D159" s="6">
        <v>6922441</v>
      </c>
      <c r="E159" s="6">
        <v>7750340</v>
      </c>
      <c r="F159" s="6">
        <v>10225941</v>
      </c>
      <c r="G159" s="6">
        <v>15741470</v>
      </c>
    </row>
    <row r="160" spans="2:7">
      <c r="B160" s="5" t="s">
        <v>42</v>
      </c>
      <c r="C160" s="48">
        <v>537532</v>
      </c>
      <c r="D160" s="6">
        <v>608118</v>
      </c>
      <c r="E160" s="6">
        <v>853806</v>
      </c>
      <c r="F160" s="6">
        <v>1250211</v>
      </c>
      <c r="G160" s="6">
        <v>1219651</v>
      </c>
    </row>
    <row r="161" spans="2:7">
      <c r="B161" s="5" t="s">
        <v>43</v>
      </c>
      <c r="C161" s="48">
        <v>614085</v>
      </c>
      <c r="D161" s="6">
        <v>710827</v>
      </c>
      <c r="E161" s="6">
        <v>725938</v>
      </c>
      <c r="F161" s="6">
        <v>835658</v>
      </c>
      <c r="G161" s="6">
        <v>474742</v>
      </c>
    </row>
    <row r="162" spans="2:7">
      <c r="B162" s="5" t="s">
        <v>44</v>
      </c>
      <c r="C162" s="48">
        <v>3736025</v>
      </c>
      <c r="D162" s="6">
        <v>4882064</v>
      </c>
      <c r="E162" s="6">
        <v>21851224</v>
      </c>
      <c r="F162" s="6">
        <v>20932444</v>
      </c>
      <c r="G162" s="6">
        <v>16110173</v>
      </c>
    </row>
    <row r="163" spans="2:7">
      <c r="B163" s="5" t="s">
        <v>45</v>
      </c>
      <c r="C163" s="48">
        <v>3195294</v>
      </c>
      <c r="D163" s="6">
        <v>4926395</v>
      </c>
      <c r="E163" s="6">
        <v>7374979</v>
      </c>
      <c r="F163" s="6">
        <v>6181028</v>
      </c>
      <c r="G163" s="6">
        <v>3613730</v>
      </c>
    </row>
    <row r="164" spans="2:7">
      <c r="B164" s="5" t="s">
        <v>46</v>
      </c>
      <c r="C164" s="5"/>
      <c r="D164" s="7" t="s">
        <v>50</v>
      </c>
      <c r="E164" s="6">
        <v>990405</v>
      </c>
      <c r="F164" s="6">
        <v>2083540</v>
      </c>
      <c r="G164" s="6">
        <v>1528729</v>
      </c>
    </row>
    <row r="165" spans="2:7">
      <c r="B165" s="5" t="s">
        <v>47</v>
      </c>
      <c r="C165" s="48">
        <v>354458</v>
      </c>
      <c r="D165" s="6">
        <v>990506</v>
      </c>
      <c r="E165" s="6">
        <v>9882172</v>
      </c>
      <c r="F165" s="6">
        <v>5796247</v>
      </c>
      <c r="G165" s="6">
        <v>1915041</v>
      </c>
    </row>
    <row r="166" spans="2:7">
      <c r="B166" s="5" t="s">
        <v>48</v>
      </c>
      <c r="C166" s="48">
        <v>246168</v>
      </c>
      <c r="D166" s="6">
        <v>285166</v>
      </c>
      <c r="E166" s="6">
        <v>125900</v>
      </c>
      <c r="F166" s="6">
        <v>273190</v>
      </c>
      <c r="G166" s="6">
        <v>377422</v>
      </c>
    </row>
    <row r="167" spans="2:7">
      <c r="B167" s="5" t="s">
        <v>49</v>
      </c>
      <c r="C167" s="48">
        <v>978951</v>
      </c>
      <c r="D167" s="6">
        <v>548716</v>
      </c>
      <c r="E167" s="6">
        <v>122542</v>
      </c>
      <c r="F167" s="7" t="s">
        <v>50</v>
      </c>
      <c r="G167" s="6">
        <v>766506</v>
      </c>
    </row>
    <row r="168" spans="2:7">
      <c r="B168" s="5" t="s">
        <v>9</v>
      </c>
      <c r="C168" s="48">
        <v>870363</v>
      </c>
      <c r="D168" s="6">
        <v>960139</v>
      </c>
      <c r="E168" s="6">
        <v>887844</v>
      </c>
      <c r="F168" s="6">
        <v>1131018</v>
      </c>
      <c r="G168" s="6">
        <v>1130533</v>
      </c>
    </row>
    <row r="169" spans="2:7">
      <c r="B169" s="8" t="s">
        <v>51</v>
      </c>
      <c r="C169" s="6">
        <v>31139536</v>
      </c>
      <c r="D169" s="6">
        <v>40187725</v>
      </c>
      <c r="E169" s="6">
        <v>71189298</v>
      </c>
      <c r="F169" s="6">
        <v>75858421</v>
      </c>
      <c r="G169" s="6">
        <v>70725330</v>
      </c>
    </row>
    <row r="170" spans="2:7">
      <c r="B170" s="75"/>
      <c r="C170" s="75"/>
      <c r="D170" s="75"/>
      <c r="E170" s="75"/>
      <c r="F170" s="75"/>
      <c r="G170" s="75"/>
    </row>
    <row r="171" spans="2:7">
      <c r="B171" s="1" t="s">
        <v>153</v>
      </c>
      <c r="C171" s="1"/>
      <c r="D171" s="1"/>
      <c r="E171" s="1"/>
      <c r="F171" s="1"/>
      <c r="G171" s="1"/>
    </row>
    <row r="172" spans="2:7">
      <c r="B172" s="9" t="s">
        <v>29</v>
      </c>
      <c r="C172" s="9"/>
      <c r="D172" s="3"/>
      <c r="E172" s="3"/>
      <c r="F172" s="3"/>
      <c r="G172" s="3"/>
    </row>
    <row r="173" spans="2:7">
      <c r="B173" s="37" t="s">
        <v>30</v>
      </c>
      <c r="C173" s="39">
        <v>2016</v>
      </c>
      <c r="D173" s="39">
        <v>2017</v>
      </c>
      <c r="E173" s="38">
        <v>2018</v>
      </c>
      <c r="F173" s="39">
        <v>2019</v>
      </c>
      <c r="G173" s="38">
        <v>2020</v>
      </c>
    </row>
    <row r="174" spans="2:7">
      <c r="B174" s="40" t="s">
        <v>146</v>
      </c>
      <c r="C174" s="42">
        <v>9926071</v>
      </c>
      <c r="D174" s="42">
        <v>12006448</v>
      </c>
      <c r="E174" s="41">
        <v>13145570</v>
      </c>
      <c r="F174" s="42">
        <v>16670561</v>
      </c>
      <c r="G174" s="41">
        <v>16735653</v>
      </c>
    </row>
    <row r="175" spans="2:7">
      <c r="B175" s="40" t="s">
        <v>147</v>
      </c>
      <c r="C175" s="42">
        <v>-3307594</v>
      </c>
      <c r="D175" s="42">
        <v>-2052885</v>
      </c>
      <c r="E175" s="41">
        <v>-3191380</v>
      </c>
      <c r="F175" s="42">
        <v>-9568206</v>
      </c>
      <c r="G175" s="41">
        <v>1976807</v>
      </c>
    </row>
    <row r="176" spans="2:7">
      <c r="B176" s="40" t="s">
        <v>148</v>
      </c>
      <c r="C176" s="42">
        <v>9164467</v>
      </c>
      <c r="D176" s="42">
        <v>11514516</v>
      </c>
      <c r="E176" s="41">
        <v>12307165</v>
      </c>
      <c r="F176" s="42">
        <v>15961148</v>
      </c>
      <c r="G176" s="41">
        <v>13502213</v>
      </c>
    </row>
    <row r="177" spans="2:7">
      <c r="B177" s="40" t="s">
        <v>149</v>
      </c>
      <c r="C177" s="42">
        <v>17910913</v>
      </c>
      <c r="D177" s="42">
        <v>20339053</v>
      </c>
      <c r="E177" s="41">
        <v>24751021</v>
      </c>
      <c r="F177" s="42">
        <v>32849144</v>
      </c>
      <c r="G177" s="41">
        <v>35160379</v>
      </c>
    </row>
    <row r="178" spans="2:7">
      <c r="B178" s="40" t="s">
        <v>34</v>
      </c>
      <c r="C178" s="42">
        <v>979704</v>
      </c>
      <c r="D178" s="42">
        <v>1127102</v>
      </c>
      <c r="E178" s="41">
        <v>1130183</v>
      </c>
      <c r="F178" s="42">
        <v>1270464</v>
      </c>
      <c r="G178" s="41">
        <v>513875</v>
      </c>
    </row>
    <row r="179" spans="2:7">
      <c r="B179" s="40" t="s">
        <v>35</v>
      </c>
      <c r="C179" s="42">
        <v>274525</v>
      </c>
      <c r="D179" s="42">
        <v>438655</v>
      </c>
      <c r="E179" s="41">
        <v>409035</v>
      </c>
      <c r="F179" s="42">
        <v>422148</v>
      </c>
      <c r="G179" s="41">
        <v>162904</v>
      </c>
    </row>
    <row r="180" spans="2:7">
      <c r="B180" s="40" t="s">
        <v>150</v>
      </c>
      <c r="C180" s="42">
        <v>696915</v>
      </c>
      <c r="D180" s="42">
        <v>813830</v>
      </c>
      <c r="E180" s="41">
        <v>769309</v>
      </c>
      <c r="F180" s="42">
        <v>884010</v>
      </c>
      <c r="G180" s="41">
        <v>919449</v>
      </c>
    </row>
    <row r="181" spans="2:7">
      <c r="B181" s="40" t="s">
        <v>37</v>
      </c>
      <c r="C181" s="42">
        <v>3918376</v>
      </c>
      <c r="D181" s="42">
        <v>5642978</v>
      </c>
      <c r="E181" s="41">
        <v>6290185</v>
      </c>
      <c r="F181" s="42">
        <v>7771323</v>
      </c>
      <c r="G181" s="41">
        <v>8588185</v>
      </c>
    </row>
    <row r="182" spans="2:7">
      <c r="B182" s="40" t="s">
        <v>38</v>
      </c>
      <c r="C182" s="42">
        <v>890884</v>
      </c>
      <c r="D182" s="42">
        <v>1119088</v>
      </c>
      <c r="E182" s="41">
        <v>1200711</v>
      </c>
      <c r="F182" s="42">
        <v>1554721</v>
      </c>
      <c r="G182" s="41">
        <v>2116184</v>
      </c>
    </row>
    <row r="183" spans="2:7">
      <c r="B183" s="40" t="s">
        <v>39</v>
      </c>
      <c r="C183" s="42">
        <v>1156403</v>
      </c>
      <c r="D183" s="42">
        <v>1588826</v>
      </c>
      <c r="E183" s="41">
        <v>1477536</v>
      </c>
      <c r="F183" s="42">
        <v>506256</v>
      </c>
      <c r="G183" s="41">
        <v>450251</v>
      </c>
    </row>
    <row r="184" spans="2:7">
      <c r="B184" s="40" t="s">
        <v>41</v>
      </c>
      <c r="C184" s="42">
        <v>4064975</v>
      </c>
      <c r="D184" s="42">
        <v>6922441</v>
      </c>
      <c r="E184" s="41">
        <v>7542765</v>
      </c>
      <c r="F184" s="42">
        <v>10225941</v>
      </c>
      <c r="G184" s="41">
        <v>15741470</v>
      </c>
    </row>
    <row r="185" spans="2:7">
      <c r="B185" s="40" t="s">
        <v>42</v>
      </c>
      <c r="C185" s="42">
        <v>572193</v>
      </c>
      <c r="D185" s="42">
        <v>614900</v>
      </c>
      <c r="E185" s="41">
        <v>861274</v>
      </c>
      <c r="F185" s="42">
        <v>1260377</v>
      </c>
      <c r="G185" s="41">
        <v>1375579</v>
      </c>
    </row>
    <row r="186" spans="2:7">
      <c r="B186" s="40" t="s">
        <v>43</v>
      </c>
      <c r="C186" s="42">
        <v>2566755</v>
      </c>
      <c r="D186" s="42">
        <v>3184404</v>
      </c>
      <c r="E186" s="41">
        <v>3689253</v>
      </c>
      <c r="F186" s="42">
        <v>4061644</v>
      </c>
      <c r="G186" s="41">
        <v>3611545</v>
      </c>
    </row>
    <row r="187" spans="2:7">
      <c r="B187" s="40" t="s">
        <v>44</v>
      </c>
      <c r="C187" s="42">
        <v>4294488</v>
      </c>
      <c r="D187" s="42">
        <v>5845119</v>
      </c>
      <c r="E187" s="41">
        <v>22677340</v>
      </c>
      <c r="F187" s="42">
        <v>22153434</v>
      </c>
      <c r="G187" s="41">
        <v>17182229</v>
      </c>
    </row>
    <row r="188" spans="2:7">
      <c r="B188" s="40" t="s">
        <v>151</v>
      </c>
      <c r="C188" s="1"/>
      <c r="D188" s="43"/>
      <c r="E188" s="41">
        <v>6666666</v>
      </c>
      <c r="F188" s="42">
        <v>12160290</v>
      </c>
      <c r="G188" s="41">
        <v>3342211</v>
      </c>
    </row>
    <row r="189" spans="2:7">
      <c r="B189" s="40" t="s">
        <v>45</v>
      </c>
      <c r="C189" s="42">
        <v>3195294</v>
      </c>
      <c r="D189" s="42">
        <v>4926395</v>
      </c>
      <c r="E189" s="41">
        <v>7374979</v>
      </c>
      <c r="F189" s="42">
        <v>6181028</v>
      </c>
      <c r="G189" s="41">
        <v>3613730</v>
      </c>
    </row>
    <row r="190" spans="2:7">
      <c r="B190" s="40" t="s">
        <v>46</v>
      </c>
      <c r="C190" s="1"/>
      <c r="D190" s="43"/>
      <c r="E190" s="41">
        <v>993282</v>
      </c>
      <c r="F190" s="42">
        <v>2083540</v>
      </c>
      <c r="G190" s="41">
        <v>1528729</v>
      </c>
    </row>
    <row r="191" spans="2:7">
      <c r="B191" s="40" t="s">
        <v>47</v>
      </c>
      <c r="C191" s="42">
        <v>354458</v>
      </c>
      <c r="D191" s="42">
        <v>990506</v>
      </c>
      <c r="E191" s="41">
        <v>9879296</v>
      </c>
      <c r="F191" s="42">
        <v>5796247</v>
      </c>
      <c r="G191" s="41">
        <v>1915041</v>
      </c>
    </row>
    <row r="192" spans="2:7">
      <c r="B192" s="40" t="s">
        <v>152</v>
      </c>
      <c r="C192" s="42">
        <v>462167</v>
      </c>
      <c r="D192" s="42">
        <v>956349</v>
      </c>
      <c r="E192" s="41">
        <v>744033</v>
      </c>
      <c r="F192" s="42">
        <v>687055</v>
      </c>
      <c r="G192" s="41">
        <v>678794</v>
      </c>
    </row>
    <row r="193" spans="2:7">
      <c r="B193" s="40" t="s">
        <v>49</v>
      </c>
      <c r="C193" s="42">
        <v>978951</v>
      </c>
      <c r="D193" s="42">
        <v>548716</v>
      </c>
      <c r="E193" s="41">
        <v>122541</v>
      </c>
      <c r="F193" s="43"/>
      <c r="G193" s="41">
        <v>766506</v>
      </c>
    </row>
    <row r="194" spans="2:7">
      <c r="B194" s="40" t="s">
        <v>9</v>
      </c>
      <c r="C194" s="42">
        <v>2829230</v>
      </c>
      <c r="D194" s="42">
        <v>3634711</v>
      </c>
      <c r="E194" s="41">
        <v>3355881</v>
      </c>
      <c r="F194" s="42">
        <v>3549803</v>
      </c>
      <c r="G194" s="41">
        <v>3096822</v>
      </c>
    </row>
    <row r="195" spans="2:7">
      <c r="B195" s="46" t="s">
        <v>155</v>
      </c>
      <c r="C195" s="44">
        <v>60929175</v>
      </c>
      <c r="D195" s="44">
        <v>80161152</v>
      </c>
      <c r="E195" s="45">
        <v>122196645</v>
      </c>
      <c r="F195" s="44">
        <v>136480928</v>
      </c>
      <c r="G195" s="45">
        <v>132978556</v>
      </c>
    </row>
    <row r="196" spans="2:7">
      <c r="B196" s="1"/>
      <c r="C196" s="1"/>
      <c r="D196" s="1"/>
      <c r="E196" s="1"/>
      <c r="F196" s="1"/>
      <c r="G196" s="1"/>
    </row>
    <row r="197" spans="2:7">
      <c r="B197" s="1" t="s">
        <v>205</v>
      </c>
      <c r="C197" s="1"/>
      <c r="D197" s="1"/>
      <c r="E197" s="1"/>
      <c r="F197" s="1"/>
      <c r="G197" s="1"/>
    </row>
    <row r="198" spans="2:7">
      <c r="B198" s="9"/>
      <c r="C198" s="9"/>
      <c r="D198" s="3"/>
      <c r="E198" s="3"/>
      <c r="F198" s="3"/>
      <c r="G198" s="3"/>
    </row>
    <row r="199" spans="2:7">
      <c r="B199" s="53" t="s">
        <v>30</v>
      </c>
      <c r="C199" s="54">
        <v>2016</v>
      </c>
      <c r="D199" s="54">
        <v>2017</v>
      </c>
      <c r="E199" s="55">
        <v>2018</v>
      </c>
      <c r="F199" s="54">
        <v>2019</v>
      </c>
      <c r="G199" s="55">
        <v>2020</v>
      </c>
    </row>
    <row r="200" spans="2:7">
      <c r="B200" s="2" t="s">
        <v>206</v>
      </c>
      <c r="C200" s="2">
        <v>165</v>
      </c>
      <c r="D200" s="2">
        <v>203</v>
      </c>
      <c r="E200" s="2">
        <v>355</v>
      </c>
      <c r="F200" s="2">
        <v>429</v>
      </c>
      <c r="G200" s="2">
        <v>438</v>
      </c>
    </row>
    <row r="201" spans="2:7">
      <c r="B201" s="1"/>
      <c r="C201" s="1"/>
      <c r="D201" s="1"/>
      <c r="E201" s="1"/>
      <c r="F201" s="1"/>
      <c r="G201" s="1"/>
    </row>
    <row r="202" spans="2:7">
      <c r="B202" s="1" t="s">
        <v>209</v>
      </c>
      <c r="C202" s="1"/>
      <c r="D202" s="1"/>
      <c r="E202" s="1"/>
      <c r="F202" s="1"/>
      <c r="G202" s="1"/>
    </row>
    <row r="203" spans="2:7">
      <c r="B203" s="9"/>
      <c r="C203" s="9"/>
      <c r="D203" s="3"/>
      <c r="E203" s="3"/>
      <c r="F203" s="3"/>
      <c r="G203" s="3"/>
    </row>
    <row r="204" spans="2:7">
      <c r="B204" s="53" t="s">
        <v>30</v>
      </c>
      <c r="C204" s="54">
        <v>2016</v>
      </c>
      <c r="D204" s="54">
        <v>2017</v>
      </c>
      <c r="E204" s="55">
        <v>2018</v>
      </c>
      <c r="F204" s="54">
        <v>2019</v>
      </c>
      <c r="G204" s="55">
        <v>2020</v>
      </c>
    </row>
    <row r="205" spans="2:7">
      <c r="B205" s="71" t="s">
        <v>210</v>
      </c>
      <c r="C205" s="71">
        <v>165</v>
      </c>
      <c r="D205" s="71">
        <v>203</v>
      </c>
      <c r="E205" s="71">
        <v>355</v>
      </c>
      <c r="F205" s="71">
        <v>429</v>
      </c>
      <c r="G205" s="71">
        <v>438</v>
      </c>
    </row>
    <row r="206" spans="2:7">
      <c r="B206" s="69" t="s">
        <v>211</v>
      </c>
      <c r="C206" s="70">
        <v>30</v>
      </c>
      <c r="D206" s="70">
        <v>35</v>
      </c>
      <c r="E206" s="70">
        <v>75</v>
      </c>
      <c r="F206" s="70">
        <v>92</v>
      </c>
      <c r="G206" s="70">
        <v>93</v>
      </c>
    </row>
    <row r="207" spans="2:7">
      <c r="B207" s="69" t="s">
        <v>220</v>
      </c>
      <c r="C207" s="70">
        <v>5</v>
      </c>
      <c r="D207" s="70">
        <v>8</v>
      </c>
      <c r="E207" s="70">
        <v>11</v>
      </c>
      <c r="F207" s="70">
        <v>14</v>
      </c>
      <c r="G207" s="70">
        <v>17</v>
      </c>
    </row>
    <row r="208" spans="2:7">
      <c r="B208" s="69" t="s">
        <v>212</v>
      </c>
      <c r="C208" s="70">
        <v>30</v>
      </c>
      <c r="D208" s="70">
        <v>40</v>
      </c>
      <c r="E208" s="70">
        <v>80</v>
      </c>
      <c r="F208" s="70">
        <v>95</v>
      </c>
      <c r="G208" s="70">
        <v>95</v>
      </c>
    </row>
    <row r="209" spans="2:7">
      <c r="B209" s="69" t="s">
        <v>222</v>
      </c>
      <c r="C209" s="70">
        <v>10</v>
      </c>
      <c r="D209" s="70">
        <v>12</v>
      </c>
      <c r="E209" s="70">
        <v>20</v>
      </c>
      <c r="F209" s="70">
        <v>25</v>
      </c>
      <c r="G209" s="70">
        <v>27</v>
      </c>
    </row>
    <row r="210" spans="2:7">
      <c r="B210" s="69" t="s">
        <v>216</v>
      </c>
      <c r="C210" s="70">
        <v>25</v>
      </c>
      <c r="D210" s="70">
        <v>30</v>
      </c>
      <c r="E210" s="70">
        <v>65</v>
      </c>
      <c r="F210" s="70">
        <v>78</v>
      </c>
      <c r="G210" s="70">
        <v>80</v>
      </c>
    </row>
    <row r="211" spans="2:7">
      <c r="B211" s="69" t="s">
        <v>217</v>
      </c>
      <c r="C211" s="70">
        <v>10</v>
      </c>
      <c r="D211" s="70">
        <v>13</v>
      </c>
      <c r="E211" s="70">
        <v>20</v>
      </c>
      <c r="F211" s="70">
        <v>23</v>
      </c>
      <c r="G211" s="70">
        <v>24</v>
      </c>
    </row>
    <row r="212" spans="2:7">
      <c r="B212" s="69" t="s">
        <v>221</v>
      </c>
      <c r="C212" s="70">
        <v>10</v>
      </c>
      <c r="D212" s="70">
        <v>13</v>
      </c>
      <c r="E212" s="70">
        <v>20</v>
      </c>
      <c r="F212" s="70">
        <v>23</v>
      </c>
      <c r="G212" s="70">
        <v>24</v>
      </c>
    </row>
    <row r="213" spans="2:7">
      <c r="B213" s="69" t="s">
        <v>214</v>
      </c>
      <c r="C213" s="70">
        <v>5</v>
      </c>
      <c r="D213" s="70">
        <v>7</v>
      </c>
      <c r="E213" s="70">
        <v>9</v>
      </c>
      <c r="F213" s="70">
        <v>11</v>
      </c>
      <c r="G213" s="70">
        <v>12</v>
      </c>
    </row>
    <row r="214" spans="2:7">
      <c r="B214" s="69" t="s">
        <v>215</v>
      </c>
      <c r="C214" s="70">
        <v>7</v>
      </c>
      <c r="D214" s="70">
        <v>9</v>
      </c>
      <c r="E214" s="70">
        <v>11</v>
      </c>
      <c r="F214" s="70">
        <v>13</v>
      </c>
      <c r="G214" s="70">
        <v>14</v>
      </c>
    </row>
    <row r="215" spans="2:7">
      <c r="B215" s="69" t="s">
        <v>213</v>
      </c>
      <c r="C215" s="70">
        <v>15</v>
      </c>
      <c r="D215" s="70">
        <v>17</v>
      </c>
      <c r="E215" s="70">
        <v>22</v>
      </c>
      <c r="F215" s="70">
        <v>27</v>
      </c>
      <c r="G215" s="70">
        <v>27</v>
      </c>
    </row>
    <row r="216" spans="2:7">
      <c r="B216" s="69" t="s">
        <v>219</v>
      </c>
      <c r="C216" s="70">
        <v>8</v>
      </c>
      <c r="D216" s="70">
        <v>11</v>
      </c>
      <c r="E216" s="70">
        <v>14</v>
      </c>
      <c r="F216" s="70">
        <v>17</v>
      </c>
      <c r="G216" s="70">
        <v>18</v>
      </c>
    </row>
    <row r="217" spans="2:7">
      <c r="B217" s="69" t="s">
        <v>218</v>
      </c>
      <c r="C217" s="70">
        <v>10</v>
      </c>
      <c r="D217" s="70">
        <v>8</v>
      </c>
      <c r="E217" s="70">
        <v>8</v>
      </c>
      <c r="F217" s="70">
        <v>11</v>
      </c>
      <c r="G217" s="70">
        <v>7</v>
      </c>
    </row>
    <row r="218" spans="2:7">
      <c r="B218" s="1"/>
      <c r="C218" s="1"/>
      <c r="D218" s="1"/>
      <c r="E218" s="1"/>
      <c r="F218" s="1"/>
      <c r="G218" s="1"/>
    </row>
    <row r="219" spans="2:7">
      <c r="B219" t="s">
        <v>224</v>
      </c>
      <c r="C219"/>
      <c r="D219"/>
      <c r="E219"/>
      <c r="F219"/>
      <c r="G219"/>
    </row>
    <row r="220" spans="2:7">
      <c r="B220" s="9"/>
      <c r="C220" s="9"/>
      <c r="D220" s="3"/>
      <c r="E220" s="3"/>
      <c r="F220" s="3"/>
      <c r="G220" s="3"/>
    </row>
    <row r="221" spans="2:7">
      <c r="B221" s="4" t="s">
        <v>30</v>
      </c>
      <c r="C221" s="4">
        <v>2016</v>
      </c>
      <c r="D221" s="4">
        <v>2017</v>
      </c>
      <c r="E221" s="4">
        <v>2018</v>
      </c>
      <c r="F221" s="4">
        <v>2019</v>
      </c>
      <c r="G221" s="4">
        <v>2020</v>
      </c>
    </row>
    <row r="222" spans="2:7">
      <c r="B222" s="73" t="s">
        <v>225</v>
      </c>
      <c r="C222" s="74">
        <v>4231448</v>
      </c>
      <c r="D222" s="74">
        <v>7286748</v>
      </c>
      <c r="E222" s="74">
        <v>14794639</v>
      </c>
      <c r="F222" s="74">
        <v>31340127</v>
      </c>
      <c r="G222" s="74">
        <v>33000060</v>
      </c>
    </row>
    <row r="225" spans="2:8">
      <c r="B225" s="105" t="s">
        <v>345</v>
      </c>
      <c r="C225"/>
      <c r="D225"/>
      <c r="E225"/>
      <c r="F225"/>
      <c r="G225"/>
    </row>
    <row r="226" spans="2:8">
      <c r="B226" s="109" t="s">
        <v>30</v>
      </c>
      <c r="C226" s="109">
        <v>2016</v>
      </c>
      <c r="D226" s="109">
        <v>2017</v>
      </c>
      <c r="E226" s="109">
        <v>2018</v>
      </c>
      <c r="F226" s="109">
        <v>2019</v>
      </c>
      <c r="G226" s="109">
        <v>2020</v>
      </c>
      <c r="H226" s="109" t="s">
        <v>349</v>
      </c>
    </row>
    <row r="227" spans="2:8">
      <c r="B227" s="110" t="s">
        <v>346</v>
      </c>
      <c r="C227" s="108">
        <v>3284058</v>
      </c>
      <c r="D227" s="108">
        <v>4307705</v>
      </c>
      <c r="E227" s="108">
        <v>4358205</v>
      </c>
      <c r="F227" s="108">
        <v>4319765</v>
      </c>
      <c r="G227" s="111">
        <v>12670135</v>
      </c>
      <c r="H227" s="111">
        <v>12485455</v>
      </c>
    </row>
    <row r="228" spans="2:8">
      <c r="B228" s="110" t="s">
        <v>347</v>
      </c>
      <c r="C228" s="108">
        <v>19532</v>
      </c>
      <c r="D228" s="108">
        <v>2239</v>
      </c>
      <c r="E228" s="108">
        <v>128963</v>
      </c>
      <c r="F228" s="108">
        <v>144580</v>
      </c>
      <c r="G228" s="111">
        <v>144580</v>
      </c>
      <c r="H228" s="111">
        <v>157336</v>
      </c>
    </row>
    <row r="229" spans="2:8">
      <c r="B229" s="110" t="s">
        <v>348</v>
      </c>
      <c r="C229" s="108">
        <v>3264526</v>
      </c>
      <c r="D229" s="108">
        <v>4305466</v>
      </c>
      <c r="E229" s="108">
        <v>4229242</v>
      </c>
      <c r="F229" s="108">
        <v>4175185</v>
      </c>
      <c r="G229" s="111">
        <v>12525555</v>
      </c>
      <c r="H229" s="111">
        <v>12328119</v>
      </c>
    </row>
    <row r="230" spans="2:8" s="106" customFormat="1">
      <c r="B230" s="112"/>
      <c r="C230" s="107"/>
      <c r="D230" s="107"/>
      <c r="E230" s="107"/>
      <c r="F230" s="113"/>
      <c r="G230" s="114"/>
      <c r="H230" s="114"/>
    </row>
    <row r="231" spans="2:8">
      <c r="B231" s="110" t="s">
        <v>350</v>
      </c>
      <c r="C231" s="108">
        <v>0</v>
      </c>
      <c r="D231" s="108">
        <v>273224</v>
      </c>
      <c r="E231" s="108">
        <v>273224</v>
      </c>
      <c r="F231" s="108">
        <v>273224</v>
      </c>
      <c r="G231" s="111">
        <v>273224</v>
      </c>
      <c r="H231" s="111">
        <v>801281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2B19-D0A6-4D42-B723-4EE70F83FCCB}">
  <sheetPr codeName="Sheet14">
    <tabColor theme="0" tint="-0.14999847407452621"/>
  </sheetPr>
  <dimension ref="B2:G47"/>
  <sheetViews>
    <sheetView showGridLines="0" zoomScale="85" zoomScaleNormal="8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984375" defaultRowHeight="13.8" outlineLevelRow="1"/>
  <cols>
    <col min="1" max="1" width="2.69921875" style="60" customWidth="1"/>
    <col min="2" max="2" width="27" style="60" bestFit="1" customWidth="1"/>
    <col min="3" max="3" width="9.8984375" style="60" bestFit="1" customWidth="1"/>
    <col min="4" max="4" width="9" style="60" customWidth="1"/>
    <col min="5" max="5" width="9.8984375" style="60" bestFit="1" customWidth="1"/>
    <col min="6" max="6" width="9" style="60" customWidth="1"/>
    <col min="7" max="7" width="9.8984375" style="60" bestFit="1" customWidth="1"/>
    <col min="8" max="8" width="8.8984375" style="60"/>
    <col min="9" max="9" width="10.3984375" style="60" bestFit="1" customWidth="1"/>
    <col min="10" max="16384" width="8.8984375" style="60"/>
  </cols>
  <sheetData>
    <row r="2" spans="2:7">
      <c r="B2" s="68" t="s">
        <v>208</v>
      </c>
      <c r="C2" s="66">
        <v>2016</v>
      </c>
      <c r="D2" s="66">
        <v>2017</v>
      </c>
      <c r="E2" s="66">
        <v>2018</v>
      </c>
      <c r="F2" s="66">
        <v>2019</v>
      </c>
      <c r="G2" s="66">
        <v>2020</v>
      </c>
    </row>
    <row r="3" spans="2:7" s="63" customFormat="1">
      <c r="B3" s="61" t="s">
        <v>164</v>
      </c>
      <c r="C3" s="62">
        <v>124.20000000000002</v>
      </c>
      <c r="D3" s="62">
        <v>182.10000000000002</v>
      </c>
      <c r="E3" s="62">
        <v>182.3</v>
      </c>
      <c r="F3" s="62">
        <v>204.6</v>
      </c>
      <c r="G3" s="62">
        <v>211</v>
      </c>
    </row>
    <row r="4" spans="2:7">
      <c r="B4" s="64" t="s">
        <v>165</v>
      </c>
      <c r="C4" s="65">
        <v>64</v>
      </c>
      <c r="D4" s="65">
        <v>108.8</v>
      </c>
      <c r="E4" s="65">
        <v>93.600000000000009</v>
      </c>
      <c r="F4" s="65">
        <v>92.2</v>
      </c>
      <c r="G4" s="65">
        <v>109.5</v>
      </c>
    </row>
    <row r="5" spans="2:7">
      <c r="B5" s="64" t="s">
        <v>170</v>
      </c>
      <c r="C5" s="65">
        <v>24.96</v>
      </c>
      <c r="D5" s="65">
        <v>32.56</v>
      </c>
      <c r="E5" s="65">
        <v>34.515000000000001</v>
      </c>
      <c r="F5" s="65">
        <v>37.617600000000003</v>
      </c>
      <c r="G5" s="65">
        <v>39.091499999999996</v>
      </c>
    </row>
    <row r="6" spans="2:7">
      <c r="B6" s="64" t="s">
        <v>171</v>
      </c>
      <c r="C6" s="65">
        <v>39.04</v>
      </c>
      <c r="D6" s="65">
        <v>76.239999999999995</v>
      </c>
      <c r="E6" s="65">
        <v>59.085000000000008</v>
      </c>
      <c r="F6" s="65">
        <v>54.5824</v>
      </c>
      <c r="G6" s="65">
        <v>70.408500000000004</v>
      </c>
    </row>
    <row r="7" spans="2:7">
      <c r="B7" s="64" t="s">
        <v>166</v>
      </c>
      <c r="C7" s="65">
        <v>47.3</v>
      </c>
      <c r="D7" s="65">
        <v>56.5</v>
      </c>
      <c r="E7" s="65">
        <v>48.2</v>
      </c>
      <c r="F7" s="65">
        <v>61.8</v>
      </c>
      <c r="G7" s="65">
        <v>67.8</v>
      </c>
    </row>
    <row r="8" spans="2:7">
      <c r="B8" s="64" t="s">
        <v>170</v>
      </c>
      <c r="C8" s="65">
        <v>28.38</v>
      </c>
      <c r="D8" s="65">
        <v>24.9</v>
      </c>
      <c r="E8" s="65">
        <v>32.200000000000003</v>
      </c>
      <c r="F8" s="65">
        <v>31.518000000000001</v>
      </c>
      <c r="G8" s="65">
        <v>34.577999999999996</v>
      </c>
    </row>
    <row r="9" spans="2:7">
      <c r="B9" s="64" t="s">
        <v>171</v>
      </c>
      <c r="C9" s="65">
        <v>18.919999999999998</v>
      </c>
      <c r="D9" s="65">
        <v>31.6</v>
      </c>
      <c r="E9" s="65">
        <v>16</v>
      </c>
      <c r="F9" s="65">
        <v>30.281999999999996</v>
      </c>
      <c r="G9" s="65">
        <v>33.222000000000001</v>
      </c>
    </row>
    <row r="10" spans="2:7">
      <c r="B10" s="64" t="s">
        <v>167</v>
      </c>
      <c r="C10" s="65">
        <v>12.200000000000001</v>
      </c>
      <c r="D10" s="65">
        <v>13.9</v>
      </c>
      <c r="E10" s="65">
        <v>15</v>
      </c>
      <c r="F10" s="65">
        <v>18.899999999999999</v>
      </c>
      <c r="G10" s="65">
        <v>18</v>
      </c>
    </row>
    <row r="11" spans="2:7">
      <c r="B11" s="64" t="s">
        <v>168</v>
      </c>
      <c r="C11" s="65">
        <f>+C3-C4-C7-C10-C12</f>
        <v>0.70000000000001883</v>
      </c>
      <c r="D11" s="65">
        <f>+D3-D4-D7-D10-D12</f>
        <v>2.9000000000000252</v>
      </c>
      <c r="E11" s="65">
        <f>+E3-E4-E7-E10-E12</f>
        <v>24.6</v>
      </c>
      <c r="F11" s="65">
        <f>+F3-F4-F7-F10-F12</f>
        <v>27.399999999999995</v>
      </c>
      <c r="G11" s="65">
        <f>+G3-G4-G7-G10-G12</f>
        <v>13.200000000000003</v>
      </c>
    </row>
    <row r="12" spans="2:7">
      <c r="B12" s="64" t="s">
        <v>169</v>
      </c>
      <c r="C12" s="65">
        <v>0</v>
      </c>
      <c r="D12" s="65">
        <v>0</v>
      </c>
      <c r="E12" s="65">
        <v>0.9</v>
      </c>
      <c r="F12" s="65">
        <v>4.3</v>
      </c>
      <c r="G12" s="65">
        <v>2.5</v>
      </c>
    </row>
    <row r="14" spans="2:7">
      <c r="B14" s="68" t="s">
        <v>207</v>
      </c>
      <c r="C14" s="66">
        <v>2016</v>
      </c>
      <c r="D14" s="66">
        <v>2017</v>
      </c>
      <c r="E14" s="66">
        <v>2018</v>
      </c>
      <c r="F14" s="66">
        <v>2019</v>
      </c>
      <c r="G14" s="66">
        <v>2020</v>
      </c>
    </row>
    <row r="15" spans="2:7">
      <c r="B15" s="64" t="s">
        <v>165</v>
      </c>
      <c r="C15" s="67">
        <v>0.79629268292682931</v>
      </c>
      <c r="D15" s="67">
        <v>0.8031663602941177</v>
      </c>
      <c r="E15" s="67">
        <v>0.74081899460188938</v>
      </c>
      <c r="F15" s="67">
        <v>0.72485454545454542</v>
      </c>
      <c r="G15" s="67">
        <v>0.71857575757575765</v>
      </c>
    </row>
    <row r="16" spans="2:7">
      <c r="B16" s="64" t="s">
        <v>166</v>
      </c>
      <c r="C16" s="67">
        <v>0.76288</v>
      </c>
      <c r="D16" s="67">
        <v>0.78911735282801077</v>
      </c>
      <c r="E16" s="67">
        <v>0.78159185213127125</v>
      </c>
      <c r="F16" s="67">
        <v>0.79828571428571427</v>
      </c>
      <c r="G16" s="67">
        <v>0.78820000000000001</v>
      </c>
    </row>
    <row r="17" spans="2:7">
      <c r="B17" s="64" t="s">
        <v>167</v>
      </c>
      <c r="C17" s="67">
        <v>0.6</v>
      </c>
      <c r="D17" s="67">
        <v>0.64</v>
      </c>
      <c r="E17" s="67">
        <v>0.68</v>
      </c>
      <c r="F17" s="67">
        <v>0.68</v>
      </c>
      <c r="G17" s="67">
        <v>0.68</v>
      </c>
    </row>
    <row r="18" spans="2:7">
      <c r="B18" s="64" t="s">
        <v>168</v>
      </c>
      <c r="C18" s="67"/>
      <c r="D18" s="67"/>
      <c r="E18" s="67"/>
      <c r="F18" s="67"/>
      <c r="G18" s="67"/>
    </row>
    <row r="19" spans="2:7">
      <c r="B19" s="64" t="s">
        <v>169</v>
      </c>
      <c r="C19" s="67"/>
      <c r="D19" s="67"/>
      <c r="E19" s="67">
        <v>1</v>
      </c>
      <c r="F19" s="67">
        <v>1</v>
      </c>
      <c r="G19" s="67">
        <v>1</v>
      </c>
    </row>
    <row r="21" spans="2:7">
      <c r="B21" s="68" t="s">
        <v>293</v>
      </c>
      <c r="C21" s="66">
        <v>2016</v>
      </c>
      <c r="D21" s="66">
        <f>+C21+1</f>
        <v>2017</v>
      </c>
      <c r="E21" s="66">
        <f>+D21+1</f>
        <v>2018</v>
      </c>
      <c r="F21" s="66">
        <f>+E21+1</f>
        <v>2019</v>
      </c>
      <c r="G21" s="66">
        <f>+F21+1</f>
        <v>2020</v>
      </c>
    </row>
    <row r="22" spans="2:7" s="86" customFormat="1" ht="17.399999999999999">
      <c r="B22" s="87" t="s">
        <v>201</v>
      </c>
      <c r="C22" s="87"/>
      <c r="D22" s="87"/>
      <c r="E22" s="87"/>
      <c r="F22" s="87"/>
      <c r="G22" s="87"/>
    </row>
    <row r="23" spans="2:7" ht="17.399999999999999">
      <c r="B23" s="88" t="s">
        <v>202</v>
      </c>
      <c r="C23" s="74">
        <v>41000</v>
      </c>
      <c r="D23" s="74">
        <v>40000</v>
      </c>
      <c r="E23" s="74">
        <v>24000</v>
      </c>
      <c r="F23" s="74">
        <v>22000.000000000004</v>
      </c>
      <c r="G23" s="74">
        <v>22000</v>
      </c>
    </row>
    <row r="24" spans="2:7" ht="17.399999999999999">
      <c r="B24" s="88" t="s">
        <v>203</v>
      </c>
      <c r="C24" s="74">
        <v>50000</v>
      </c>
      <c r="D24" s="74">
        <v>50000</v>
      </c>
      <c r="E24" s="74">
        <v>38000</v>
      </c>
      <c r="F24" s="74">
        <v>35000</v>
      </c>
      <c r="G24" s="74">
        <v>33000.000000000007</v>
      </c>
    </row>
    <row r="25" spans="2:7" ht="17.399999999999999">
      <c r="B25" s="73"/>
      <c r="C25" s="74"/>
      <c r="D25" s="74"/>
      <c r="E25" s="74"/>
      <c r="F25" s="74"/>
      <c r="G25" s="74"/>
    </row>
    <row r="26" spans="2:7" s="86" customFormat="1" ht="17.399999999999999">
      <c r="B26" s="87" t="s">
        <v>204</v>
      </c>
      <c r="C26" s="89"/>
      <c r="D26" s="89"/>
      <c r="E26" s="89"/>
      <c r="F26" s="89"/>
      <c r="G26" s="89"/>
    </row>
    <row r="27" spans="2:7" ht="17.399999999999999">
      <c r="B27" s="88" t="s">
        <v>202</v>
      </c>
      <c r="C27" s="74">
        <v>25000</v>
      </c>
      <c r="D27" s="74">
        <v>23000</v>
      </c>
      <c r="E27" s="74">
        <v>22000</v>
      </c>
      <c r="F27" s="74">
        <v>21000</v>
      </c>
      <c r="G27" s="74">
        <v>20000</v>
      </c>
    </row>
    <row r="28" spans="2:7" ht="17.399999999999999">
      <c r="B28" s="88" t="s">
        <v>203</v>
      </c>
      <c r="C28" s="74">
        <v>62500</v>
      </c>
      <c r="D28" s="74">
        <v>57500</v>
      </c>
      <c r="E28" s="74">
        <v>55000</v>
      </c>
      <c r="F28" s="74">
        <v>52500</v>
      </c>
      <c r="G28" s="74">
        <v>50000</v>
      </c>
    </row>
    <row r="30" spans="2:7" hidden="1" outlineLevel="1">
      <c r="B30" s="64" t="s">
        <v>165</v>
      </c>
      <c r="C30" s="65">
        <f>+C38</f>
        <v>64</v>
      </c>
      <c r="D30" s="65">
        <f t="shared" ref="D30:G30" si="0">+D38</f>
        <v>108.8</v>
      </c>
      <c r="E30" s="65">
        <f t="shared" si="0"/>
        <v>93.600000000000009</v>
      </c>
      <c r="F30" s="65">
        <f t="shared" si="0"/>
        <v>92.2</v>
      </c>
      <c r="G30" s="65">
        <f t="shared" si="0"/>
        <v>109.5</v>
      </c>
    </row>
    <row r="31" spans="2:7" hidden="1" outlineLevel="1">
      <c r="B31" s="64" t="s">
        <v>170</v>
      </c>
      <c r="C31" s="65">
        <f>+C39*(1-C34)</f>
        <v>24.96</v>
      </c>
      <c r="D31" s="65">
        <f t="shared" ref="D31:G31" si="1">+D39*(1-D34)</f>
        <v>32.56</v>
      </c>
      <c r="E31" s="65">
        <f t="shared" si="1"/>
        <v>34.515000000000001</v>
      </c>
      <c r="F31" s="65">
        <f t="shared" si="1"/>
        <v>37.617600000000003</v>
      </c>
      <c r="G31" s="65">
        <f t="shared" si="1"/>
        <v>39.091499999999996</v>
      </c>
    </row>
    <row r="32" spans="2:7" hidden="1" outlineLevel="1">
      <c r="B32" s="64" t="s">
        <v>171</v>
      </c>
      <c r="C32" s="65">
        <f>+C30-C31</f>
        <v>39.04</v>
      </c>
      <c r="D32" s="65">
        <f t="shared" ref="D32:G32" si="2">+D30-D31</f>
        <v>76.239999999999995</v>
      </c>
      <c r="E32" s="65">
        <f t="shared" si="2"/>
        <v>59.085000000000008</v>
      </c>
      <c r="F32" s="65">
        <f t="shared" si="2"/>
        <v>54.5824</v>
      </c>
      <c r="G32" s="65">
        <f t="shared" si="2"/>
        <v>70.408500000000004</v>
      </c>
    </row>
    <row r="33" spans="2:7" hidden="1" outlineLevel="1">
      <c r="B33" s="103"/>
      <c r="C33" s="103"/>
      <c r="D33" s="103"/>
      <c r="E33" s="103"/>
      <c r="F33" s="103"/>
      <c r="G33" s="103"/>
    </row>
    <row r="34" spans="2:7" hidden="1" outlineLevel="1">
      <c r="B34" s="103" t="s">
        <v>336</v>
      </c>
      <c r="C34" s="104">
        <v>0.35</v>
      </c>
      <c r="D34" s="104">
        <v>0.2</v>
      </c>
      <c r="E34" s="104">
        <v>0.35</v>
      </c>
      <c r="F34" s="104">
        <v>0.2</v>
      </c>
      <c r="G34" s="104">
        <v>0.3</v>
      </c>
    </row>
    <row r="35" spans="2:7" hidden="1" outlineLevel="1"/>
    <row r="36" spans="2:7" hidden="1" outlineLevel="1">
      <c r="B36" s="68" t="s">
        <v>344</v>
      </c>
      <c r="C36" s="66">
        <v>2016</v>
      </c>
      <c r="D36" s="66">
        <v>2017</v>
      </c>
      <c r="E36" s="66">
        <v>2018</v>
      </c>
      <c r="F36" s="66">
        <v>2019</v>
      </c>
      <c r="G36" s="66">
        <v>2020</v>
      </c>
    </row>
    <row r="37" spans="2:7" hidden="1" outlineLevel="1">
      <c r="B37" s="61" t="s">
        <v>290</v>
      </c>
      <c r="C37" s="62">
        <v>124.20000000000002</v>
      </c>
      <c r="D37" s="62">
        <v>182.10000000000002</v>
      </c>
      <c r="E37" s="62">
        <v>182.3</v>
      </c>
      <c r="F37" s="62">
        <v>204.6</v>
      </c>
      <c r="G37" s="62">
        <v>211</v>
      </c>
    </row>
    <row r="38" spans="2:7" hidden="1" outlineLevel="1">
      <c r="B38" s="64" t="s">
        <v>337</v>
      </c>
      <c r="C38" s="65">
        <v>64</v>
      </c>
      <c r="D38" s="65">
        <v>108.8</v>
      </c>
      <c r="E38" s="65">
        <v>93.600000000000009</v>
      </c>
      <c r="F38" s="65">
        <v>92.2</v>
      </c>
      <c r="G38" s="65">
        <v>109.5</v>
      </c>
    </row>
    <row r="39" spans="2:7" hidden="1" outlineLevel="1">
      <c r="B39" s="64" t="s">
        <v>338</v>
      </c>
      <c r="C39" s="65">
        <v>38.4</v>
      </c>
      <c r="D39" s="65">
        <v>40.700000000000003</v>
      </c>
      <c r="E39" s="65">
        <v>53.099999999999994</v>
      </c>
      <c r="F39" s="65">
        <v>47.022000000000006</v>
      </c>
      <c r="G39" s="65">
        <v>55.844999999999999</v>
      </c>
    </row>
    <row r="40" spans="2:7" hidden="1" outlineLevel="1">
      <c r="B40" s="64" t="s">
        <v>339</v>
      </c>
      <c r="C40" s="65">
        <v>25.6</v>
      </c>
      <c r="D40" s="65">
        <v>68.099999999999994</v>
      </c>
      <c r="E40" s="65">
        <v>40.500000000000014</v>
      </c>
      <c r="F40" s="65">
        <v>45.177999999999997</v>
      </c>
      <c r="G40" s="65">
        <v>53.655000000000001</v>
      </c>
    </row>
    <row r="41" spans="2:7" hidden="1" outlineLevel="1">
      <c r="B41" s="64" t="s">
        <v>340</v>
      </c>
      <c r="C41" s="65">
        <v>47.3</v>
      </c>
      <c r="D41" s="65">
        <v>56.5</v>
      </c>
      <c r="E41" s="65">
        <v>48.2</v>
      </c>
      <c r="F41" s="65">
        <v>61.8</v>
      </c>
      <c r="G41" s="65">
        <v>67.8</v>
      </c>
    </row>
    <row r="42" spans="2:7" hidden="1" outlineLevel="1">
      <c r="B42" s="64" t="s">
        <v>338</v>
      </c>
      <c r="C42" s="65">
        <v>28.38</v>
      </c>
      <c r="D42" s="65">
        <v>24.9</v>
      </c>
      <c r="E42" s="65">
        <v>32.200000000000003</v>
      </c>
      <c r="F42" s="65">
        <v>31.518000000000001</v>
      </c>
      <c r="G42" s="65">
        <v>34.577999999999996</v>
      </c>
    </row>
    <row r="43" spans="2:7" hidden="1" outlineLevel="1">
      <c r="B43" s="64" t="s">
        <v>339</v>
      </c>
      <c r="C43" s="65">
        <v>18.919999999999998</v>
      </c>
      <c r="D43" s="65">
        <v>31.6</v>
      </c>
      <c r="E43" s="65">
        <v>16</v>
      </c>
      <c r="F43" s="65">
        <v>30.281999999999996</v>
      </c>
      <c r="G43" s="65">
        <v>33.222000000000001</v>
      </c>
    </row>
    <row r="44" spans="2:7" hidden="1" outlineLevel="1">
      <c r="B44" s="64" t="s">
        <v>341</v>
      </c>
      <c r="C44" s="65">
        <v>12.200000000000001</v>
      </c>
      <c r="D44" s="65">
        <v>13.9</v>
      </c>
      <c r="E44" s="65">
        <v>15</v>
      </c>
      <c r="F44" s="65">
        <v>18.899999999999999</v>
      </c>
      <c r="G44" s="65">
        <v>18</v>
      </c>
    </row>
    <row r="45" spans="2:7" hidden="1" outlineLevel="1">
      <c r="B45" s="64" t="s">
        <v>342</v>
      </c>
      <c r="C45" s="65">
        <v>0.70000000000001883</v>
      </c>
      <c r="D45" s="65">
        <v>2.9000000000000252</v>
      </c>
      <c r="E45" s="65">
        <v>24.6</v>
      </c>
      <c r="F45" s="65">
        <v>27.399999999999995</v>
      </c>
      <c r="G45" s="65">
        <v>13.200000000000003</v>
      </c>
    </row>
    <row r="46" spans="2:7" hidden="1" outlineLevel="1">
      <c r="B46" s="64" t="s">
        <v>343</v>
      </c>
      <c r="C46" s="65">
        <v>0</v>
      </c>
      <c r="D46" s="65">
        <v>0</v>
      </c>
      <c r="E46" s="65">
        <v>0.9</v>
      </c>
      <c r="F46" s="65">
        <v>4.3</v>
      </c>
      <c r="G46" s="65">
        <v>2.5</v>
      </c>
    </row>
    <row r="47" spans="2:7" collapsed="1"/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2516-98A6-4EA5-8368-7A42A3E9A626}">
  <sheetPr>
    <tabColor theme="0" tint="-0.14999847407452621"/>
  </sheetPr>
  <dimension ref="B2:K20"/>
  <sheetViews>
    <sheetView showGridLines="0" workbookViewId="0"/>
  </sheetViews>
  <sheetFormatPr defaultColWidth="8.8984375" defaultRowHeight="13.2"/>
  <cols>
    <col min="1" max="1" width="2.69921875" style="91" customWidth="1"/>
    <col min="2" max="2" width="13" style="91" customWidth="1"/>
    <col min="3" max="3" width="9.296875" style="91" bestFit="1" customWidth="1"/>
    <col min="4" max="6" width="8.8984375" style="91"/>
    <col min="7" max="7" width="9.296875" style="91" bestFit="1" customWidth="1"/>
    <col min="8" max="16384" width="8.8984375" style="91"/>
  </cols>
  <sheetData>
    <row r="2" spans="2:9">
      <c r="B2" s="97" t="s">
        <v>335</v>
      </c>
    </row>
    <row r="3" spans="2:9">
      <c r="B3" s="93" t="s">
        <v>298</v>
      </c>
      <c r="C3" s="94">
        <v>2016</v>
      </c>
      <c r="D3" s="94">
        <v>2017</v>
      </c>
      <c r="E3" s="94">
        <v>2018</v>
      </c>
      <c r="F3" s="94">
        <v>2019</v>
      </c>
      <c r="G3" s="94">
        <v>2020</v>
      </c>
    </row>
    <row r="4" spans="2:9">
      <c r="B4" s="95" t="s">
        <v>291</v>
      </c>
      <c r="C4" s="96">
        <v>24.643999999999998</v>
      </c>
      <c r="D4" s="96">
        <v>34.299999999999997</v>
      </c>
      <c r="E4" s="96">
        <v>46.1</v>
      </c>
      <c r="F4" s="96">
        <v>54.4</v>
      </c>
      <c r="G4" s="96">
        <v>22.6</v>
      </c>
    </row>
    <row r="5" spans="2:9">
      <c r="B5" s="95" t="s">
        <v>223</v>
      </c>
      <c r="C5" s="96">
        <v>24.96</v>
      </c>
      <c r="D5" s="96">
        <v>32.56</v>
      </c>
      <c r="E5" s="96">
        <v>34.515000000000001</v>
      </c>
      <c r="F5" s="96">
        <v>37.617600000000003</v>
      </c>
      <c r="G5" s="96">
        <v>39.091499999999996</v>
      </c>
    </row>
    <row r="6" spans="2:9">
      <c r="B6" s="95" t="s">
        <v>294</v>
      </c>
      <c r="C6" s="96">
        <v>8.4</v>
      </c>
      <c r="D6" s="96">
        <v>9.1999999999999993</v>
      </c>
      <c r="E6" s="96">
        <v>9.9</v>
      </c>
      <c r="F6" s="96">
        <v>11.32</v>
      </c>
      <c r="G6" s="96">
        <v>20.399999999999999</v>
      </c>
    </row>
    <row r="7" spans="2:9">
      <c r="B7" s="95" t="s">
        <v>295</v>
      </c>
      <c r="C7" s="96">
        <v>0</v>
      </c>
      <c r="D7" s="96">
        <v>0</v>
      </c>
      <c r="E7" s="96">
        <v>0</v>
      </c>
      <c r="F7" s="96">
        <v>4</v>
      </c>
      <c r="G7" s="96">
        <v>16</v>
      </c>
    </row>
    <row r="8" spans="2:9">
      <c r="B8" s="95" t="s">
        <v>0</v>
      </c>
      <c r="C8" s="96">
        <v>9</v>
      </c>
      <c r="D8" s="96">
        <v>8</v>
      </c>
      <c r="E8" s="96">
        <v>7</v>
      </c>
      <c r="F8" s="96">
        <v>5.5</v>
      </c>
      <c r="G8" s="96">
        <v>4.38</v>
      </c>
      <c r="I8" s="92"/>
    </row>
    <row r="9" spans="2:9">
      <c r="B9" s="95" t="s">
        <v>296</v>
      </c>
      <c r="C9" s="96">
        <v>2</v>
      </c>
      <c r="D9" s="96">
        <v>1.7</v>
      </c>
      <c r="E9" s="96">
        <v>1.4</v>
      </c>
      <c r="F9" s="96">
        <v>1.1000000000000001</v>
      </c>
      <c r="G9" s="96">
        <v>0.74000000000000554</v>
      </c>
    </row>
    <row r="10" spans="2:9">
      <c r="B10" s="95" t="s">
        <v>297</v>
      </c>
      <c r="C10" s="96">
        <v>5.8</v>
      </c>
      <c r="D10" s="96">
        <v>7.2</v>
      </c>
      <c r="E10" s="96">
        <v>9</v>
      </c>
      <c r="F10" s="96">
        <v>10</v>
      </c>
      <c r="G10" s="96">
        <v>11.68</v>
      </c>
    </row>
    <row r="12" spans="2:9">
      <c r="B12" s="97" t="s">
        <v>300</v>
      </c>
    </row>
    <row r="13" spans="2:9">
      <c r="B13" s="93" t="s">
        <v>299</v>
      </c>
      <c r="C13" s="94">
        <v>2016</v>
      </c>
      <c r="D13" s="94">
        <v>2017</v>
      </c>
      <c r="E13" s="94">
        <v>2018</v>
      </c>
      <c r="F13" s="94">
        <v>2019</v>
      </c>
      <c r="G13" s="94">
        <v>2020</v>
      </c>
    </row>
    <row r="14" spans="2:9">
      <c r="B14" s="95" t="s">
        <v>291</v>
      </c>
      <c r="C14" s="98">
        <v>41000</v>
      </c>
      <c r="D14" s="98">
        <v>40000</v>
      </c>
      <c r="E14" s="98">
        <v>24000</v>
      </c>
      <c r="F14" s="98">
        <v>22000.000000000004</v>
      </c>
      <c r="G14" s="98">
        <v>22000</v>
      </c>
      <c r="I14" s="99"/>
    </row>
    <row r="15" spans="2:9">
      <c r="B15" s="95" t="s">
        <v>223</v>
      </c>
      <c r="C15" s="98">
        <v>41000</v>
      </c>
      <c r="D15" s="98">
        <v>40000</v>
      </c>
      <c r="E15" s="98">
        <v>24000</v>
      </c>
      <c r="F15" s="98">
        <v>22000.000000000004</v>
      </c>
      <c r="G15" s="98">
        <v>22000.000000000004</v>
      </c>
      <c r="I15" s="99"/>
    </row>
    <row r="16" spans="2:9">
      <c r="B16" s="95" t="s">
        <v>294</v>
      </c>
      <c r="C16" s="98">
        <v>50000</v>
      </c>
      <c r="D16" s="98">
        <v>48000</v>
      </c>
      <c r="E16" s="98">
        <v>35000</v>
      </c>
      <c r="F16" s="98">
        <v>33000</v>
      </c>
      <c r="G16" s="98">
        <v>30000</v>
      </c>
      <c r="I16" s="99"/>
    </row>
    <row r="17" spans="2:11">
      <c r="B17" s="95" t="s">
        <v>295</v>
      </c>
      <c r="C17" s="98"/>
      <c r="D17" s="98"/>
      <c r="E17" s="98"/>
      <c r="F17" s="98">
        <v>18000</v>
      </c>
      <c r="G17" s="98">
        <v>18000</v>
      </c>
      <c r="I17" s="99"/>
    </row>
    <row r="18" spans="2:11">
      <c r="B18" s="95" t="s">
        <v>0</v>
      </c>
      <c r="C18" s="98">
        <v>300000</v>
      </c>
      <c r="D18" s="98">
        <v>285000</v>
      </c>
      <c r="E18" s="98">
        <v>270000</v>
      </c>
      <c r="F18" s="98">
        <v>255000</v>
      </c>
      <c r="G18" s="98">
        <v>240000</v>
      </c>
      <c r="I18" s="99"/>
      <c r="K18" s="100"/>
    </row>
    <row r="19" spans="2:11">
      <c r="B19" s="95" t="s">
        <v>296</v>
      </c>
      <c r="C19" s="98">
        <v>180000</v>
      </c>
      <c r="D19" s="98">
        <v>155000</v>
      </c>
      <c r="E19" s="98">
        <v>130000</v>
      </c>
      <c r="F19" s="98">
        <v>105000</v>
      </c>
      <c r="G19" s="98">
        <v>80000</v>
      </c>
      <c r="I19" s="99"/>
    </row>
    <row r="20" spans="2:11">
      <c r="B20" s="95" t="s">
        <v>297</v>
      </c>
      <c r="C20" s="98">
        <v>180000</v>
      </c>
      <c r="D20" s="98">
        <v>155000</v>
      </c>
      <c r="E20" s="98">
        <v>130000</v>
      </c>
      <c r="F20" s="98">
        <v>105000</v>
      </c>
      <c r="G20" s="98">
        <v>80000</v>
      </c>
      <c r="I20" s="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BF7C-0E32-495A-B458-39E78DDF15AE}">
  <sheetPr>
    <tabColor theme="0" tint="-0.14999847407452621"/>
  </sheetPr>
  <dimension ref="A1:W22"/>
  <sheetViews>
    <sheetView workbookViewId="0"/>
  </sheetViews>
  <sheetFormatPr defaultColWidth="8.8984375" defaultRowHeight="17.399999999999999"/>
  <cols>
    <col min="1" max="2" width="21.3984375" style="76" customWidth="1"/>
    <col min="3" max="23" width="18.69921875" style="76" customWidth="1"/>
    <col min="24" max="16384" width="8.8984375" style="76"/>
  </cols>
  <sheetData>
    <row r="1" spans="1:23" ht="19.95" customHeight="1">
      <c r="A1" s="83" t="s">
        <v>334</v>
      </c>
      <c r="B1" s="83" t="s">
        <v>333</v>
      </c>
      <c r="C1" s="82" t="s">
        <v>286</v>
      </c>
      <c r="D1" s="82" t="s">
        <v>177</v>
      </c>
      <c r="E1" s="82" t="s">
        <v>178</v>
      </c>
      <c r="F1" s="82" t="s">
        <v>179</v>
      </c>
      <c r="G1" s="82" t="s">
        <v>180</v>
      </c>
      <c r="H1" s="82" t="s">
        <v>181</v>
      </c>
      <c r="I1" s="82" t="s">
        <v>182</v>
      </c>
      <c r="J1" s="82" t="s">
        <v>183</v>
      </c>
      <c r="K1" s="82" t="s">
        <v>184</v>
      </c>
      <c r="L1" s="82" t="s">
        <v>185</v>
      </c>
      <c r="M1" s="82" t="s">
        <v>186</v>
      </c>
      <c r="N1" s="82" t="s">
        <v>332</v>
      </c>
      <c r="O1" s="82" t="s">
        <v>331</v>
      </c>
      <c r="P1" s="82" t="s">
        <v>330</v>
      </c>
      <c r="Q1" s="82" t="s">
        <v>329</v>
      </c>
      <c r="R1" s="82" t="s">
        <v>328</v>
      </c>
      <c r="S1" s="82" t="s">
        <v>327</v>
      </c>
      <c r="T1" s="82" t="s">
        <v>326</v>
      </c>
      <c r="U1" s="82" t="s">
        <v>325</v>
      </c>
      <c r="V1" s="82" t="s">
        <v>324</v>
      </c>
      <c r="W1" s="82" t="s">
        <v>323</v>
      </c>
    </row>
    <row r="2" spans="1:23" ht="19.95" customHeight="1">
      <c r="A2" s="80" t="s">
        <v>322</v>
      </c>
      <c r="B2" s="80" t="s">
        <v>321</v>
      </c>
      <c r="C2" s="77">
        <v>49554112</v>
      </c>
      <c r="D2" s="77">
        <v>49936638</v>
      </c>
      <c r="E2" s="77">
        <v>50199853</v>
      </c>
      <c r="F2" s="77">
        <v>50428893</v>
      </c>
      <c r="G2" s="77">
        <v>50746659</v>
      </c>
      <c r="H2" s="77">
        <v>51014947</v>
      </c>
      <c r="I2" s="77">
        <v>51217803</v>
      </c>
      <c r="J2" s="77">
        <v>51361911</v>
      </c>
      <c r="K2" s="77">
        <v>51606633</v>
      </c>
      <c r="L2" s="77">
        <v>51709098</v>
      </c>
      <c r="M2" s="77">
        <v>51780579</v>
      </c>
      <c r="N2" s="77">
        <v>51821669</v>
      </c>
      <c r="O2" s="77">
        <v>51846339</v>
      </c>
      <c r="P2" s="77">
        <v>51868100</v>
      </c>
      <c r="Q2" s="77">
        <v>51887623</v>
      </c>
      <c r="R2" s="77">
        <v>51905126</v>
      </c>
      <c r="S2" s="77">
        <v>51920462</v>
      </c>
      <c r="T2" s="77">
        <v>51933215</v>
      </c>
      <c r="U2" s="77">
        <v>51941946</v>
      </c>
      <c r="V2" s="77">
        <v>51940598</v>
      </c>
      <c r="W2" s="77">
        <v>51926953</v>
      </c>
    </row>
    <row r="3" spans="1:23" ht="19.95" customHeight="1">
      <c r="A3" s="102" t="s">
        <v>193</v>
      </c>
      <c r="B3" s="80" t="s">
        <v>320</v>
      </c>
      <c r="C3" s="77">
        <v>24881114</v>
      </c>
      <c r="D3" s="77">
        <v>25069867</v>
      </c>
      <c r="E3" s="77">
        <v>25187380</v>
      </c>
      <c r="F3" s="77">
        <v>25285319</v>
      </c>
      <c r="G3" s="77">
        <v>25445077</v>
      </c>
      <c r="H3" s="77">
        <v>25585894</v>
      </c>
      <c r="I3" s="77">
        <v>25670949</v>
      </c>
      <c r="J3" s="77">
        <v>25736793</v>
      </c>
      <c r="K3" s="77">
        <v>25863502</v>
      </c>
      <c r="L3" s="77">
        <v>25913295</v>
      </c>
      <c r="M3" s="77">
        <v>25945737</v>
      </c>
      <c r="N3" s="77">
        <v>25961532</v>
      </c>
      <c r="O3" s="77">
        <v>25967841</v>
      </c>
      <c r="P3" s="77">
        <v>25971608</v>
      </c>
      <c r="Q3" s="77">
        <v>25973590</v>
      </c>
      <c r="R3" s="77">
        <v>25974283</v>
      </c>
      <c r="S3" s="77">
        <v>25973804</v>
      </c>
      <c r="T3" s="77">
        <v>25971995</v>
      </c>
      <c r="U3" s="77">
        <v>25968119</v>
      </c>
      <c r="V3" s="77">
        <v>25959144</v>
      </c>
      <c r="W3" s="77">
        <v>25943315</v>
      </c>
    </row>
    <row r="4" spans="1:23" ht="19.95" customHeight="1">
      <c r="A4" s="102" t="s">
        <v>193</v>
      </c>
      <c r="B4" s="80" t="s">
        <v>319</v>
      </c>
      <c r="C4" s="77">
        <v>24672998</v>
      </c>
      <c r="D4" s="77">
        <v>24866771</v>
      </c>
      <c r="E4" s="77">
        <v>25012473</v>
      </c>
      <c r="F4" s="77">
        <v>25143574</v>
      </c>
      <c r="G4" s="77">
        <v>25301582</v>
      </c>
      <c r="H4" s="77">
        <v>25429053</v>
      </c>
      <c r="I4" s="77">
        <v>25546854</v>
      </c>
      <c r="J4" s="77">
        <v>25625118</v>
      </c>
      <c r="K4" s="77">
        <v>25743131</v>
      </c>
      <c r="L4" s="77">
        <v>25795803</v>
      </c>
      <c r="M4" s="77">
        <v>25834842</v>
      </c>
      <c r="N4" s="77">
        <v>25860137</v>
      </c>
      <c r="O4" s="77">
        <v>25878498</v>
      </c>
      <c r="P4" s="77">
        <v>25896492</v>
      </c>
      <c r="Q4" s="77">
        <v>25914033</v>
      </c>
      <c r="R4" s="77">
        <v>25930843</v>
      </c>
      <c r="S4" s="77">
        <v>25946658</v>
      </c>
      <c r="T4" s="77">
        <v>25961220</v>
      </c>
      <c r="U4" s="77">
        <v>25973827</v>
      </c>
      <c r="V4" s="77">
        <v>25981454</v>
      </c>
      <c r="W4" s="77">
        <v>25983638</v>
      </c>
    </row>
    <row r="5" spans="1:23" ht="19.95" customHeight="1">
      <c r="A5" s="102" t="s">
        <v>193</v>
      </c>
      <c r="B5" s="80" t="s">
        <v>318</v>
      </c>
      <c r="C5" s="78">
        <v>100.8</v>
      </c>
      <c r="D5" s="78">
        <v>100.8</v>
      </c>
      <c r="E5" s="78">
        <v>100.7</v>
      </c>
      <c r="F5" s="78">
        <v>100.6</v>
      </c>
      <c r="G5" s="78">
        <v>100.6</v>
      </c>
      <c r="H5" s="78">
        <v>100.6</v>
      </c>
      <c r="I5" s="78">
        <v>100.5</v>
      </c>
      <c r="J5" s="78">
        <v>100.4</v>
      </c>
      <c r="K5" s="78">
        <v>100.5</v>
      </c>
      <c r="L5" s="78">
        <v>100.5</v>
      </c>
      <c r="M5" s="78">
        <v>100.4</v>
      </c>
      <c r="N5" s="78">
        <v>100.4</v>
      </c>
      <c r="O5" s="78">
        <v>100.3</v>
      </c>
      <c r="P5" s="78">
        <v>100.3</v>
      </c>
      <c r="Q5" s="78">
        <v>100.2</v>
      </c>
      <c r="R5" s="78">
        <v>100.2</v>
      </c>
      <c r="S5" s="78">
        <v>100.1</v>
      </c>
      <c r="T5" s="78">
        <v>100</v>
      </c>
      <c r="U5" s="78">
        <v>100</v>
      </c>
      <c r="V5" s="78">
        <v>99.9</v>
      </c>
      <c r="W5" s="78">
        <v>99.8</v>
      </c>
    </row>
    <row r="6" spans="1:23" ht="19.95" customHeight="1">
      <c r="A6" s="102" t="s">
        <v>193</v>
      </c>
      <c r="B6" s="80" t="s">
        <v>317</v>
      </c>
      <c r="C6" s="81">
        <v>0.5</v>
      </c>
      <c r="D6" s="81">
        <v>0.77</v>
      </c>
      <c r="E6" s="81">
        <v>0.53</v>
      </c>
      <c r="F6" s="81">
        <v>0.46</v>
      </c>
      <c r="G6" s="81">
        <v>0.63</v>
      </c>
      <c r="H6" s="81">
        <v>0.53</v>
      </c>
      <c r="I6" s="81">
        <v>0.4</v>
      </c>
      <c r="J6" s="81">
        <v>0.28000000000000003</v>
      </c>
      <c r="K6" s="81">
        <v>0.48</v>
      </c>
      <c r="L6" s="81">
        <v>0.2</v>
      </c>
      <c r="M6" s="81">
        <v>0.14000000000000001</v>
      </c>
      <c r="N6" s="81">
        <v>0.08</v>
      </c>
      <c r="O6" s="81">
        <v>0.05</v>
      </c>
      <c r="P6" s="81">
        <v>0.04</v>
      </c>
      <c r="Q6" s="81">
        <v>0.04</v>
      </c>
      <c r="R6" s="81">
        <v>0.03</v>
      </c>
      <c r="S6" s="81">
        <v>0.03</v>
      </c>
      <c r="T6" s="81">
        <v>0.02</v>
      </c>
      <c r="U6" s="81">
        <v>0.02</v>
      </c>
      <c r="V6" s="81">
        <v>0</v>
      </c>
      <c r="W6" s="81">
        <v>-0.03</v>
      </c>
    </row>
    <row r="7" spans="1:23" ht="19.95" customHeight="1">
      <c r="A7" s="102" t="s">
        <v>193</v>
      </c>
      <c r="B7" s="80" t="s">
        <v>316</v>
      </c>
      <c r="C7" s="77">
        <v>7979439</v>
      </c>
      <c r="D7" s="77">
        <v>7771460</v>
      </c>
      <c r="E7" s="77">
        <v>7577231</v>
      </c>
      <c r="F7" s="77">
        <v>7392237</v>
      </c>
      <c r="G7" s="77">
        <v>7213693</v>
      </c>
      <c r="H7" s="77">
        <v>7029883</v>
      </c>
      <c r="I7" s="77">
        <v>6864563</v>
      </c>
      <c r="J7" s="77">
        <v>6724283</v>
      </c>
      <c r="K7" s="77">
        <v>6589388</v>
      </c>
      <c r="L7" s="77">
        <v>6434627</v>
      </c>
      <c r="M7" s="77">
        <v>6296838</v>
      </c>
      <c r="N7" s="77">
        <v>6151690</v>
      </c>
      <c r="O7" s="77">
        <v>5984826</v>
      </c>
      <c r="P7" s="77">
        <v>5800820</v>
      </c>
      <c r="Q7" s="77">
        <v>5661411</v>
      </c>
      <c r="R7" s="77">
        <v>5540591</v>
      </c>
      <c r="S7" s="77">
        <v>5395288</v>
      </c>
      <c r="T7" s="77">
        <v>5268941</v>
      </c>
      <c r="U7" s="77">
        <v>5160717</v>
      </c>
      <c r="V7" s="77">
        <v>5084469</v>
      </c>
      <c r="W7" s="77">
        <v>5000090</v>
      </c>
    </row>
    <row r="8" spans="1:23" ht="19.95" customHeight="1">
      <c r="A8" s="102" t="s">
        <v>193</v>
      </c>
      <c r="B8" s="80" t="s">
        <v>315</v>
      </c>
      <c r="C8" s="77">
        <v>36208564</v>
      </c>
      <c r="D8" s="77">
        <v>36649999</v>
      </c>
      <c r="E8" s="77">
        <v>36855893</v>
      </c>
      <c r="F8" s="77">
        <v>37013997</v>
      </c>
      <c r="G8" s="77">
        <v>37255840</v>
      </c>
      <c r="H8" s="77">
        <v>37443896</v>
      </c>
      <c r="I8" s="77">
        <v>37596157</v>
      </c>
      <c r="J8" s="77">
        <v>37571568</v>
      </c>
      <c r="K8" s="77">
        <v>37645085</v>
      </c>
      <c r="L8" s="77">
        <v>37589552</v>
      </c>
      <c r="M8" s="77">
        <v>37358309</v>
      </c>
      <c r="N8" s="77">
        <v>37132956</v>
      </c>
      <c r="O8" s="77">
        <v>36886870</v>
      </c>
      <c r="P8" s="77">
        <v>36620006</v>
      </c>
      <c r="Q8" s="77">
        <v>36281510</v>
      </c>
      <c r="R8" s="77">
        <v>35853375</v>
      </c>
      <c r="S8" s="77">
        <v>35410811</v>
      </c>
      <c r="T8" s="77">
        <v>35075159</v>
      </c>
      <c r="U8" s="77">
        <v>34663702</v>
      </c>
      <c r="V8" s="77">
        <v>34338789</v>
      </c>
      <c r="W8" s="77">
        <v>33947290</v>
      </c>
    </row>
    <row r="9" spans="1:23" ht="19.95" customHeight="1">
      <c r="A9" s="102" t="s">
        <v>193</v>
      </c>
      <c r="B9" s="80" t="s">
        <v>314</v>
      </c>
      <c r="C9" s="77">
        <v>5366109</v>
      </c>
      <c r="D9" s="77">
        <v>5515179</v>
      </c>
      <c r="E9" s="77">
        <v>5766729</v>
      </c>
      <c r="F9" s="77">
        <v>6022659</v>
      </c>
      <c r="G9" s="77">
        <v>6277126</v>
      </c>
      <c r="H9" s="77">
        <v>6541168</v>
      </c>
      <c r="I9" s="77">
        <v>6757083</v>
      </c>
      <c r="J9" s="77">
        <v>7066060</v>
      </c>
      <c r="K9" s="77">
        <v>7372160</v>
      </c>
      <c r="L9" s="77">
        <v>7684919</v>
      </c>
      <c r="M9" s="77">
        <v>8125432</v>
      </c>
      <c r="N9" s="77">
        <v>8537023</v>
      </c>
      <c r="O9" s="77">
        <v>8974643</v>
      </c>
      <c r="P9" s="77">
        <v>9447274</v>
      </c>
      <c r="Q9" s="77">
        <v>9944702</v>
      </c>
      <c r="R9" s="77">
        <v>10511160</v>
      </c>
      <c r="S9" s="77">
        <v>11114363</v>
      </c>
      <c r="T9" s="77">
        <v>11589115</v>
      </c>
      <c r="U9" s="77">
        <v>12117527</v>
      </c>
      <c r="V9" s="77">
        <v>12517340</v>
      </c>
      <c r="W9" s="77">
        <v>12979573</v>
      </c>
    </row>
    <row r="10" spans="1:23" ht="19.95" customHeight="1">
      <c r="A10" s="102" t="s">
        <v>193</v>
      </c>
      <c r="B10" s="80" t="s">
        <v>313</v>
      </c>
      <c r="C10" s="78">
        <v>16.100000000000001</v>
      </c>
      <c r="D10" s="78">
        <v>15.6</v>
      </c>
      <c r="E10" s="78">
        <v>15.1</v>
      </c>
      <c r="F10" s="78">
        <v>14.7</v>
      </c>
      <c r="G10" s="78">
        <v>14.2</v>
      </c>
      <c r="H10" s="78">
        <v>13.8</v>
      </c>
      <c r="I10" s="78">
        <v>13.4</v>
      </c>
      <c r="J10" s="78">
        <v>13.1</v>
      </c>
      <c r="K10" s="78">
        <v>12.8</v>
      </c>
      <c r="L10" s="78">
        <v>12.4</v>
      </c>
      <c r="M10" s="78">
        <v>12.2</v>
      </c>
      <c r="N10" s="78">
        <v>11.9</v>
      </c>
      <c r="O10" s="78">
        <v>11.5</v>
      </c>
      <c r="P10" s="78">
        <v>11.2</v>
      </c>
      <c r="Q10" s="78">
        <v>10.9</v>
      </c>
      <c r="R10" s="78">
        <v>10.7</v>
      </c>
      <c r="S10" s="78">
        <v>10.4</v>
      </c>
      <c r="T10" s="78">
        <v>10.1</v>
      </c>
      <c r="U10" s="78">
        <v>9.9</v>
      </c>
      <c r="V10" s="78">
        <v>9.8000000000000007</v>
      </c>
      <c r="W10" s="78">
        <v>9.6</v>
      </c>
    </row>
    <row r="11" spans="1:23" ht="19.95" customHeight="1">
      <c r="A11" s="102" t="s">
        <v>193</v>
      </c>
      <c r="B11" s="80" t="s">
        <v>312</v>
      </c>
      <c r="C11" s="78">
        <v>73.099999999999994</v>
      </c>
      <c r="D11" s="78">
        <v>73.400000000000006</v>
      </c>
      <c r="E11" s="78">
        <v>73.400000000000006</v>
      </c>
      <c r="F11" s="78">
        <v>73.400000000000006</v>
      </c>
      <c r="G11" s="78">
        <v>73.400000000000006</v>
      </c>
      <c r="H11" s="78">
        <v>73.400000000000006</v>
      </c>
      <c r="I11" s="78">
        <v>73.400000000000006</v>
      </c>
      <c r="J11" s="78">
        <v>73.2</v>
      </c>
      <c r="K11" s="78">
        <v>72.900000000000006</v>
      </c>
      <c r="L11" s="78">
        <v>72.7</v>
      </c>
      <c r="M11" s="78">
        <v>72.099999999999994</v>
      </c>
      <c r="N11" s="78">
        <v>71.7</v>
      </c>
      <c r="O11" s="78">
        <v>71.099999999999994</v>
      </c>
      <c r="P11" s="78">
        <v>70.599999999999994</v>
      </c>
      <c r="Q11" s="78">
        <v>69.900000000000006</v>
      </c>
      <c r="R11" s="78">
        <v>69.099999999999994</v>
      </c>
      <c r="S11" s="78">
        <v>68.2</v>
      </c>
      <c r="T11" s="78">
        <v>67.5</v>
      </c>
      <c r="U11" s="78">
        <v>66.7</v>
      </c>
      <c r="V11" s="78">
        <v>66.099999999999994</v>
      </c>
      <c r="W11" s="78">
        <v>65.400000000000006</v>
      </c>
    </row>
    <row r="12" spans="1:23" ht="19.95" customHeight="1">
      <c r="A12" s="102" t="s">
        <v>193</v>
      </c>
      <c r="B12" s="80" t="s">
        <v>311</v>
      </c>
      <c r="C12" s="78">
        <v>10.8</v>
      </c>
      <c r="D12" s="78">
        <v>11</v>
      </c>
      <c r="E12" s="78">
        <v>11.5</v>
      </c>
      <c r="F12" s="78">
        <v>11.9</v>
      </c>
      <c r="G12" s="78">
        <v>12.4</v>
      </c>
      <c r="H12" s="78">
        <v>12.8</v>
      </c>
      <c r="I12" s="78">
        <v>13.2</v>
      </c>
      <c r="J12" s="78">
        <v>13.8</v>
      </c>
      <c r="K12" s="78">
        <v>14.3</v>
      </c>
      <c r="L12" s="78">
        <v>14.9</v>
      </c>
      <c r="M12" s="78">
        <v>15.7</v>
      </c>
      <c r="N12" s="78">
        <v>16.5</v>
      </c>
      <c r="O12" s="78">
        <v>17.3</v>
      </c>
      <c r="P12" s="78">
        <v>18.2</v>
      </c>
      <c r="Q12" s="78">
        <v>19.2</v>
      </c>
      <c r="R12" s="78">
        <v>20.3</v>
      </c>
      <c r="S12" s="78">
        <v>21.4</v>
      </c>
      <c r="T12" s="78">
        <v>22.3</v>
      </c>
      <c r="U12" s="78">
        <v>23.3</v>
      </c>
      <c r="V12" s="78">
        <v>24.1</v>
      </c>
      <c r="W12" s="78">
        <v>25</v>
      </c>
    </row>
    <row r="13" spans="1:23" ht="19.95" customHeight="1">
      <c r="A13" s="102" t="s">
        <v>193</v>
      </c>
      <c r="B13" s="80" t="s">
        <v>310</v>
      </c>
      <c r="C13" s="78">
        <v>36.9</v>
      </c>
      <c r="D13" s="78">
        <v>36.299999999999997</v>
      </c>
      <c r="E13" s="78">
        <v>36.200000000000003</v>
      </c>
      <c r="F13" s="78">
        <v>36.200000000000003</v>
      </c>
      <c r="G13" s="78">
        <v>36.200000000000003</v>
      </c>
      <c r="H13" s="78">
        <v>36.200000000000003</v>
      </c>
      <c r="I13" s="78">
        <v>36.200000000000003</v>
      </c>
      <c r="J13" s="78">
        <v>36.700000000000003</v>
      </c>
      <c r="K13" s="78">
        <v>37.1</v>
      </c>
      <c r="L13" s="78">
        <v>37.6</v>
      </c>
      <c r="M13" s="78">
        <v>38.6</v>
      </c>
      <c r="N13" s="78">
        <v>39.6</v>
      </c>
      <c r="O13" s="78">
        <v>40.6</v>
      </c>
      <c r="P13" s="78">
        <v>41.6</v>
      </c>
      <c r="Q13" s="78">
        <v>43</v>
      </c>
      <c r="R13" s="78">
        <v>44.8</v>
      </c>
      <c r="S13" s="78">
        <v>46.6</v>
      </c>
      <c r="T13" s="78">
        <v>48.1</v>
      </c>
      <c r="U13" s="78">
        <v>49.8</v>
      </c>
      <c r="V13" s="78">
        <v>51.3</v>
      </c>
      <c r="W13" s="78">
        <v>53</v>
      </c>
    </row>
    <row r="14" spans="1:23" ht="19.95" customHeight="1">
      <c r="A14" s="102" t="s">
        <v>193</v>
      </c>
      <c r="B14" s="80" t="s">
        <v>309</v>
      </c>
      <c r="C14" s="78">
        <v>22</v>
      </c>
      <c r="D14" s="78">
        <v>21.2</v>
      </c>
      <c r="E14" s="78">
        <v>20.6</v>
      </c>
      <c r="F14" s="78">
        <v>20</v>
      </c>
      <c r="G14" s="78">
        <v>19.399999999999999</v>
      </c>
      <c r="H14" s="78">
        <v>18.8</v>
      </c>
      <c r="I14" s="78">
        <v>18.3</v>
      </c>
      <c r="J14" s="78">
        <v>17.899999999999999</v>
      </c>
      <c r="K14" s="78">
        <v>17.5</v>
      </c>
      <c r="L14" s="78">
        <v>17.100000000000001</v>
      </c>
      <c r="M14" s="78">
        <v>16.899999999999999</v>
      </c>
      <c r="N14" s="78">
        <v>16.600000000000001</v>
      </c>
      <c r="O14" s="78">
        <v>16.2</v>
      </c>
      <c r="P14" s="78">
        <v>15.8</v>
      </c>
      <c r="Q14" s="78">
        <v>15.6</v>
      </c>
      <c r="R14" s="78">
        <v>15.5</v>
      </c>
      <c r="S14" s="78">
        <v>15.2</v>
      </c>
      <c r="T14" s="78">
        <v>15</v>
      </c>
      <c r="U14" s="78">
        <v>14.9</v>
      </c>
      <c r="V14" s="78">
        <v>14.8</v>
      </c>
      <c r="W14" s="78">
        <v>14.7</v>
      </c>
    </row>
    <row r="15" spans="1:23" ht="19.95" customHeight="1">
      <c r="A15" s="102" t="s">
        <v>193</v>
      </c>
      <c r="B15" s="80" t="s">
        <v>308</v>
      </c>
      <c r="C15" s="78">
        <v>14.8</v>
      </c>
      <c r="D15" s="78">
        <v>15</v>
      </c>
      <c r="E15" s="78">
        <v>15.6</v>
      </c>
      <c r="F15" s="78">
        <v>16.3</v>
      </c>
      <c r="G15" s="78">
        <v>16.8</v>
      </c>
      <c r="H15" s="78">
        <v>17.5</v>
      </c>
      <c r="I15" s="78">
        <v>18</v>
      </c>
      <c r="J15" s="78">
        <v>18.8</v>
      </c>
      <c r="K15" s="78">
        <v>19.600000000000001</v>
      </c>
      <c r="L15" s="78">
        <v>20.399999999999999</v>
      </c>
      <c r="M15" s="78">
        <v>21.7</v>
      </c>
      <c r="N15" s="78">
        <v>23</v>
      </c>
      <c r="O15" s="78">
        <v>24.3</v>
      </c>
      <c r="P15" s="78">
        <v>25.8</v>
      </c>
      <c r="Q15" s="78">
        <v>27.4</v>
      </c>
      <c r="R15" s="78">
        <v>29.3</v>
      </c>
      <c r="S15" s="78">
        <v>31.4</v>
      </c>
      <c r="T15" s="78">
        <v>33</v>
      </c>
      <c r="U15" s="78">
        <v>35</v>
      </c>
      <c r="V15" s="78">
        <v>36.5</v>
      </c>
      <c r="W15" s="78">
        <v>38.200000000000003</v>
      </c>
    </row>
    <row r="16" spans="1:23" ht="19.95" customHeight="1">
      <c r="A16" s="102" t="s">
        <v>193</v>
      </c>
      <c r="B16" s="80" t="s">
        <v>307</v>
      </c>
      <c r="C16" s="78">
        <v>67.2</v>
      </c>
      <c r="D16" s="78">
        <v>71</v>
      </c>
      <c r="E16" s="78">
        <v>76.099999999999994</v>
      </c>
      <c r="F16" s="78">
        <v>81.5</v>
      </c>
      <c r="G16" s="78">
        <v>87</v>
      </c>
      <c r="H16" s="78">
        <v>93</v>
      </c>
      <c r="I16" s="78">
        <v>98.4</v>
      </c>
      <c r="J16" s="78">
        <v>105.1</v>
      </c>
      <c r="K16" s="78">
        <v>111.9</v>
      </c>
      <c r="L16" s="78">
        <v>119.4</v>
      </c>
      <c r="M16" s="78">
        <v>129</v>
      </c>
      <c r="N16" s="78">
        <v>138.80000000000001</v>
      </c>
      <c r="O16" s="78">
        <v>150</v>
      </c>
      <c r="P16" s="78">
        <v>162.9</v>
      </c>
      <c r="Q16" s="78">
        <v>175.7</v>
      </c>
      <c r="R16" s="78">
        <v>189.7</v>
      </c>
      <c r="S16" s="78">
        <v>206</v>
      </c>
      <c r="T16" s="78">
        <v>220</v>
      </c>
      <c r="U16" s="78">
        <v>234.8</v>
      </c>
      <c r="V16" s="78">
        <v>246.2</v>
      </c>
      <c r="W16" s="78">
        <v>259.60000000000002</v>
      </c>
    </row>
    <row r="17" spans="1:23" ht="19.95" customHeight="1">
      <c r="A17" s="102" t="s">
        <v>193</v>
      </c>
      <c r="B17" s="80" t="s">
        <v>306</v>
      </c>
      <c r="C17" s="78">
        <v>37.9</v>
      </c>
      <c r="D17" s="78">
        <v>38.5</v>
      </c>
      <c r="E17" s="78">
        <v>39.1</v>
      </c>
      <c r="F17" s="78">
        <v>39.700000000000003</v>
      </c>
      <c r="G17" s="78">
        <v>40.299999999999997</v>
      </c>
      <c r="H17" s="78">
        <v>40.9</v>
      </c>
      <c r="I17" s="78">
        <v>41.4</v>
      </c>
      <c r="J17" s="78">
        <v>42</v>
      </c>
      <c r="K17" s="78">
        <v>42.6</v>
      </c>
      <c r="L17" s="78">
        <v>43.1</v>
      </c>
      <c r="M17" s="78">
        <v>43.7</v>
      </c>
      <c r="N17" s="78">
        <v>44.3</v>
      </c>
      <c r="O17" s="78">
        <v>44.9</v>
      </c>
      <c r="P17" s="78">
        <v>45.5</v>
      </c>
      <c r="Q17" s="78">
        <v>46.1</v>
      </c>
      <c r="R17" s="78">
        <v>46.7</v>
      </c>
      <c r="S17" s="78">
        <v>47.2</v>
      </c>
      <c r="T17" s="78">
        <v>47.8</v>
      </c>
      <c r="U17" s="78">
        <v>48.4</v>
      </c>
      <c r="V17" s="78">
        <v>48.9</v>
      </c>
      <c r="W17" s="78">
        <v>49.5</v>
      </c>
    </row>
    <row r="18" spans="1:23" ht="19.95" customHeight="1">
      <c r="A18" s="102" t="s">
        <v>193</v>
      </c>
      <c r="B18" s="80" t="s">
        <v>305</v>
      </c>
      <c r="C18" s="78">
        <v>36.9</v>
      </c>
      <c r="D18" s="78">
        <v>37.5</v>
      </c>
      <c r="E18" s="78">
        <v>38</v>
      </c>
      <c r="F18" s="78">
        <v>38.5</v>
      </c>
      <c r="G18" s="78">
        <v>39.1</v>
      </c>
      <c r="H18" s="78">
        <v>39.6</v>
      </c>
      <c r="I18" s="78">
        <v>40.1</v>
      </c>
      <c r="J18" s="78">
        <v>40.700000000000003</v>
      </c>
      <c r="K18" s="78">
        <v>41.2</v>
      </c>
      <c r="L18" s="78">
        <v>41.8</v>
      </c>
      <c r="M18" s="78">
        <v>42.3</v>
      </c>
      <c r="N18" s="78">
        <v>42.9</v>
      </c>
      <c r="O18" s="78">
        <v>43.5</v>
      </c>
      <c r="P18" s="78">
        <v>44.1</v>
      </c>
      <c r="Q18" s="78">
        <v>44.7</v>
      </c>
      <c r="R18" s="78">
        <v>45.3</v>
      </c>
      <c r="S18" s="78">
        <v>45.9</v>
      </c>
      <c r="T18" s="78">
        <v>46.5</v>
      </c>
      <c r="U18" s="78">
        <v>47.1</v>
      </c>
      <c r="V18" s="78">
        <v>47.7</v>
      </c>
      <c r="W18" s="78">
        <v>48.2</v>
      </c>
    </row>
    <row r="19" spans="1:23" ht="19.95" customHeight="1">
      <c r="A19" s="102" t="s">
        <v>193</v>
      </c>
      <c r="B19" s="80" t="s">
        <v>304</v>
      </c>
      <c r="C19" s="78">
        <v>39</v>
      </c>
      <c r="D19" s="78">
        <v>39.6</v>
      </c>
      <c r="E19" s="78">
        <v>40.200000000000003</v>
      </c>
      <c r="F19" s="78">
        <v>40.799999999999997</v>
      </c>
      <c r="G19" s="78">
        <v>41.5</v>
      </c>
      <c r="H19" s="78">
        <v>42.1</v>
      </c>
      <c r="I19" s="78">
        <v>42.7</v>
      </c>
      <c r="J19" s="78">
        <v>43.3</v>
      </c>
      <c r="K19" s="78">
        <v>43.9</v>
      </c>
      <c r="L19" s="78">
        <v>44.5</v>
      </c>
      <c r="M19" s="78">
        <v>45.2</v>
      </c>
      <c r="N19" s="78">
        <v>45.8</v>
      </c>
      <c r="O19" s="78">
        <v>46.4</v>
      </c>
      <c r="P19" s="78">
        <v>47</v>
      </c>
      <c r="Q19" s="78">
        <v>47.6</v>
      </c>
      <c r="R19" s="78">
        <v>48.1</v>
      </c>
      <c r="S19" s="78">
        <v>48.7</v>
      </c>
      <c r="T19" s="78">
        <v>49.2</v>
      </c>
      <c r="U19" s="78">
        <v>49.8</v>
      </c>
      <c r="V19" s="78">
        <v>50.3</v>
      </c>
      <c r="W19" s="78">
        <v>50.8</v>
      </c>
    </row>
    <row r="20" spans="1:23" ht="19.95" customHeight="1">
      <c r="A20" s="102" t="s">
        <v>193</v>
      </c>
      <c r="B20" s="80" t="s">
        <v>303</v>
      </c>
      <c r="C20" s="78">
        <v>37.9</v>
      </c>
      <c r="D20" s="78">
        <v>38.4</v>
      </c>
      <c r="E20" s="78">
        <v>38.799999999999997</v>
      </c>
      <c r="F20" s="78">
        <v>39.299999999999997</v>
      </c>
      <c r="G20" s="78">
        <v>39.700000000000003</v>
      </c>
      <c r="H20" s="78">
        <v>40.200000000000003</v>
      </c>
      <c r="I20" s="78">
        <v>40.700000000000003</v>
      </c>
      <c r="J20" s="78">
        <v>41.2</v>
      </c>
      <c r="K20" s="78">
        <v>41.7</v>
      </c>
      <c r="L20" s="78">
        <v>42.2</v>
      </c>
      <c r="M20" s="78">
        <v>42.8</v>
      </c>
      <c r="N20" s="78">
        <v>43.3</v>
      </c>
      <c r="O20" s="78">
        <v>43.8</v>
      </c>
      <c r="P20" s="78">
        <v>44.4</v>
      </c>
      <c r="Q20" s="78">
        <v>44.9</v>
      </c>
      <c r="R20" s="78">
        <v>45.4</v>
      </c>
      <c r="S20" s="78">
        <v>45.8</v>
      </c>
      <c r="T20" s="78">
        <v>46.3</v>
      </c>
      <c r="U20" s="78">
        <v>46.7</v>
      </c>
      <c r="V20" s="78">
        <v>47.1</v>
      </c>
      <c r="W20" s="78">
        <v>47.6</v>
      </c>
    </row>
    <row r="21" spans="1:23" ht="19.95" customHeight="1">
      <c r="A21" s="102" t="s">
        <v>193</v>
      </c>
      <c r="B21" s="80" t="s">
        <v>302</v>
      </c>
      <c r="C21" s="78">
        <v>36.700000000000003</v>
      </c>
      <c r="D21" s="78">
        <v>37.200000000000003</v>
      </c>
      <c r="E21" s="78">
        <v>37.6</v>
      </c>
      <c r="F21" s="78">
        <v>38.1</v>
      </c>
      <c r="G21" s="78">
        <v>38.5</v>
      </c>
      <c r="H21" s="78">
        <v>39</v>
      </c>
      <c r="I21" s="78">
        <v>39.5</v>
      </c>
      <c r="J21" s="78">
        <v>40</v>
      </c>
      <c r="K21" s="78">
        <v>40.5</v>
      </c>
      <c r="L21" s="78">
        <v>41</v>
      </c>
      <c r="M21" s="78">
        <v>41.6</v>
      </c>
      <c r="N21" s="78">
        <v>42.1</v>
      </c>
      <c r="O21" s="78">
        <v>42.7</v>
      </c>
      <c r="P21" s="78">
        <v>43.2</v>
      </c>
      <c r="Q21" s="78">
        <v>43.7</v>
      </c>
      <c r="R21" s="78">
        <v>44.2</v>
      </c>
      <c r="S21" s="78">
        <v>44.7</v>
      </c>
      <c r="T21" s="78">
        <v>45.1</v>
      </c>
      <c r="U21" s="78">
        <v>45.6</v>
      </c>
      <c r="V21" s="78">
        <v>46</v>
      </c>
      <c r="W21" s="78">
        <v>46.4</v>
      </c>
    </row>
    <row r="22" spans="1:23" ht="19.95" customHeight="1">
      <c r="A22" s="101" t="s">
        <v>193</v>
      </c>
      <c r="B22" s="79" t="s">
        <v>301</v>
      </c>
      <c r="C22" s="78">
        <v>39.1</v>
      </c>
      <c r="D22" s="78">
        <v>39.6</v>
      </c>
      <c r="E22" s="78">
        <v>40</v>
      </c>
      <c r="F22" s="78">
        <v>40.5</v>
      </c>
      <c r="G22" s="78">
        <v>40.9</v>
      </c>
      <c r="H22" s="78">
        <v>41.4</v>
      </c>
      <c r="I22" s="78">
        <v>41.9</v>
      </c>
      <c r="J22" s="78">
        <v>42.4</v>
      </c>
      <c r="K22" s="78">
        <v>42.9</v>
      </c>
      <c r="L22" s="78">
        <v>43.4</v>
      </c>
      <c r="M22" s="78">
        <v>43.9</v>
      </c>
      <c r="N22" s="78">
        <v>44.5</v>
      </c>
      <c r="O22" s="78">
        <v>45</v>
      </c>
      <c r="P22" s="78">
        <v>45.5</v>
      </c>
      <c r="Q22" s="78">
        <v>46</v>
      </c>
      <c r="R22" s="78">
        <v>46.5</v>
      </c>
      <c r="S22" s="78">
        <v>47</v>
      </c>
      <c r="T22" s="78">
        <v>47.4</v>
      </c>
      <c r="U22" s="78">
        <v>47.9</v>
      </c>
      <c r="V22" s="78">
        <v>48.3</v>
      </c>
      <c r="W22" s="78">
        <v>48.7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AAB5-637A-4BFF-9539-93F1E36ACA80}">
  <sheetPr>
    <tabColor theme="0" tint="-0.14999847407452621"/>
  </sheetPr>
  <dimension ref="A1:BQ4"/>
  <sheetViews>
    <sheetView zoomScale="85" zoomScaleNormal="85" workbookViewId="0"/>
  </sheetViews>
  <sheetFormatPr defaultColWidth="9.09765625" defaultRowHeight="17.399999999999999"/>
  <cols>
    <col min="1" max="1" width="34.09765625" style="76" customWidth="1"/>
    <col min="2" max="16" width="23.3984375" style="76" customWidth="1"/>
    <col min="17" max="36" width="21.09765625" style="76" customWidth="1"/>
    <col min="37" max="47" width="18.69921875" style="76" customWidth="1"/>
    <col min="48" max="56" width="16.3984375" style="76" customWidth="1"/>
    <col min="57" max="67" width="14" style="76" customWidth="1"/>
    <col min="68" max="69" width="11.69921875" style="76" customWidth="1"/>
    <col min="70" max="16384" width="9.09765625" style="76"/>
  </cols>
  <sheetData>
    <row r="1" spans="1:69" ht="20.100000000000001" customHeight="1">
      <c r="A1" s="83" t="s">
        <v>287</v>
      </c>
      <c r="B1" s="82" t="s">
        <v>186</v>
      </c>
      <c r="C1" s="82" t="s">
        <v>185</v>
      </c>
      <c r="D1" s="82" t="s">
        <v>184</v>
      </c>
      <c r="E1" s="82" t="s">
        <v>183</v>
      </c>
      <c r="F1" s="82" t="s">
        <v>182</v>
      </c>
      <c r="G1" s="82" t="s">
        <v>181</v>
      </c>
      <c r="H1" s="82" t="s">
        <v>180</v>
      </c>
      <c r="I1" s="82" t="s">
        <v>179</v>
      </c>
      <c r="J1" s="82" t="s">
        <v>178</v>
      </c>
      <c r="K1" s="82" t="s">
        <v>177</v>
      </c>
      <c r="L1" s="82" t="s">
        <v>286</v>
      </c>
      <c r="M1" s="82" t="s">
        <v>285</v>
      </c>
      <c r="N1" s="82" t="s">
        <v>284</v>
      </c>
      <c r="O1" s="82" t="s">
        <v>283</v>
      </c>
      <c r="P1" s="82" t="s">
        <v>282</v>
      </c>
      <c r="Q1" s="82" t="s">
        <v>281</v>
      </c>
      <c r="R1" s="82" t="s">
        <v>280</v>
      </c>
      <c r="S1" s="82" t="s">
        <v>279</v>
      </c>
      <c r="T1" s="82" t="s">
        <v>278</v>
      </c>
      <c r="U1" s="82" t="s">
        <v>277</v>
      </c>
      <c r="V1" s="82" t="s">
        <v>276</v>
      </c>
      <c r="W1" s="82" t="s">
        <v>275</v>
      </c>
      <c r="X1" s="82" t="s">
        <v>274</v>
      </c>
      <c r="Y1" s="82" t="s">
        <v>273</v>
      </c>
      <c r="Z1" s="82" t="s">
        <v>272</v>
      </c>
      <c r="AA1" s="82" t="s">
        <v>271</v>
      </c>
      <c r="AB1" s="82" t="s">
        <v>270</v>
      </c>
      <c r="AC1" s="82" t="s">
        <v>269</v>
      </c>
      <c r="AD1" s="82" t="s">
        <v>268</v>
      </c>
      <c r="AE1" s="82" t="s">
        <v>267</v>
      </c>
      <c r="AF1" s="82" t="s">
        <v>266</v>
      </c>
      <c r="AG1" s="82" t="s">
        <v>265</v>
      </c>
      <c r="AH1" s="82" t="s">
        <v>264</v>
      </c>
      <c r="AI1" s="82" t="s">
        <v>263</v>
      </c>
      <c r="AJ1" s="82" t="s">
        <v>262</v>
      </c>
      <c r="AK1" s="82" t="s">
        <v>261</v>
      </c>
      <c r="AL1" s="82" t="s">
        <v>260</v>
      </c>
      <c r="AM1" s="82" t="s">
        <v>259</v>
      </c>
      <c r="AN1" s="82" t="s">
        <v>258</v>
      </c>
      <c r="AO1" s="82" t="s">
        <v>257</v>
      </c>
      <c r="AP1" s="82" t="s">
        <v>256</v>
      </c>
      <c r="AQ1" s="82" t="s">
        <v>255</v>
      </c>
      <c r="AR1" s="82" t="s">
        <v>254</v>
      </c>
      <c r="AS1" s="82" t="s">
        <v>253</v>
      </c>
      <c r="AT1" s="82" t="s">
        <v>252</v>
      </c>
      <c r="AU1" s="82" t="s">
        <v>251</v>
      </c>
      <c r="AV1" s="82" t="s">
        <v>250</v>
      </c>
      <c r="AW1" s="82" t="s">
        <v>249</v>
      </c>
      <c r="AX1" s="82" t="s">
        <v>248</v>
      </c>
      <c r="AY1" s="82" t="s">
        <v>247</v>
      </c>
      <c r="AZ1" s="82" t="s">
        <v>246</v>
      </c>
      <c r="BA1" s="82" t="s">
        <v>245</v>
      </c>
      <c r="BB1" s="82" t="s">
        <v>244</v>
      </c>
      <c r="BC1" s="82" t="s">
        <v>243</v>
      </c>
      <c r="BD1" s="82" t="s">
        <v>242</v>
      </c>
      <c r="BE1" s="82" t="s">
        <v>241</v>
      </c>
      <c r="BF1" s="82" t="s">
        <v>240</v>
      </c>
      <c r="BG1" s="82" t="s">
        <v>239</v>
      </c>
      <c r="BH1" s="82" t="s">
        <v>238</v>
      </c>
      <c r="BI1" s="82" t="s">
        <v>237</v>
      </c>
      <c r="BJ1" s="82" t="s">
        <v>236</v>
      </c>
      <c r="BK1" s="82" t="s">
        <v>235</v>
      </c>
      <c r="BL1" s="82" t="s">
        <v>234</v>
      </c>
      <c r="BM1" s="82" t="s">
        <v>233</v>
      </c>
      <c r="BN1" s="82" t="s">
        <v>232</v>
      </c>
      <c r="BO1" s="82" t="s">
        <v>231</v>
      </c>
      <c r="BP1" s="82" t="s">
        <v>230</v>
      </c>
      <c r="BQ1" s="82" t="s">
        <v>229</v>
      </c>
    </row>
    <row r="2" spans="1:69" ht="20.100000000000001" customHeight="1">
      <c r="A2" s="80" t="s">
        <v>228</v>
      </c>
      <c r="B2" s="81">
        <v>1933152.4</v>
      </c>
      <c r="C2" s="81">
        <v>1924498.1</v>
      </c>
      <c r="D2" s="81">
        <v>1898192.6</v>
      </c>
      <c r="E2" s="81">
        <v>1835698.2</v>
      </c>
      <c r="F2" s="81">
        <v>1740779.6</v>
      </c>
      <c r="G2" s="81">
        <v>1658020.4</v>
      </c>
      <c r="H2" s="81">
        <v>1562928.9</v>
      </c>
      <c r="I2" s="81">
        <v>1500819.1</v>
      </c>
      <c r="J2" s="81">
        <v>1440111.4</v>
      </c>
      <c r="K2" s="81">
        <v>1388937.2</v>
      </c>
      <c r="L2" s="81">
        <v>1322611.2</v>
      </c>
      <c r="M2" s="81">
        <v>1205347.7</v>
      </c>
      <c r="N2" s="81">
        <v>1154216.5</v>
      </c>
      <c r="O2" s="81">
        <v>1089660.2</v>
      </c>
      <c r="P2" s="81">
        <v>1005601.5</v>
      </c>
      <c r="Q2" s="81">
        <v>957447.8</v>
      </c>
      <c r="R2" s="81">
        <v>908439.2</v>
      </c>
      <c r="S2" s="81">
        <v>837365</v>
      </c>
      <c r="T2" s="81">
        <v>784741.3</v>
      </c>
      <c r="U2" s="81">
        <v>707021.3</v>
      </c>
      <c r="V2" s="81">
        <v>651634.4</v>
      </c>
      <c r="W2" s="81">
        <v>591453</v>
      </c>
      <c r="X2" s="81">
        <v>537215.30000000005</v>
      </c>
      <c r="Y2" s="81">
        <v>542001.80000000005</v>
      </c>
      <c r="Z2" s="81">
        <v>490850.9</v>
      </c>
      <c r="AA2" s="81">
        <v>436988.8</v>
      </c>
      <c r="AB2" s="81">
        <v>372493.4</v>
      </c>
      <c r="AC2" s="81">
        <v>315181.3</v>
      </c>
      <c r="AD2" s="81">
        <v>277540.8</v>
      </c>
      <c r="AE2" s="81">
        <v>242481.1</v>
      </c>
      <c r="AF2" s="81">
        <v>200556.2</v>
      </c>
      <c r="AG2" s="81">
        <v>165801.79999999999</v>
      </c>
      <c r="AH2" s="81">
        <v>145994.70000000001</v>
      </c>
      <c r="AI2" s="81">
        <v>121697.8</v>
      </c>
      <c r="AJ2" s="81">
        <v>102985.8</v>
      </c>
      <c r="AK2" s="81">
        <v>88129.7</v>
      </c>
      <c r="AL2" s="81">
        <v>78591.3</v>
      </c>
      <c r="AM2" s="81">
        <v>68080.100000000006</v>
      </c>
      <c r="AN2" s="81">
        <v>57286.6</v>
      </c>
      <c r="AO2" s="81">
        <v>49669.8</v>
      </c>
      <c r="AP2" s="81">
        <v>39725.1</v>
      </c>
      <c r="AQ2" s="81">
        <v>32402.3</v>
      </c>
      <c r="AR2" s="81">
        <v>25154.5</v>
      </c>
      <c r="AS2" s="81">
        <v>18608.099999999999</v>
      </c>
      <c r="AT2" s="81">
        <v>14472.8</v>
      </c>
      <c r="AU2" s="81">
        <v>10543.6</v>
      </c>
      <c r="AV2" s="81">
        <v>7905</v>
      </c>
      <c r="AW2" s="81">
        <v>5527.3</v>
      </c>
      <c r="AX2" s="81">
        <v>4267.7</v>
      </c>
      <c r="AY2" s="81">
        <v>3438</v>
      </c>
      <c r="AZ2" s="81">
        <v>2796.6</v>
      </c>
      <c r="BA2" s="81">
        <v>2212.66</v>
      </c>
      <c r="BB2" s="81">
        <v>1692.9</v>
      </c>
      <c r="BC2" s="81">
        <v>1313.62</v>
      </c>
      <c r="BD2" s="81">
        <v>1066.07</v>
      </c>
      <c r="BE2" s="81">
        <v>831.39</v>
      </c>
      <c r="BF2" s="81">
        <v>739.68</v>
      </c>
      <c r="BG2" s="81">
        <v>518.54</v>
      </c>
      <c r="BH2" s="81">
        <v>365.86</v>
      </c>
      <c r="BI2" s="81">
        <v>301.69</v>
      </c>
      <c r="BJ2" s="81">
        <v>249.86</v>
      </c>
      <c r="BK2" s="81">
        <v>220.76</v>
      </c>
      <c r="BL2" s="81">
        <v>207.59</v>
      </c>
      <c r="BM2" s="81">
        <v>198.43</v>
      </c>
      <c r="BN2" s="81">
        <v>151.5</v>
      </c>
      <c r="BO2" s="81">
        <v>114.22</v>
      </c>
      <c r="BP2" s="81">
        <v>66.28</v>
      </c>
      <c r="BQ2" s="81">
        <v>47.74</v>
      </c>
    </row>
    <row r="3" spans="1:69" ht="20.100000000000001" customHeight="1">
      <c r="A3" s="80" t="s">
        <v>227</v>
      </c>
      <c r="B3" s="78">
        <v>-0.9</v>
      </c>
      <c r="C3" s="78">
        <v>2.2000000000000002</v>
      </c>
      <c r="D3" s="78">
        <v>2.9</v>
      </c>
      <c r="E3" s="78">
        <v>3.2</v>
      </c>
      <c r="F3" s="78">
        <v>2.9</v>
      </c>
      <c r="G3" s="78">
        <v>2.8</v>
      </c>
      <c r="H3" s="78">
        <v>3.2</v>
      </c>
      <c r="I3" s="78">
        <v>3.2</v>
      </c>
      <c r="J3" s="78">
        <v>2.4</v>
      </c>
      <c r="K3" s="78">
        <v>3.7</v>
      </c>
      <c r="L3" s="78">
        <v>6.8</v>
      </c>
      <c r="M3" s="78">
        <v>0.8</v>
      </c>
      <c r="N3" s="78">
        <v>3</v>
      </c>
      <c r="O3" s="78">
        <v>5.8</v>
      </c>
      <c r="P3" s="78">
        <v>5.3</v>
      </c>
      <c r="Q3" s="78">
        <v>4.3</v>
      </c>
      <c r="R3" s="78">
        <v>5.2</v>
      </c>
      <c r="S3" s="78">
        <v>3.1</v>
      </c>
      <c r="T3" s="78">
        <v>7.7</v>
      </c>
      <c r="U3" s="78">
        <v>4.9000000000000004</v>
      </c>
      <c r="V3" s="78">
        <v>9.1</v>
      </c>
      <c r="W3" s="78">
        <v>11.5</v>
      </c>
      <c r="X3" s="78">
        <v>-5.0999999999999996</v>
      </c>
      <c r="Y3" s="78">
        <v>6.2</v>
      </c>
      <c r="Z3" s="78">
        <v>7.9</v>
      </c>
      <c r="AA3" s="78">
        <v>9.6</v>
      </c>
      <c r="AB3" s="78">
        <v>9.3000000000000007</v>
      </c>
      <c r="AC3" s="78">
        <v>6.9</v>
      </c>
      <c r="AD3" s="78">
        <v>6.2</v>
      </c>
      <c r="AE3" s="78">
        <v>10.8</v>
      </c>
      <c r="AF3" s="78">
        <v>9.9</v>
      </c>
      <c r="AG3" s="78">
        <v>7.1</v>
      </c>
      <c r="AH3" s="78">
        <v>12</v>
      </c>
      <c r="AI3" s="78">
        <v>12.7</v>
      </c>
      <c r="AJ3" s="78">
        <v>11.3</v>
      </c>
      <c r="AK3" s="78">
        <v>7.8</v>
      </c>
      <c r="AL3" s="78">
        <v>10.6</v>
      </c>
      <c r="AM3" s="78">
        <v>13.4</v>
      </c>
      <c r="AN3" s="78">
        <v>8.3000000000000007</v>
      </c>
      <c r="AO3" s="78">
        <v>7.2</v>
      </c>
      <c r="AP3" s="78">
        <v>-1.6</v>
      </c>
      <c r="AQ3" s="78">
        <v>8.6999999999999993</v>
      </c>
      <c r="AR3" s="78">
        <v>11</v>
      </c>
      <c r="AS3" s="78">
        <v>12.3</v>
      </c>
      <c r="AT3" s="78">
        <v>13.2</v>
      </c>
      <c r="AU3" s="78">
        <v>7.8</v>
      </c>
      <c r="AV3" s="78">
        <v>9.5</v>
      </c>
      <c r="AW3" s="78">
        <v>14.9</v>
      </c>
      <c r="AX3" s="78">
        <v>7.2</v>
      </c>
      <c r="AY3" s="78">
        <v>10.5</v>
      </c>
      <c r="AZ3" s="78">
        <v>10.1</v>
      </c>
      <c r="BA3" s="78">
        <v>14.6</v>
      </c>
      <c r="BB3" s="78">
        <v>13.2</v>
      </c>
      <c r="BC3" s="78">
        <v>9.1</v>
      </c>
      <c r="BD3" s="78">
        <v>12</v>
      </c>
      <c r="BE3" s="78">
        <v>7.3</v>
      </c>
      <c r="BF3" s="78">
        <v>9.5</v>
      </c>
      <c r="BG3" s="78">
        <v>9</v>
      </c>
      <c r="BH3" s="78">
        <v>3.9</v>
      </c>
      <c r="BI3" s="78">
        <v>6.9</v>
      </c>
      <c r="BJ3" s="78">
        <v>2.2999999999999998</v>
      </c>
      <c r="BK3" s="78">
        <v>5.6</v>
      </c>
      <c r="BL3" s="78">
        <v>6.6</v>
      </c>
      <c r="BM3" s="78">
        <v>9.4</v>
      </c>
      <c r="BN3" s="78">
        <v>0.6</v>
      </c>
      <c r="BO3" s="78">
        <v>5.6</v>
      </c>
      <c r="BP3" s="78">
        <v>7.5</v>
      </c>
      <c r="BQ3" s="77" t="s">
        <v>50</v>
      </c>
    </row>
    <row r="4" spans="1:69" ht="20.100000000000001" customHeight="1">
      <c r="A4" s="80" t="s">
        <v>226</v>
      </c>
      <c r="B4" s="78">
        <v>-0.2</v>
      </c>
      <c r="C4" s="78">
        <v>-0.1</v>
      </c>
      <c r="D4" s="78">
        <v>1.6</v>
      </c>
      <c r="E4" s="78">
        <v>3.3</v>
      </c>
      <c r="F4" s="78">
        <v>4.4000000000000004</v>
      </c>
      <c r="G4" s="78">
        <v>6.5</v>
      </c>
      <c r="H4" s="78">
        <v>3.6</v>
      </c>
      <c r="I4" s="78">
        <v>4.3</v>
      </c>
      <c r="J4" s="78">
        <v>2.5</v>
      </c>
      <c r="K4" s="78">
        <v>1.2</v>
      </c>
      <c r="L4" s="78">
        <v>6.9</v>
      </c>
      <c r="M4" s="78">
        <v>2.6</v>
      </c>
      <c r="N4" s="78">
        <v>0.1</v>
      </c>
      <c r="O4" s="78">
        <v>5.6</v>
      </c>
      <c r="P4" s="78">
        <v>3.6</v>
      </c>
      <c r="Q4" s="78">
        <v>3</v>
      </c>
      <c r="R4" s="78">
        <v>4.0999999999999996</v>
      </c>
      <c r="S4" s="78">
        <v>2.6</v>
      </c>
      <c r="T4" s="78">
        <v>8.3000000000000007</v>
      </c>
      <c r="U4" s="78">
        <v>4</v>
      </c>
      <c r="V4" s="78">
        <v>6</v>
      </c>
      <c r="W4" s="78">
        <v>10.5</v>
      </c>
      <c r="X4" s="78">
        <v>-7</v>
      </c>
      <c r="Y4" s="78">
        <v>4.2</v>
      </c>
      <c r="Z4" s="78">
        <v>6.6</v>
      </c>
      <c r="AA4" s="78">
        <v>8.9</v>
      </c>
      <c r="AB4" s="78">
        <v>9.5</v>
      </c>
      <c r="AC4" s="78">
        <v>7.2</v>
      </c>
      <c r="AD4" s="78">
        <v>6.2</v>
      </c>
      <c r="AE4" s="78">
        <v>10.9</v>
      </c>
      <c r="AF4" s="78">
        <v>9.3000000000000007</v>
      </c>
      <c r="AG4" s="78">
        <v>8.1999999999999993</v>
      </c>
      <c r="AH4" s="78">
        <v>12.9</v>
      </c>
      <c r="AI4" s="78">
        <v>13.8</v>
      </c>
      <c r="AJ4" s="78">
        <v>13.9</v>
      </c>
      <c r="AK4" s="78">
        <v>7.6</v>
      </c>
      <c r="AL4" s="78">
        <v>11</v>
      </c>
      <c r="AM4" s="78">
        <v>14.1</v>
      </c>
      <c r="AN4" s="78">
        <v>9.3000000000000007</v>
      </c>
      <c r="AO4" s="78">
        <v>6</v>
      </c>
      <c r="AP4" s="78">
        <v>-4.9000000000000004</v>
      </c>
      <c r="AQ4" s="78">
        <v>8.1999999999999993</v>
      </c>
      <c r="AR4" s="78">
        <v>11.8</v>
      </c>
      <c r="AS4" s="78">
        <v>13.6</v>
      </c>
      <c r="AT4" s="78">
        <v>16.8</v>
      </c>
      <c r="AU4" s="78">
        <v>5.7</v>
      </c>
      <c r="AV4" s="78">
        <v>6.2</v>
      </c>
      <c r="AW4" s="78">
        <v>14.6</v>
      </c>
      <c r="AX4" s="78">
        <v>6.9</v>
      </c>
      <c r="AY4" s="78">
        <v>10.1</v>
      </c>
      <c r="AZ4" s="78">
        <v>9.1</v>
      </c>
      <c r="BA4" s="78">
        <v>13.9</v>
      </c>
      <c r="BB4" s="78">
        <v>13.1</v>
      </c>
      <c r="BC4" s="78">
        <v>9.1</v>
      </c>
      <c r="BD4" s="78">
        <v>11.6</v>
      </c>
      <c r="BE4" s="78">
        <v>7.8</v>
      </c>
      <c r="BF4" s="78">
        <v>8</v>
      </c>
      <c r="BG4" s="78">
        <v>11.3</v>
      </c>
      <c r="BH4" s="78">
        <v>3.9</v>
      </c>
      <c r="BI4" s="78">
        <v>6</v>
      </c>
      <c r="BJ4" s="78">
        <v>2.2999999999999998</v>
      </c>
      <c r="BK4" s="78">
        <v>5.3</v>
      </c>
      <c r="BL4" s="78">
        <v>6.8</v>
      </c>
      <c r="BM4" s="78">
        <v>10.4</v>
      </c>
      <c r="BN4" s="78">
        <v>-0.8</v>
      </c>
      <c r="BO4" s="78">
        <v>7.2</v>
      </c>
      <c r="BP4" s="78">
        <v>7.1</v>
      </c>
      <c r="BQ4" s="77" t="s">
        <v>50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3000-9DBC-41C3-B409-AC2E6904FEF4}">
  <sheetPr>
    <tabColor theme="0" tint="-0.14999847407452621"/>
  </sheetPr>
  <dimension ref="A1:BD2"/>
  <sheetViews>
    <sheetView zoomScale="115" zoomScaleNormal="115" workbookViewId="0"/>
  </sheetViews>
  <sheetFormatPr defaultColWidth="9.09765625" defaultRowHeight="17.399999999999999"/>
  <cols>
    <col min="1" max="1" width="10.69921875" style="76" customWidth="1"/>
    <col min="2" max="40" width="7" style="76" customWidth="1"/>
    <col min="41" max="48" width="9.3984375" style="76" customWidth="1"/>
    <col min="49" max="49" width="7" style="76" customWidth="1"/>
    <col min="50" max="56" width="9.3984375" style="76" customWidth="1"/>
    <col min="57" max="16384" width="9.09765625" style="76"/>
  </cols>
  <sheetData>
    <row r="1" spans="1:56" ht="20.100000000000001" customHeight="1">
      <c r="A1" s="83" t="s">
        <v>289</v>
      </c>
      <c r="B1" s="82" t="s">
        <v>186</v>
      </c>
      <c r="C1" s="82" t="s">
        <v>185</v>
      </c>
      <c r="D1" s="82" t="s">
        <v>184</v>
      </c>
      <c r="E1" s="82" t="s">
        <v>183</v>
      </c>
      <c r="F1" s="82" t="s">
        <v>182</v>
      </c>
      <c r="G1" s="82" t="s">
        <v>181</v>
      </c>
      <c r="H1" s="82" t="s">
        <v>180</v>
      </c>
      <c r="I1" s="82" t="s">
        <v>179</v>
      </c>
      <c r="J1" s="82" t="s">
        <v>178</v>
      </c>
      <c r="K1" s="82" t="s">
        <v>177</v>
      </c>
      <c r="L1" s="82" t="s">
        <v>286</v>
      </c>
      <c r="M1" s="82" t="s">
        <v>285</v>
      </c>
      <c r="N1" s="82" t="s">
        <v>284</v>
      </c>
      <c r="O1" s="82" t="s">
        <v>283</v>
      </c>
      <c r="P1" s="82" t="s">
        <v>282</v>
      </c>
      <c r="Q1" s="82" t="s">
        <v>281</v>
      </c>
      <c r="R1" s="82" t="s">
        <v>280</v>
      </c>
      <c r="S1" s="82" t="s">
        <v>279</v>
      </c>
      <c r="T1" s="82" t="s">
        <v>278</v>
      </c>
      <c r="U1" s="82" t="s">
        <v>277</v>
      </c>
      <c r="V1" s="82" t="s">
        <v>276</v>
      </c>
      <c r="W1" s="82" t="s">
        <v>275</v>
      </c>
      <c r="X1" s="82" t="s">
        <v>274</v>
      </c>
      <c r="Y1" s="82" t="s">
        <v>273</v>
      </c>
      <c r="Z1" s="82" t="s">
        <v>272</v>
      </c>
      <c r="AA1" s="82" t="s">
        <v>271</v>
      </c>
      <c r="AB1" s="82" t="s">
        <v>270</v>
      </c>
      <c r="AC1" s="82" t="s">
        <v>269</v>
      </c>
      <c r="AD1" s="82" t="s">
        <v>268</v>
      </c>
      <c r="AE1" s="82" t="s">
        <v>267</v>
      </c>
      <c r="AF1" s="82" t="s">
        <v>266</v>
      </c>
      <c r="AG1" s="82" t="s">
        <v>265</v>
      </c>
      <c r="AH1" s="82" t="s">
        <v>264</v>
      </c>
      <c r="AI1" s="82" t="s">
        <v>263</v>
      </c>
      <c r="AJ1" s="82" t="s">
        <v>262</v>
      </c>
      <c r="AK1" s="82" t="s">
        <v>261</v>
      </c>
      <c r="AL1" s="82" t="s">
        <v>260</v>
      </c>
      <c r="AM1" s="82" t="s">
        <v>259</v>
      </c>
      <c r="AN1" s="82" t="s">
        <v>258</v>
      </c>
      <c r="AO1" s="82" t="s">
        <v>257</v>
      </c>
      <c r="AP1" s="82" t="s">
        <v>256</v>
      </c>
      <c r="AQ1" s="82" t="s">
        <v>255</v>
      </c>
      <c r="AR1" s="82" t="s">
        <v>254</v>
      </c>
      <c r="AS1" s="82" t="s">
        <v>253</v>
      </c>
      <c r="AT1" s="82" t="s">
        <v>252</v>
      </c>
      <c r="AU1" s="82" t="s">
        <v>251</v>
      </c>
      <c r="AV1" s="82" t="s">
        <v>250</v>
      </c>
      <c r="AW1" s="82" t="s">
        <v>249</v>
      </c>
      <c r="AX1" s="82" t="s">
        <v>248</v>
      </c>
      <c r="AY1" s="82" t="s">
        <v>247</v>
      </c>
      <c r="AZ1" s="82" t="s">
        <v>246</v>
      </c>
      <c r="BA1" s="82" t="s">
        <v>245</v>
      </c>
      <c r="BB1" s="82" t="s">
        <v>244</v>
      </c>
      <c r="BC1" s="82" t="s">
        <v>243</v>
      </c>
      <c r="BD1" s="82" t="s">
        <v>242</v>
      </c>
    </row>
    <row r="2" spans="1:56" ht="20.100000000000001" customHeight="1">
      <c r="A2" s="79" t="s">
        <v>288</v>
      </c>
      <c r="B2" s="78">
        <v>0.5</v>
      </c>
      <c r="C2" s="78">
        <v>0.4</v>
      </c>
      <c r="D2" s="78">
        <v>1.5</v>
      </c>
      <c r="E2" s="78">
        <v>1.9</v>
      </c>
      <c r="F2" s="78">
        <v>1</v>
      </c>
      <c r="G2" s="78">
        <v>0.7</v>
      </c>
      <c r="H2" s="78">
        <v>1.3</v>
      </c>
      <c r="I2" s="78">
        <v>1.3</v>
      </c>
      <c r="J2" s="78">
        <v>2.2000000000000002</v>
      </c>
      <c r="K2" s="78">
        <v>4</v>
      </c>
      <c r="L2" s="78">
        <v>2.9</v>
      </c>
      <c r="M2" s="78">
        <v>2.8</v>
      </c>
      <c r="N2" s="78">
        <v>4.7</v>
      </c>
      <c r="O2" s="78">
        <v>2.5</v>
      </c>
      <c r="P2" s="78">
        <v>2.2000000000000002</v>
      </c>
      <c r="Q2" s="78">
        <v>2.8</v>
      </c>
      <c r="R2" s="78">
        <v>3.6</v>
      </c>
      <c r="S2" s="78">
        <v>3.5</v>
      </c>
      <c r="T2" s="78">
        <v>2.8</v>
      </c>
      <c r="U2" s="78">
        <v>4.0999999999999996</v>
      </c>
      <c r="V2" s="78">
        <v>2.2999999999999998</v>
      </c>
      <c r="W2" s="78">
        <v>0.8</v>
      </c>
      <c r="X2" s="78">
        <v>7.5</v>
      </c>
      <c r="Y2" s="78">
        <v>4.4000000000000004</v>
      </c>
      <c r="Z2" s="78">
        <v>4.9000000000000004</v>
      </c>
      <c r="AA2" s="78">
        <v>4.5</v>
      </c>
      <c r="AB2" s="78">
        <v>6.3</v>
      </c>
      <c r="AC2" s="78">
        <v>4.8</v>
      </c>
      <c r="AD2" s="78">
        <v>6.2</v>
      </c>
      <c r="AE2" s="78">
        <v>9.3000000000000007</v>
      </c>
      <c r="AF2" s="78">
        <v>8.6</v>
      </c>
      <c r="AG2" s="78">
        <v>5.7</v>
      </c>
      <c r="AH2" s="78">
        <v>7.1</v>
      </c>
      <c r="AI2" s="78">
        <v>3</v>
      </c>
      <c r="AJ2" s="78">
        <v>2.8</v>
      </c>
      <c r="AK2" s="78">
        <v>2.5</v>
      </c>
      <c r="AL2" s="78">
        <v>2.2999999999999998</v>
      </c>
      <c r="AM2" s="78">
        <v>3.4</v>
      </c>
      <c r="AN2" s="78">
        <v>7.2</v>
      </c>
      <c r="AO2" s="78">
        <v>21.4</v>
      </c>
      <c r="AP2" s="78">
        <v>28.7</v>
      </c>
      <c r="AQ2" s="78">
        <v>18.3</v>
      </c>
      <c r="AR2" s="78">
        <v>14.5</v>
      </c>
      <c r="AS2" s="78">
        <v>10.1</v>
      </c>
      <c r="AT2" s="78">
        <v>15.3</v>
      </c>
      <c r="AU2" s="78">
        <v>25.2</v>
      </c>
      <c r="AV2" s="78">
        <v>24.3</v>
      </c>
      <c r="AW2" s="78">
        <v>3.2</v>
      </c>
      <c r="AX2" s="78">
        <v>11.7</v>
      </c>
      <c r="AY2" s="78">
        <v>13.5</v>
      </c>
      <c r="AZ2" s="78">
        <v>16</v>
      </c>
      <c r="BA2" s="78">
        <v>12.4</v>
      </c>
      <c r="BB2" s="78">
        <v>10.7</v>
      </c>
      <c r="BC2" s="78">
        <v>10.9</v>
      </c>
      <c r="BD2" s="78">
        <v>11.3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E74-3DEC-47FA-A19D-FFF9A4466602}">
  <sheetPr codeName="Sheet16">
    <tabColor theme="0" tint="-0.14999847407452621"/>
  </sheetPr>
  <dimension ref="B1:P11"/>
  <sheetViews>
    <sheetView workbookViewId="0"/>
  </sheetViews>
  <sheetFormatPr defaultColWidth="9" defaultRowHeight="17.399999999999999"/>
  <cols>
    <col min="1" max="1" width="2.69921875" style="50" customWidth="1"/>
    <col min="2" max="2" width="35.296875" style="50" bestFit="1" customWidth="1"/>
    <col min="3" max="3" width="20.296875" style="50" bestFit="1" customWidth="1"/>
    <col min="4" max="4" width="8" style="50" customWidth="1"/>
    <col min="5" max="5" width="3.69921875" style="50" bestFit="1" customWidth="1"/>
    <col min="6" max="6" width="6.296875" style="50" bestFit="1" customWidth="1"/>
    <col min="7" max="16" width="7.69921875" style="50" bestFit="1" customWidth="1"/>
    <col min="17" max="16384" width="9" style="50"/>
  </cols>
  <sheetData>
    <row r="1" spans="2:16" ht="18" thickBot="1"/>
    <row r="2" spans="2:16" ht="27" thickBot="1">
      <c r="B2" s="49" t="s">
        <v>172</v>
      </c>
      <c r="C2" s="49" t="s">
        <v>173</v>
      </c>
      <c r="D2" s="49" t="s">
        <v>174</v>
      </c>
      <c r="E2" s="49" t="s">
        <v>175</v>
      </c>
      <c r="F2" s="49" t="s">
        <v>176</v>
      </c>
      <c r="G2" s="49" t="s">
        <v>177</v>
      </c>
      <c r="H2" s="49" t="s">
        <v>178</v>
      </c>
      <c r="I2" s="49" t="s">
        <v>179</v>
      </c>
      <c r="J2" s="49" t="s">
        <v>180</v>
      </c>
      <c r="K2" s="49" t="s">
        <v>181</v>
      </c>
      <c r="L2" s="49" t="s">
        <v>182</v>
      </c>
      <c r="M2" s="49" t="s">
        <v>183</v>
      </c>
      <c r="N2" s="49" t="s">
        <v>184</v>
      </c>
      <c r="O2" s="49" t="s">
        <v>185</v>
      </c>
      <c r="P2" s="49" t="s">
        <v>186</v>
      </c>
    </row>
    <row r="3" spans="2:16">
      <c r="B3" s="51" t="s">
        <v>187</v>
      </c>
      <c r="C3" s="51" t="s">
        <v>188</v>
      </c>
      <c r="D3" s="51" t="s">
        <v>189</v>
      </c>
      <c r="E3" s="51" t="s">
        <v>190</v>
      </c>
      <c r="F3" s="51" t="s">
        <v>191</v>
      </c>
      <c r="G3" s="52">
        <v>1108.1099999999999</v>
      </c>
      <c r="H3" s="52">
        <v>1126.8800000000001</v>
      </c>
      <c r="I3" s="52">
        <v>1095.04</v>
      </c>
      <c r="J3" s="52">
        <v>1053.22</v>
      </c>
      <c r="K3" s="52">
        <v>1131.49</v>
      </c>
      <c r="L3" s="52">
        <v>1160.5</v>
      </c>
      <c r="M3" s="52">
        <v>1130.8399999999999</v>
      </c>
      <c r="N3" s="52">
        <v>1100.3</v>
      </c>
      <c r="O3" s="52">
        <v>1165.6500000000001</v>
      </c>
      <c r="P3" s="52">
        <v>1180.05</v>
      </c>
    </row>
    <row r="4" spans="2:16">
      <c r="B4" s="51" t="s">
        <v>187</v>
      </c>
      <c r="C4" s="51" t="s">
        <v>192</v>
      </c>
      <c r="D4" s="51" t="s">
        <v>189</v>
      </c>
      <c r="E4" s="51" t="s">
        <v>190</v>
      </c>
      <c r="F4" s="51" t="s">
        <v>191</v>
      </c>
      <c r="G4" s="51" t="s">
        <v>193</v>
      </c>
      <c r="H4" s="51" t="s">
        <v>193</v>
      </c>
      <c r="I4" s="51" t="s">
        <v>193</v>
      </c>
      <c r="J4" s="51" t="s">
        <v>193</v>
      </c>
      <c r="K4" s="51" t="s">
        <v>193</v>
      </c>
      <c r="L4" s="52">
        <v>174.4</v>
      </c>
      <c r="M4" s="52">
        <v>167.46</v>
      </c>
      <c r="N4" s="52">
        <v>166.4</v>
      </c>
      <c r="O4" s="52">
        <v>168.58</v>
      </c>
      <c r="P4" s="52">
        <v>170.88</v>
      </c>
    </row>
    <row r="5" spans="2:16">
      <c r="B5" s="51" t="s">
        <v>187</v>
      </c>
      <c r="C5" s="51" t="s">
        <v>194</v>
      </c>
      <c r="D5" s="51" t="s">
        <v>189</v>
      </c>
      <c r="E5" s="51" t="s">
        <v>190</v>
      </c>
      <c r="F5" s="51" t="s">
        <v>191</v>
      </c>
      <c r="G5" s="52">
        <v>1391.31</v>
      </c>
      <c r="H5" s="52">
        <v>1413.14</v>
      </c>
      <c r="I5" s="52">
        <v>1123.4100000000001</v>
      </c>
      <c r="J5" s="52">
        <v>996.19</v>
      </c>
      <c r="K5" s="52">
        <v>934.56</v>
      </c>
      <c r="L5" s="52">
        <v>1068.17</v>
      </c>
      <c r="M5" s="52">
        <v>1008.52</v>
      </c>
      <c r="N5" s="52">
        <v>996.27</v>
      </c>
      <c r="O5" s="52">
        <v>1069.76</v>
      </c>
      <c r="P5" s="52">
        <v>1105.07</v>
      </c>
    </row>
    <row r="6" spans="2:16">
      <c r="B6" s="51" t="s">
        <v>187</v>
      </c>
      <c r="C6" s="51" t="s">
        <v>195</v>
      </c>
      <c r="D6" s="51" t="s">
        <v>189</v>
      </c>
      <c r="E6" s="51" t="s">
        <v>190</v>
      </c>
      <c r="F6" s="51" t="s">
        <v>191</v>
      </c>
      <c r="G6" s="52">
        <v>1541.42</v>
      </c>
      <c r="H6" s="52">
        <v>1448.2</v>
      </c>
      <c r="I6" s="52">
        <v>1453.56</v>
      </c>
      <c r="J6" s="52">
        <v>1398.82</v>
      </c>
      <c r="K6" s="52">
        <v>1255.1600000000001</v>
      </c>
      <c r="L6" s="52">
        <v>1283.3</v>
      </c>
      <c r="M6" s="52">
        <v>1276.3900000000001</v>
      </c>
      <c r="N6" s="52">
        <v>1298.6300000000001</v>
      </c>
      <c r="O6" s="52">
        <v>1304.81</v>
      </c>
      <c r="P6" s="52">
        <v>1345.99</v>
      </c>
    </row>
    <row r="7" spans="2:16">
      <c r="B7" s="51" t="s">
        <v>187</v>
      </c>
      <c r="C7" s="51" t="s">
        <v>196</v>
      </c>
      <c r="D7" s="51" t="s">
        <v>189</v>
      </c>
      <c r="E7" s="51" t="s">
        <v>190</v>
      </c>
      <c r="F7" s="51" t="s">
        <v>191</v>
      </c>
      <c r="G7" s="52">
        <v>1775.87</v>
      </c>
      <c r="H7" s="52">
        <v>1785.37</v>
      </c>
      <c r="I7" s="52">
        <v>1711.45</v>
      </c>
      <c r="J7" s="52">
        <v>1734.67</v>
      </c>
      <c r="K7" s="52">
        <v>1729.79</v>
      </c>
      <c r="L7" s="52">
        <v>1572.18</v>
      </c>
      <c r="M7" s="52">
        <v>1455.43</v>
      </c>
      <c r="N7" s="52">
        <v>1468.22</v>
      </c>
      <c r="O7" s="52">
        <v>1487.83</v>
      </c>
      <c r="P7" s="52">
        <v>1513.05</v>
      </c>
    </row>
    <row r="8" spans="2:16">
      <c r="B8" s="51" t="s">
        <v>187</v>
      </c>
      <c r="C8" s="51" t="s">
        <v>197</v>
      </c>
      <c r="D8" s="51" t="s">
        <v>189</v>
      </c>
      <c r="E8" s="51" t="s">
        <v>190</v>
      </c>
      <c r="F8" s="51" t="s">
        <v>191</v>
      </c>
      <c r="G8" s="52">
        <v>1252.92</v>
      </c>
      <c r="H8" s="52">
        <v>1201.56</v>
      </c>
      <c r="I8" s="52">
        <v>1181.04</v>
      </c>
      <c r="J8" s="52">
        <v>1151.45</v>
      </c>
      <c r="K8" s="52">
        <v>1175.58</v>
      </c>
      <c r="L8" s="52">
        <v>1177.3599999999999</v>
      </c>
      <c r="M8" s="52">
        <v>1148.72</v>
      </c>
      <c r="N8" s="52">
        <v>1124.29</v>
      </c>
      <c r="O8" s="52">
        <v>1173.43</v>
      </c>
      <c r="P8" s="52">
        <v>1257.3399999999999</v>
      </c>
    </row>
    <row r="9" spans="2:16">
      <c r="B9" s="51" t="s">
        <v>187</v>
      </c>
      <c r="C9" s="51" t="s">
        <v>198</v>
      </c>
      <c r="D9" s="51" t="s">
        <v>189</v>
      </c>
      <c r="E9" s="51" t="s">
        <v>190</v>
      </c>
      <c r="F9" s="51" t="s">
        <v>191</v>
      </c>
      <c r="G9" s="52">
        <v>1143.22</v>
      </c>
      <c r="H9" s="52">
        <v>1166.69</v>
      </c>
      <c r="I9" s="52">
        <v>1060.3599999999999</v>
      </c>
      <c r="J9" s="52">
        <v>949.32</v>
      </c>
      <c r="K9" s="52">
        <v>849.87</v>
      </c>
      <c r="L9" s="52">
        <v>863.26</v>
      </c>
      <c r="M9" s="52">
        <v>866.78</v>
      </c>
      <c r="N9" s="52">
        <v>822.26</v>
      </c>
      <c r="O9" s="52">
        <v>809.87</v>
      </c>
      <c r="P9" s="52">
        <v>813.48</v>
      </c>
    </row>
    <row r="10" spans="2:16">
      <c r="B10" s="51" t="s">
        <v>187</v>
      </c>
      <c r="C10" s="51" t="s">
        <v>199</v>
      </c>
      <c r="D10" s="51" t="s">
        <v>189</v>
      </c>
      <c r="E10" s="51" t="s">
        <v>190</v>
      </c>
      <c r="F10" s="51" t="s">
        <v>191</v>
      </c>
      <c r="G10" s="52">
        <v>142.35</v>
      </c>
      <c r="H10" s="52">
        <v>145.27000000000001</v>
      </c>
      <c r="I10" s="52">
        <v>141.16999999999999</v>
      </c>
      <c r="J10" s="52">
        <v>135.82</v>
      </c>
      <c r="K10" s="52">
        <v>145.94999999999999</v>
      </c>
      <c r="L10" s="52">
        <v>149.51</v>
      </c>
      <c r="M10" s="52">
        <v>145.13</v>
      </c>
      <c r="N10" s="52">
        <v>140.38</v>
      </c>
      <c r="O10" s="52">
        <v>148.78</v>
      </c>
      <c r="P10" s="52">
        <v>152.13999999999999</v>
      </c>
    </row>
    <row r="11" spans="2:16">
      <c r="B11" s="51" t="s">
        <v>187</v>
      </c>
      <c r="C11" s="51" t="s">
        <v>200</v>
      </c>
      <c r="D11" s="51" t="s">
        <v>189</v>
      </c>
      <c r="E11" s="51" t="s">
        <v>190</v>
      </c>
      <c r="F11" s="51" t="s">
        <v>191</v>
      </c>
      <c r="G11" s="52">
        <v>881.15</v>
      </c>
      <c r="H11" s="52">
        <v>901.7</v>
      </c>
      <c r="I11" s="52">
        <v>875.2</v>
      </c>
      <c r="J11" s="52">
        <v>831.03</v>
      </c>
      <c r="K11" s="52">
        <v>823</v>
      </c>
      <c r="L11" s="52">
        <v>840.41</v>
      </c>
      <c r="M11" s="52">
        <v>818.91</v>
      </c>
      <c r="N11" s="52">
        <v>815.38</v>
      </c>
      <c r="O11" s="52">
        <v>854.39</v>
      </c>
      <c r="P11" s="52">
        <v>855.11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RAW &gt;&gt;</vt:lpstr>
      <vt:lpstr>rFS</vt:lpstr>
      <vt:lpstr>rSegment</vt:lpstr>
      <vt:lpstr>rKorea</vt:lpstr>
      <vt:lpstr>rPop</vt:lpstr>
      <vt:lpstr>rGDP</vt:lpstr>
      <vt:lpstr>rInflation</vt:lpstr>
      <vt:lpstr>rFX</vt:lpstr>
      <vt:lpstr>'RAW &gt;&gt;'!Print_Area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agh10</dc:creator>
  <cp:lastModifiedBy>장수 김</cp:lastModifiedBy>
  <dcterms:created xsi:type="dcterms:W3CDTF">2021-05-24T22:23:42Z</dcterms:created>
  <dcterms:modified xsi:type="dcterms:W3CDTF">2021-12-18T00:13:14Z</dcterms:modified>
</cp:coreProperties>
</file>