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NTRY" sheetId="1" state="visible" r:id="rId1"/>
    <sheet name="Sheet3" sheetId="2" state="hidden" r:id="rId2"/>
    <sheet name="ANEX-I" sheetId="3" state="hidden" r:id="rId3"/>
    <sheet name="ANEX-II" sheetId="4" state="hidden" r:id="rId4"/>
    <sheet name="ANX-III" sheetId="5" state="visible" r:id="rId5"/>
    <sheet name="ANEX-IV" sheetId="6" state="visible" r:id="rId6"/>
    <sheet name="ANEX-IV -print" sheetId="7" state="hidden" r:id="rId7"/>
    <sheet name="PRINT" sheetId="8" state="visible" r:id="rId8"/>
    <sheet name="ACCEPTED" sheetId="9" state="visible" r:id="rId9"/>
    <sheet name="REJECTED" sheetId="10" state="hidden" r:id="rId10"/>
    <sheet name="Sheet1" sheetId="11" state="hidden" r:id="rId11"/>
    <sheet name="AC-ENTRY SCREEN" sheetId="12" state="hidden" r:id="rId12"/>
    <sheet name="AC-CERTIFICATE" sheetId="13" state="hidden" r:id="rId13"/>
    <sheet name="FOR ACRCIVAL" sheetId="14" state="hidden" r:id="rId14"/>
    <sheet name="Sheet2" sheetId="15" state="hidden" r:id="rId15"/>
  </sheets>
  <definedNames>
    <definedName name="_xlnm._FilterDatabase" localSheetId="7" hidden="1">'PRINT'!$C$7:$C$16</definedName>
    <definedName name="_xlnm._FilterDatabase" localSheetId="8" hidden="1">'ACCEPTED'!$B$4:$G$11</definedName>
    <definedName name="_xlnm._FilterDatabase" localSheetId="9" hidden="1">'REJECTED'!$C$3:$C$12</definedName>
    <definedName name="_xlnm._FilterDatabase" localSheetId="11" hidden="1">'AC-ENTRY SCREEN'!$C$7:$C$16</definedName>
    <definedName name="_xlnm._FilterDatabase" localSheetId="12" hidden="1">'AC-CERTIFICATE'!$B$17:$B$33</definedName>
    <definedName name="_xlnm._FilterDatabase" localSheetId="13" hidden="1">'FOR ACRCIVAL'!$C$12:$C$21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49">
    <font>
      <name val="Calibri"/>
      <color theme="1"/>
      <sz val="11"/>
      <scheme val="minor"/>
    </font>
    <font>
      <name val="Calibri"/>
      <color theme="1"/>
      <sz val="11"/>
    </font>
    <font>
      <name val="Calibri"/>
      <b val="1"/>
      <color theme="1"/>
      <sz val="14"/>
    </font>
    <font>
      <name val="Cambria"/>
      <color theme="1"/>
      <sz val="14"/>
    </font>
    <font/>
    <font>
      <name val="Calibri"/>
      <b val="1"/>
      <color theme="1"/>
      <sz val="12"/>
    </font>
    <font>
      <name val="Calibri"/>
      <color theme="1"/>
      <sz val="12"/>
    </font>
    <font>
      <name val="Cambria"/>
      <color theme="1"/>
      <sz val="11"/>
    </font>
    <font>
      <name val="Calibri"/>
      <color theme="1"/>
      <sz val="16"/>
    </font>
    <font>
      <name val="Calibri"/>
      <color theme="0"/>
      <sz val="11"/>
    </font>
    <font>
      <name val="Arial"/>
      <b val="1"/>
      <color theme="1"/>
      <sz val="11"/>
    </font>
    <font>
      <name val="Calibri"/>
      <color rgb="FF3F3F76"/>
      <sz val="16"/>
    </font>
    <font>
      <name val="Arial"/>
      <b val="1"/>
      <color theme="1"/>
      <sz val="12"/>
    </font>
    <font>
      <name val="Calibri"/>
      <color rgb="FF3F3F76"/>
      <sz val="14"/>
    </font>
    <font>
      <name val="Arial"/>
      <b val="1"/>
      <color theme="1"/>
      <sz val="14"/>
    </font>
    <font>
      <name val="Arial"/>
      <b val="1"/>
      <color theme="1"/>
      <sz val="10"/>
    </font>
    <font>
      <name val="Arial"/>
      <color theme="1"/>
      <sz val="10"/>
    </font>
    <font>
      <name val="Calibri"/>
      <b val="1"/>
      <color theme="1"/>
      <sz val="16"/>
    </font>
    <font>
      <name val="Calibri"/>
      <b val="1"/>
      <color theme="1"/>
      <sz val="11"/>
    </font>
    <font>
      <name val="Calibri"/>
      <b val="1"/>
      <color theme="0"/>
      <sz val="11"/>
    </font>
    <font>
      <name val="Arial"/>
      <b val="1"/>
      <color rgb="FF1F1F1F"/>
      <sz val="9"/>
    </font>
    <font>
      <name val="Calibri"/>
      <b val="1"/>
      <i val="1"/>
      <color rgb="FFFF0000"/>
      <sz val="11"/>
    </font>
    <font>
      <name val="Calibri"/>
      <b val="1"/>
      <color rgb="FFFF0000"/>
      <sz val="11"/>
    </font>
    <font>
      <name val="Calibri"/>
      <color theme="1"/>
      <sz val="14"/>
    </font>
    <font>
      <name val="Calibri"/>
      <color theme="1"/>
      <scheme val="minor"/>
    </font>
    <font>
      <name val="Calibri"/>
      <color rgb="FFFF0000"/>
      <sz val="11"/>
    </font>
    <font>
      <name val="Cambria"/>
      <color theme="1"/>
      <sz val="12"/>
    </font>
    <font>
      <name val="Calibri"/>
      <b val="1"/>
      <color theme="1"/>
      <sz val="10"/>
    </font>
    <font>
      <name val="Cambria"/>
      <b val="1"/>
      <color theme="1"/>
      <sz val="11"/>
    </font>
    <font>
      <name val="Cambria"/>
      <b val="1"/>
      <color theme="1"/>
      <sz val="10"/>
    </font>
    <font>
      <name val="Calibri"/>
      <color theme="1"/>
      <sz val="18"/>
    </font>
    <font>
      <name val="Arial"/>
      <color theme="1"/>
      <sz val="12"/>
    </font>
    <font>
      <name val="Arial"/>
      <color rgb="FF1F1F1F"/>
      <sz val="12"/>
    </font>
    <font>
      <name val="Calibri"/>
      <color rgb="FF3F3F76"/>
      <sz val="11"/>
    </font>
    <font>
      <name val="Arial"/>
      <color theme="1"/>
      <sz val="8"/>
    </font>
    <font>
      <name val="Arial"/>
      <color theme="1"/>
      <sz val="9"/>
    </font>
    <font>
      <name val="Arial"/>
      <b val="1"/>
      <color theme="1"/>
      <sz val="8"/>
    </font>
    <font>
      <name val="Calibri"/>
      <color theme="1"/>
      <sz val="9"/>
    </font>
    <font>
      <name val="Calibri"/>
      <color theme="1"/>
      <sz val="10"/>
    </font>
    <font>
      <name val="Calibri"/>
      <b val="1"/>
      <color theme="1"/>
      <sz val="20"/>
    </font>
    <font>
      <name val="Arial"/>
      <b val="1"/>
      <color theme="1"/>
      <sz val="18"/>
    </font>
    <font>
      <name val="Calibri"/>
      <color rgb="FF3F3F76"/>
      <sz val="12"/>
    </font>
    <font>
      <name val="Calibri"/>
      <b val="1"/>
      <i val="1"/>
      <color rgb="FFFF0000"/>
      <sz val="12"/>
    </font>
    <font>
      <name val="Calibri"/>
      <b val="1"/>
      <color theme="1"/>
      <sz val="18"/>
    </font>
    <font>
      <name val="Times New Roman"/>
      <color rgb="FF000000"/>
      <sz val="14"/>
    </font>
    <font>
      <name val="Calibri"/>
      <color theme="1"/>
      <sz val="20"/>
    </font>
    <font>
      <name val="Calibri"/>
      <b val="1"/>
      <color theme="1"/>
      <sz val="18"/>
      <u val="single"/>
    </font>
    <font>
      <name val="Calibri"/>
      <color theme="1"/>
      <sz val="18"/>
      <u val="single"/>
    </font>
    <font>
      <name val="Calibri"/>
      <color theme="10"/>
      <sz val="11"/>
      <u val="single"/>
    </font>
  </fonts>
  <fills count="18">
    <fill>
      <patternFill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FCC99"/>
        <bgColor rgb="FFFFCC99"/>
      </patternFill>
    </fill>
    <fill>
      <patternFill patternType="solid">
        <fgColor theme="5"/>
        <bgColor theme="5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</fills>
  <borders count="115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B2B2B2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B2B2B2"/>
      </top>
      <bottom style="medium">
        <color rgb="FF000000"/>
      </bottom>
    </border>
    <border>
      <left style="thin">
        <color rgb="FFB2B2B2"/>
      </left>
      <top/>
      <bottom style="thin">
        <color rgb="FF000000"/>
      </bottom>
    </border>
    <border>
      <right style="thin">
        <color rgb="FF7F7F7F"/>
      </right>
      <top/>
      <bottom style="thin">
        <color rgb="FF000000"/>
      </bottom>
    </border>
    <border>
      <left style="thin">
        <color rgb="FF7F7F7F"/>
      </left>
      <top/>
      <bottom style="thin">
        <color rgb="FF7F7F7F"/>
      </bottom>
    </border>
    <border>
      <right/>
      <top/>
      <bottom style="thin">
        <color rgb="FF7F7F7F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7F7F7F"/>
      </left>
      <right/>
      <top/>
      <bottom style="thin">
        <color rgb="FF7F7F7F"/>
      </bottom>
    </border>
    <border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B2B2B2"/>
      </left>
      <right style="thin">
        <color rgb="FF7F7F7F"/>
      </right>
      <top/>
      <bottom style="thin">
        <color rgb="FF000000"/>
      </bottom>
    </border>
    <border>
      <right style="thin">
        <color rgb="FF7F7F7F"/>
      </right>
    </border>
    <border>
      <right style="thin">
        <color rgb="FF7F7F7F"/>
      </right>
      <bottom style="thin">
        <color rgb="FF000000"/>
      </bottom>
    </border>
    <border>
      <left style="medium">
        <color rgb="FF000000"/>
      </left>
    </border>
  </borders>
  <cellStyleXfs count="1">
    <xf numFmtId="0" fontId="0" fillId="0" borderId="0"/>
  </cellStyleXfs>
  <cellXfs count="541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3" borderId="2" applyAlignment="1" pivotButton="0" quotePrefix="0" xfId="0">
      <alignment horizontal="right"/>
    </xf>
    <xf numFmtId="0" fontId="3" fillId="0" borderId="3" applyAlignment="1" pivotButton="0" quotePrefix="0" xfId="0">
      <alignment horizontal="center"/>
    </xf>
    <xf numFmtId="0" fontId="4" fillId="0" borderId="4" pivotButton="0" quotePrefix="0" xfId="0"/>
    <xf numFmtId="0" fontId="4" fillId="0" borderId="5" pivotButton="0" quotePrefix="0" xfId="0"/>
    <xf numFmtId="0" fontId="5" fillId="3" borderId="6" applyAlignment="1" pivotButton="0" quotePrefix="0" xfId="0">
      <alignment horizontal="right"/>
    </xf>
    <xf numFmtId="0" fontId="6" fillId="0" borderId="7" applyAlignment="1" pivotButton="0" quotePrefix="0" xfId="0">
      <alignment horizontal="left"/>
    </xf>
    <xf numFmtId="0" fontId="5" fillId="3" borderId="8" applyAlignment="1" pivotButton="0" quotePrefix="0" xfId="0">
      <alignment horizontal="center" vertical="center"/>
    </xf>
    <xf numFmtId="0" fontId="4" fillId="0" borderId="9" pivotButton="0" quotePrefix="0" xfId="0"/>
    <xf numFmtId="0" fontId="1" fillId="0" borderId="0" pivotButton="0" quotePrefix="0" xfId="0"/>
    <xf numFmtId="0" fontId="2" fillId="3" borderId="10" applyAlignment="1" pivotButton="0" quotePrefix="0" xfId="0">
      <alignment horizontal="right"/>
    </xf>
    <xf numFmtId="0" fontId="7" fillId="0" borderId="11" applyAlignment="1" pivotButton="0" quotePrefix="0" xfId="0">
      <alignment horizontal="center"/>
    </xf>
    <xf numFmtId="0" fontId="4" fillId="0" borderId="12" pivotButton="0" quotePrefix="0" xfId="0"/>
    <xf numFmtId="0" fontId="4" fillId="0" borderId="13" pivotButton="0" quotePrefix="0" xfId="0"/>
    <xf numFmtId="0" fontId="5" fillId="3" borderId="14" applyAlignment="1" pivotButton="0" quotePrefix="0" xfId="0">
      <alignment horizontal="right"/>
    </xf>
    <xf numFmtId="0" fontId="6" fillId="0" borderId="15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2" borderId="1" pivotButton="0" quotePrefix="0" xfId="0"/>
    <xf numFmtId="0" fontId="10" fillId="3" borderId="2" applyAlignment="1" pivotButton="0" quotePrefix="0" xfId="0">
      <alignment horizontal="right" vertical="center" wrapText="1"/>
    </xf>
    <xf numFmtId="14" fontId="11" fillId="0" borderId="16" pivotButton="0" quotePrefix="0" xfId="0"/>
    <xf numFmtId="0" fontId="12" fillId="3" borderId="2" applyAlignment="1" pivotButton="0" quotePrefix="0" xfId="0">
      <alignment horizontal="right" vertical="center" wrapText="1"/>
    </xf>
    <xf numFmtId="0" fontId="13" fillId="0" borderId="16" pivotButton="0" quotePrefix="0" xfId="0"/>
    <xf numFmtId="0" fontId="5" fillId="3" borderId="8" applyAlignment="1" pivotButton="0" quotePrefix="0" xfId="0">
      <alignment horizontal="center"/>
    </xf>
    <xf numFmtId="0" fontId="4" fillId="0" borderId="17" pivotButton="0" quotePrefix="0" xfId="0"/>
    <xf numFmtId="0" fontId="11" fillId="0" borderId="0" pivotButton="0" quotePrefix="0" xfId="0"/>
    <xf numFmtId="0" fontId="1" fillId="0" borderId="0" applyAlignment="1" pivotButton="0" quotePrefix="0" xfId="0">
      <alignment horizontal="center"/>
    </xf>
    <xf numFmtId="0" fontId="10" fillId="3" borderId="10" applyAlignment="1" pivotButton="0" quotePrefix="0" xfId="0">
      <alignment horizontal="right" vertical="center" wrapText="1"/>
    </xf>
    <xf numFmtId="0" fontId="11" fillId="0" borderId="18" pivotButton="0" quotePrefix="0" xfId="0"/>
    <xf numFmtId="0" fontId="12" fillId="3" borderId="10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right" vertical="center"/>
    </xf>
    <xf numFmtId="0" fontId="6" fillId="4" borderId="8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right" wrapText="1"/>
    </xf>
    <xf numFmtId="0" fontId="16" fillId="0" borderId="0" applyAlignment="1" pivotButton="0" quotePrefix="0" xfId="0">
      <alignment horizontal="center" vertical="center" wrapText="1"/>
    </xf>
    <xf numFmtId="0" fontId="17" fillId="2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" fillId="5" borderId="22" applyAlignment="1" pivotButton="0" quotePrefix="0" xfId="0">
      <alignment horizontal="center" vertical="center"/>
    </xf>
    <xf numFmtId="0" fontId="2" fillId="5" borderId="23" applyAlignment="1" pivotButton="0" quotePrefix="0" xfId="0">
      <alignment horizontal="center" vertical="center"/>
    </xf>
    <xf numFmtId="0" fontId="14" fillId="5" borderId="23" applyAlignment="1" pivotButton="0" quotePrefix="0" xfId="0">
      <alignment horizontal="center" vertical="center" wrapText="1"/>
    </xf>
    <xf numFmtId="0" fontId="15" fillId="5" borderId="23" applyAlignment="1" pivotButton="0" quotePrefix="0" xfId="0">
      <alignment horizontal="center" vertical="center" wrapText="1"/>
    </xf>
    <xf numFmtId="0" fontId="18" fillId="5" borderId="23" applyAlignment="1" pivotButton="0" quotePrefix="0" xfId="0">
      <alignment horizontal="center" vertical="center" wrapText="1"/>
    </xf>
    <xf numFmtId="0" fontId="18" fillId="5" borderId="24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/>
    </xf>
    <xf numFmtId="0" fontId="18" fillId="5" borderId="25" applyAlignment="1" pivotButton="0" quotePrefix="0" xfId="0">
      <alignment horizontal="center" vertical="center" wrapText="1"/>
    </xf>
    <xf numFmtId="0" fontId="20" fillId="5" borderId="23" applyAlignment="1" pivotButton="0" quotePrefix="0" xfId="0">
      <alignment horizontal="center" vertical="center" wrapText="1"/>
    </xf>
    <xf numFmtId="0" fontId="15" fillId="5" borderId="26" applyAlignment="1" pivotButton="0" quotePrefix="0" xfId="0">
      <alignment horizontal="center" vertical="center" wrapText="1"/>
    </xf>
    <xf numFmtId="0" fontId="4" fillId="0" borderId="27" pivotButton="0" quotePrefix="0" xfId="0"/>
    <xf numFmtId="0" fontId="4" fillId="0" borderId="28" pivotButton="0" quotePrefix="0" xfId="0"/>
    <xf numFmtId="0" fontId="18" fillId="5" borderId="26" applyAlignment="1" pivotButton="0" quotePrefix="0" xfId="0">
      <alignment horizontal="center" vertical="center" wrapText="1"/>
    </xf>
    <xf numFmtId="0" fontId="21" fillId="6" borderId="23" applyAlignment="1" pivotButton="0" quotePrefix="0" xfId="0">
      <alignment horizontal="center" vertical="center" wrapText="1"/>
    </xf>
    <xf numFmtId="0" fontId="18" fillId="7" borderId="23" applyAlignment="1" pivotButton="0" quotePrefix="0" xfId="0">
      <alignment horizontal="center" vertical="center"/>
    </xf>
    <xf numFmtId="0" fontId="18" fillId="7" borderId="23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22" pivotButton="0" quotePrefix="0" xfId="0"/>
    <xf numFmtId="0" fontId="1" fillId="0" borderId="22" applyAlignment="1" pivotButton="0" quotePrefix="0" xfId="0">
      <alignment horizontal="center" vertical="center"/>
    </xf>
    <xf numFmtId="0" fontId="1" fillId="0" borderId="21" pivotButton="0" quotePrefix="0" xfId="0"/>
    <xf numFmtId="0" fontId="1" fillId="8" borderId="22" applyAlignment="1" pivotButton="0" quotePrefix="0" xfId="0">
      <alignment horizontal="center" vertical="center"/>
    </xf>
    <xf numFmtId="0" fontId="22" fillId="8" borderId="22" applyAlignment="1" pivotButton="0" quotePrefix="0" xfId="0">
      <alignment horizontal="center"/>
    </xf>
    <xf numFmtId="0" fontId="1" fillId="9" borderId="22" applyAlignment="1" pivotButton="0" quotePrefix="0" xfId="0">
      <alignment horizontal="center" vertical="center"/>
    </xf>
    <xf numFmtId="0" fontId="1" fillId="0" borderId="22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center" vertical="center"/>
    </xf>
    <xf numFmtId="164" fontId="1" fillId="0" borderId="22" applyAlignment="1" pivotButton="0" quotePrefix="0" xfId="0">
      <alignment horizontal="center" vertical="center"/>
    </xf>
    <xf numFmtId="14" fontId="1" fillId="0" borderId="22" applyAlignment="1" pivotButton="0" quotePrefix="0" xfId="0">
      <alignment horizontal="center" vertical="center"/>
    </xf>
    <xf numFmtId="3" fontId="1" fillId="0" borderId="2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 wrapText="1"/>
    </xf>
    <xf numFmtId="0" fontId="23" fillId="0" borderId="22" applyAlignment="1" pivotButton="0" quotePrefix="0" xfId="0">
      <alignment horizontal="center" vertical="center"/>
    </xf>
    <xf numFmtId="3" fontId="1" fillId="0" borderId="22" applyAlignment="1" pivotButton="0" quotePrefix="0" xfId="0">
      <alignment wrapText="1"/>
    </xf>
    <xf numFmtId="3" fontId="1" fillId="0" borderId="22" pivotButton="0" quotePrefix="0" xfId="0"/>
    <xf numFmtId="0" fontId="1" fillId="9" borderId="22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16" fillId="0" borderId="0" applyAlignment="1" pivotButton="0" quotePrefix="0" xfId="0">
      <alignment wrapText="1"/>
    </xf>
    <xf numFmtId="0" fontId="25" fillId="0" borderId="22" pivotButton="0" quotePrefix="0" xfId="0"/>
    <xf numFmtId="0" fontId="1" fillId="10" borderId="23" pivotButton="0" quotePrefix="0" xfId="0"/>
    <xf numFmtId="164" fontId="1" fillId="0" borderId="22" pivotButton="0" quotePrefix="0" xfId="0"/>
    <xf numFmtId="0" fontId="1" fillId="0" borderId="22" applyAlignment="1" pivotButton="0" quotePrefix="0" xfId="0">
      <alignment horizontal="left" vertical="center"/>
    </xf>
    <xf numFmtId="0" fontId="1" fillId="0" borderId="22" applyAlignment="1" pivotButton="0" quotePrefix="0" xfId="0">
      <alignment wrapText="1"/>
    </xf>
    <xf numFmtId="0" fontId="1" fillId="2" borderId="22" pivotButton="0" quotePrefix="0" xfId="0"/>
    <xf numFmtId="0" fontId="26" fillId="0" borderId="22" pivotButton="0" quotePrefix="0" xfId="0"/>
    <xf numFmtId="0" fontId="17" fillId="11" borderId="8" applyAlignment="1" pivotButton="0" quotePrefix="0" xfId="0">
      <alignment horizontal="center"/>
    </xf>
    <xf numFmtId="0" fontId="8" fillId="9" borderId="8" applyAlignment="1" pivotButton="0" quotePrefix="0" xfId="0">
      <alignment horizontal="center"/>
    </xf>
    <xf numFmtId="0" fontId="27" fillId="0" borderId="29" applyAlignment="1" pivotButton="0" quotePrefix="0" xfId="0">
      <alignment horizontal="right" vertical="center" wrapText="1"/>
    </xf>
    <xf numFmtId="0" fontId="4" fillId="0" borderId="30" pivotButton="0" quotePrefix="0" xfId="0"/>
    <xf numFmtId="14" fontId="17" fillId="0" borderId="3" applyAlignment="1" pivotButton="0" quotePrefix="0" xfId="0">
      <alignment horizontal="center"/>
    </xf>
    <xf numFmtId="0" fontId="27" fillId="0" borderId="7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/>
    </xf>
    <xf numFmtId="0" fontId="18" fillId="0" borderId="6" applyAlignment="1" pivotButton="0" quotePrefix="0" xfId="0">
      <alignment horizontal="right"/>
    </xf>
    <xf numFmtId="0" fontId="8" fillId="0" borderId="6" applyAlignment="1" pivotButton="0" quotePrefix="0" xfId="0">
      <alignment horizontal="left"/>
    </xf>
    <xf numFmtId="0" fontId="27" fillId="0" borderId="31" applyAlignment="1" pivotButton="0" quotePrefix="0" xfId="0">
      <alignment horizontal="right" vertical="center" wrapText="1"/>
    </xf>
    <xf numFmtId="0" fontId="4" fillId="0" borderId="32" pivotButton="0" quotePrefix="0" xfId="0"/>
    <xf numFmtId="0" fontId="17" fillId="0" borderId="11" applyAlignment="1" pivotButton="0" quotePrefix="0" xfId="0">
      <alignment horizontal="center"/>
    </xf>
    <xf numFmtId="0" fontId="27" fillId="0" borderId="15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right" vertical="center"/>
    </xf>
    <xf numFmtId="0" fontId="28" fillId="0" borderId="33" applyAlignment="1" pivotButton="0" quotePrefix="0" xfId="0">
      <alignment horizontal="center" vertical="center"/>
    </xf>
    <xf numFmtId="0" fontId="29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wrapText="1"/>
    </xf>
    <xf numFmtId="0" fontId="28" fillId="0" borderId="35" applyAlignment="1" pivotButton="0" quotePrefix="0" xfId="0">
      <alignment vertical="top" wrapText="1"/>
    </xf>
    <xf numFmtId="0" fontId="6" fillId="0" borderId="2" applyAlignment="1" pivotButton="0" quotePrefix="0" xfId="0">
      <alignment horizontal="center" vertical="center"/>
    </xf>
    <xf numFmtId="0" fontId="17" fillId="0" borderId="36" applyAlignment="1" pivotButton="0" quotePrefix="0" xfId="0">
      <alignment horizontal="center" vertical="center" wrapText="1"/>
    </xf>
    <xf numFmtId="164" fontId="17" fillId="0" borderId="36" applyAlignment="1" pivotButton="0" quotePrefix="0" xfId="0">
      <alignment horizontal="center" vertical="center" wrapText="1"/>
    </xf>
    <xf numFmtId="3" fontId="6" fillId="0" borderId="36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 vertical="center"/>
    </xf>
    <xf numFmtId="0" fontId="17" fillId="0" borderId="38" applyAlignment="1" pivotButton="0" quotePrefix="0" xfId="0">
      <alignment horizontal="center" vertical="center" wrapText="1"/>
    </xf>
    <xf numFmtId="164" fontId="17" fillId="0" borderId="38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/>
    </xf>
    <xf numFmtId="3" fontId="6" fillId="0" borderId="38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164" fontId="17" fillId="0" borderId="40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/>
    </xf>
    <xf numFmtId="3" fontId="6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/>
    </xf>
    <xf numFmtId="0" fontId="4" fillId="0" borderId="43" pivotButton="0" quotePrefix="0" xfId="0"/>
    <xf numFmtId="0" fontId="5" fillId="0" borderId="7" applyAlignment="1" pivotButton="0" quotePrefix="0" xfId="0">
      <alignment horizontal="right"/>
    </xf>
    <xf numFmtId="0" fontId="23" fillId="0" borderId="5" pivotButton="0" quotePrefix="0" xfId="0"/>
    <xf numFmtId="0" fontId="5" fillId="0" borderId="44" applyAlignment="1" pivotButton="0" quotePrefix="0" xfId="0">
      <alignment horizontal="right"/>
    </xf>
    <xf numFmtId="0" fontId="23" fillId="0" borderId="45" pivotButton="0" quotePrefix="0" xfId="0"/>
    <xf numFmtId="0" fontId="5" fillId="0" borderId="15" applyAlignment="1" pivotButton="0" quotePrefix="0" xfId="0">
      <alignment horizontal="right"/>
    </xf>
    <xf numFmtId="0" fontId="23" fillId="0" borderId="13" applyAlignment="1" pivotButton="0" quotePrefix="0" xfId="0">
      <alignment horizontal="left"/>
    </xf>
    <xf numFmtId="0" fontId="17" fillId="12" borderId="8" applyAlignment="1" pivotButton="0" quotePrefix="0" xfId="0">
      <alignment horizontal="center"/>
    </xf>
    <xf numFmtId="0" fontId="30" fillId="13" borderId="8" applyAlignment="1" pivotButton="0" quotePrefix="0" xfId="0">
      <alignment horizontal="center"/>
    </xf>
    <xf numFmtId="0" fontId="15" fillId="0" borderId="29" applyAlignment="1" pivotButton="0" quotePrefix="0" xfId="0">
      <alignment horizontal="right" vertical="center" wrapText="1"/>
    </xf>
    <xf numFmtId="14" fontId="23" fillId="0" borderId="8" applyAlignment="1" pivotButton="0" quotePrefix="0" xfId="0">
      <alignment horizontal="left" vertical="center"/>
    </xf>
    <xf numFmtId="0" fontId="15" fillId="0" borderId="8" applyAlignment="1" pivotButton="0" quotePrefix="0" xfId="0">
      <alignment horizontal="right" vertical="center" wrapText="1"/>
    </xf>
    <xf numFmtId="0" fontId="23" fillId="0" borderId="8" applyAlignment="1" pivotButton="0" quotePrefix="0" xfId="0">
      <alignment horizontal="left" vertical="center"/>
    </xf>
    <xf numFmtId="0" fontId="1" fillId="0" borderId="8" applyAlignment="1" pivotButton="0" quotePrefix="0" xfId="0">
      <alignment horizontal="right" vertical="center"/>
    </xf>
    <xf numFmtId="0" fontId="15" fillId="0" borderId="31" applyAlignment="1" pivotButton="0" quotePrefix="0" xfId="0">
      <alignment horizontal="right" vertical="center" wrapText="1"/>
    </xf>
    <xf numFmtId="0" fontId="15" fillId="0" borderId="46" applyAlignment="1" pivotButton="0" quotePrefix="0" xfId="0">
      <alignment horizontal="right" vertical="center" wrapText="1"/>
    </xf>
    <xf numFmtId="0" fontId="4" fillId="0" borderId="47" pivotButton="0" quotePrefix="0" xfId="0"/>
    <xf numFmtId="0" fontId="4" fillId="0" borderId="48" pivotButton="0" quotePrefix="0" xfId="0"/>
    <xf numFmtId="0" fontId="18" fillId="0" borderId="2" applyAlignment="1" pivotButton="0" quotePrefix="0" xfId="0">
      <alignment horizontal="center" vertical="center"/>
    </xf>
    <xf numFmtId="0" fontId="15" fillId="0" borderId="36" applyAlignment="1" pivotButton="0" quotePrefix="0" xfId="0">
      <alignment horizontal="center" vertical="center" wrapText="1"/>
    </xf>
    <xf numFmtId="0" fontId="18" fillId="0" borderId="36" applyAlignment="1" pivotButton="0" quotePrefix="0" xfId="0">
      <alignment horizontal="center" vertical="center" wrapText="1"/>
    </xf>
    <xf numFmtId="0" fontId="20" fillId="0" borderId="36" applyAlignment="1" pivotButton="0" quotePrefix="0" xfId="0">
      <alignment horizontal="center" vertical="center" wrapText="1"/>
    </xf>
    <xf numFmtId="0" fontId="15" fillId="0" borderId="49" applyAlignment="1" pivotButton="0" quotePrefix="0" xfId="0">
      <alignment horizontal="center" vertical="center" wrapText="1"/>
    </xf>
    <xf numFmtId="0" fontId="4" fillId="0" borderId="50" pivotButton="0" quotePrefix="0" xfId="0"/>
    <xf numFmtId="0" fontId="4" fillId="0" borderId="51" pivotButton="0" quotePrefix="0" xfId="0"/>
    <xf numFmtId="0" fontId="18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6" applyAlignment="1" pivotButton="0" quotePrefix="0" xfId="0">
      <alignment horizontal="center" vertical="center" wrapText="1"/>
    </xf>
    <xf numFmtId="0" fontId="1" fillId="0" borderId="37" pivotButton="0" quotePrefix="0" xfId="0"/>
    <xf numFmtId="0" fontId="1" fillId="0" borderId="52" pivotButton="0" quotePrefix="0" xfId="0"/>
    <xf numFmtId="0" fontId="1" fillId="0" borderId="53" pivotButton="0" quotePrefix="0" xfId="0"/>
    <xf numFmtId="0" fontId="18" fillId="0" borderId="33" applyAlignment="1" pivotButton="0" quotePrefix="0" xfId="0">
      <alignment horizontal="center" vertical="center"/>
    </xf>
    <xf numFmtId="0" fontId="18" fillId="0" borderId="34" applyAlignment="1" pivotButton="0" quotePrefix="0" xfId="0">
      <alignment horizontal="center" vertical="center"/>
    </xf>
    <xf numFmtId="0" fontId="18" fillId="0" borderId="35" applyAlignment="1" pivotButton="0" quotePrefix="0" xfId="0">
      <alignment horizontal="center" vertical="center"/>
    </xf>
    <xf numFmtId="0" fontId="18" fillId="0" borderId="54" applyAlignment="1" pivotButton="0" quotePrefix="0" xfId="0">
      <alignment horizontal="center" vertical="center"/>
    </xf>
    <xf numFmtId="0" fontId="18" fillId="0" borderId="52" applyAlignment="1" pivotButton="0" quotePrefix="0" xfId="0">
      <alignment horizontal="center" vertical="center"/>
    </xf>
    <xf numFmtId="0" fontId="1" fillId="0" borderId="55" pivotButton="0" quotePrefix="0" xfId="0"/>
    <xf numFmtId="0" fontId="1" fillId="0" borderId="37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1" fillId="0" borderId="56" applyAlignment="1" pivotButton="0" quotePrefix="0" xfId="0">
      <alignment horizontal="center" vertical="center"/>
    </xf>
    <xf numFmtId="0" fontId="1" fillId="0" borderId="4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/>
    </xf>
    <xf numFmtId="0" fontId="8" fillId="0" borderId="57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 wrapText="1"/>
    </xf>
    <xf numFmtId="0" fontId="5" fillId="0" borderId="29" applyAlignment="1" pivotButton="0" quotePrefix="0" xfId="0">
      <alignment horizontal="right"/>
    </xf>
    <xf numFmtId="0" fontId="1" fillId="0" borderId="3" applyAlignment="1" pivotButton="0" quotePrefix="0" xfId="0">
      <alignment horizontal="left"/>
    </xf>
    <xf numFmtId="0" fontId="5" fillId="0" borderId="58" applyAlignment="1" pivotButton="0" quotePrefix="0" xfId="0">
      <alignment horizontal="right"/>
    </xf>
    <xf numFmtId="0" fontId="1" fillId="0" borderId="59" applyAlignment="1" pivotButton="0" quotePrefix="0" xfId="0">
      <alignment horizontal="left"/>
    </xf>
    <xf numFmtId="0" fontId="4" fillId="0" borderId="60" pivotButton="0" quotePrefix="0" xfId="0"/>
    <xf numFmtId="0" fontId="4" fillId="0" borderId="61" pivotButton="0" quotePrefix="0" xfId="0"/>
    <xf numFmtId="0" fontId="5" fillId="0" borderId="31" applyAlignment="1" pivotButton="0" quotePrefix="0" xfId="0">
      <alignment horizontal="right"/>
    </xf>
    <xf numFmtId="0" fontId="1" fillId="0" borderId="62" applyAlignment="1" pivotButton="0" quotePrefix="0" xfId="0">
      <alignment horizontal="left"/>
    </xf>
    <xf numFmtId="0" fontId="16" fillId="0" borderId="6" applyAlignment="1" pivotButton="0" quotePrefix="0" xfId="0">
      <alignment wrapText="1"/>
    </xf>
    <xf numFmtId="0" fontId="16" fillId="0" borderId="63" applyAlignment="1" pivotButton="0" quotePrefix="0" xfId="0">
      <alignment wrapText="1"/>
    </xf>
    <xf numFmtId="0" fontId="17" fillId="12" borderId="8" applyAlignment="1" pivotButton="0" quotePrefix="0" xfId="0">
      <alignment horizontal="center" vertical="center"/>
    </xf>
    <xf numFmtId="0" fontId="17" fillId="11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right" vertical="center" wrapText="1"/>
    </xf>
    <xf numFmtId="14" fontId="23" fillId="0" borderId="6" applyAlignment="1" pivotButton="0" quotePrefix="0" xfId="0">
      <alignment horizontal="center" vertical="center"/>
    </xf>
    <xf numFmtId="0" fontId="17" fillId="5" borderId="6" applyAlignment="1" pivotButton="0" quotePrefix="0" xfId="0">
      <alignment horizontal="right" vertical="center"/>
    </xf>
    <xf numFmtId="0" fontId="5" fillId="0" borderId="8" applyAlignment="1" pivotButton="0" quotePrefix="0" xfId="0">
      <alignment horizontal="center" vertical="center"/>
    </xf>
    <xf numFmtId="0" fontId="23" fillId="0" borderId="8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" fillId="5" borderId="6" applyAlignment="1" pivotButton="0" quotePrefix="0" xfId="0">
      <alignment horizontal="right" vertical="center"/>
    </xf>
    <xf numFmtId="0" fontId="6" fillId="5" borderId="33" applyAlignment="1" pivotButton="0" quotePrefix="0" xfId="0">
      <alignment horizontal="center" vertical="center"/>
    </xf>
    <xf numFmtId="0" fontId="31" fillId="5" borderId="34" applyAlignment="1" pivotButton="0" quotePrefix="0" xfId="0">
      <alignment horizontal="center" vertical="center" wrapText="1"/>
    </xf>
    <xf numFmtId="0" fontId="32" fillId="5" borderId="64" applyAlignment="1" pivotButton="0" quotePrefix="0" xfId="0">
      <alignment horizontal="center" vertical="center"/>
    </xf>
    <xf numFmtId="0" fontId="4" fillId="0" borderId="65" pivotButton="0" quotePrefix="0" xfId="0"/>
    <xf numFmtId="0" fontId="31" fillId="5" borderId="64" applyAlignment="1" pivotButton="0" quotePrefix="0" xfId="0">
      <alignment horizontal="center" vertical="center"/>
    </xf>
    <xf numFmtId="0" fontId="4" fillId="0" borderId="66" pivotButton="0" quotePrefix="0" xfId="0"/>
    <xf numFmtId="0" fontId="32" fillId="5" borderId="8" applyAlignment="1" pivotButton="0" quotePrefix="0" xfId="0">
      <alignment horizontal="center" vertical="center"/>
    </xf>
    <xf numFmtId="0" fontId="31" fillId="5" borderId="8" applyAlignment="1" pivotButton="0" quotePrefix="0" xfId="0">
      <alignment horizontal="center" vertical="center"/>
    </xf>
    <xf numFmtId="0" fontId="1" fillId="0" borderId="67" pivotButton="0" quotePrefix="0" xfId="0"/>
    <xf numFmtId="0" fontId="1" fillId="2" borderId="68" applyAlignment="1" pivotButton="0" quotePrefix="0" xfId="0">
      <alignment horizontal="center" vertical="center"/>
    </xf>
    <xf numFmtId="0" fontId="1" fillId="5" borderId="69" applyAlignment="1" pivotButton="0" quotePrefix="0" xfId="0">
      <alignment horizontal="left" vertical="center"/>
    </xf>
    <xf numFmtId="0" fontId="1" fillId="0" borderId="70" applyAlignment="1" pivotButton="0" quotePrefix="0" xfId="0">
      <alignment vertical="center"/>
    </xf>
    <xf numFmtId="0" fontId="1" fillId="0" borderId="49" applyAlignment="1" pivotButton="0" quotePrefix="0" xfId="0">
      <alignment vertical="center"/>
    </xf>
    <xf numFmtId="0" fontId="1" fillId="0" borderId="16" pivotButton="0" quotePrefix="0" xfId="0"/>
    <xf numFmtId="0" fontId="1" fillId="0" borderId="51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1" fillId="5" borderId="73" applyAlignment="1" pivotButton="0" quotePrefix="0" xfId="0">
      <alignment horizontal="left"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1" fillId="0" borderId="36" applyAlignment="1" pivotButton="0" quotePrefix="0" xfId="0">
      <alignment horizontal="center" vertical="center" wrapText="1"/>
    </xf>
    <xf numFmtId="0" fontId="1" fillId="0" borderId="56" pivotButton="0" quotePrefix="0" xfId="0"/>
    <xf numFmtId="0" fontId="1" fillId="0" borderId="54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1" fillId="0" borderId="74" applyAlignment="1" pivotButton="0" quotePrefix="0" xfId="0">
      <alignment horizontal="center" vertical="center"/>
    </xf>
    <xf numFmtId="0" fontId="1" fillId="5" borderId="75" applyAlignment="1" pivotButton="0" quotePrefix="0" xfId="0">
      <alignment horizontal="left" vertical="center"/>
    </xf>
    <xf numFmtId="0" fontId="1" fillId="0" borderId="57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18" pivotButton="0" quotePrefix="0" xfId="0"/>
    <xf numFmtId="0" fontId="1" fillId="0" borderId="3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/>
    </xf>
    <xf numFmtId="0" fontId="1" fillId="0" borderId="19" applyAlignment="1" pivotButton="0" quotePrefix="0" xfId="0">
      <alignment horizontal="center"/>
    </xf>
    <xf numFmtId="0" fontId="4" fillId="0" borderId="45" pivotButton="0" quotePrefix="0" xfId="0"/>
    <xf numFmtId="0" fontId="1" fillId="0" borderId="11" applyAlignment="1" pivotButton="0" quotePrefix="0" xfId="0">
      <alignment horizontal="center"/>
    </xf>
    <xf numFmtId="0" fontId="14" fillId="12" borderId="8" applyAlignment="1" pivotButton="0" quotePrefix="0" xfId="0">
      <alignment horizontal="center"/>
    </xf>
    <xf numFmtId="0" fontId="15" fillId="5" borderId="76" applyAlignment="1" pivotButton="0" quotePrefix="0" xfId="0">
      <alignment horizontal="right" vertical="center" wrapText="1"/>
    </xf>
    <xf numFmtId="0" fontId="4" fillId="0" borderId="77" pivotButton="0" quotePrefix="0" xfId="0"/>
    <xf numFmtId="14" fontId="33" fillId="14" borderId="78" applyAlignment="1" pivotButton="0" quotePrefix="0" xfId="0">
      <alignment horizontal="center"/>
    </xf>
    <xf numFmtId="0" fontId="4" fillId="0" borderId="79" pivotButton="0" quotePrefix="0" xfId="0"/>
    <xf numFmtId="0" fontId="1" fillId="5" borderId="80" applyAlignment="1" pivotButton="0" quotePrefix="0" xfId="0">
      <alignment horizontal="right"/>
    </xf>
    <xf numFmtId="0" fontId="4" fillId="0" borderId="81" pivotButton="0" quotePrefix="0" xfId="0"/>
    <xf numFmtId="0" fontId="4" fillId="0" borderId="82" pivotButton="0" quotePrefix="0" xfId="0"/>
    <xf numFmtId="0" fontId="33" fillId="14" borderId="80" applyAlignment="1" pivotButton="0" quotePrefix="0" xfId="0">
      <alignment horizontal="center" wrapText="1"/>
    </xf>
    <xf numFmtId="0" fontId="15" fillId="5" borderId="83" applyAlignment="1" pivotButton="0" quotePrefix="0" xfId="0">
      <alignment horizontal="right"/>
    </xf>
    <xf numFmtId="0" fontId="4" fillId="0" borderId="84" pivotButton="0" quotePrefix="0" xfId="0"/>
    <xf numFmtId="0" fontId="4" fillId="0" borderId="85" pivotButton="0" quotePrefix="0" xfId="0"/>
    <xf numFmtId="0" fontId="14" fillId="5" borderId="86" applyAlignment="1" pivotButton="0" quotePrefix="0" xfId="0">
      <alignment horizontal="center"/>
    </xf>
    <xf numFmtId="0" fontId="15" fillId="0" borderId="0" applyAlignment="1" pivotButton="0" quotePrefix="0" xfId="0">
      <alignment horizontal="center" wrapText="1"/>
    </xf>
    <xf numFmtId="0" fontId="34" fillId="5" borderId="33" applyAlignment="1" pivotButton="0" quotePrefix="0" xfId="0">
      <alignment horizontal="center" wrapText="1"/>
    </xf>
    <xf numFmtId="0" fontId="35" fillId="5" borderId="64" applyAlignment="1" pivotButton="0" quotePrefix="0" xfId="0">
      <alignment horizontal="center" wrapText="1"/>
    </xf>
    <xf numFmtId="0" fontId="12" fillId="5" borderId="34" applyAlignment="1" pivotButton="0" quotePrefix="0" xfId="0">
      <alignment horizontal="center" wrapText="1"/>
    </xf>
    <xf numFmtId="0" fontId="16" fillId="5" borderId="34" applyAlignment="1" pivotButton="0" quotePrefix="0" xfId="0">
      <alignment horizontal="center" wrapText="1"/>
    </xf>
    <xf numFmtId="0" fontId="16" fillId="5" borderId="35" applyAlignment="1" pivotButton="0" quotePrefix="0" xfId="0">
      <alignment horizontal="center" wrapText="1"/>
    </xf>
    <xf numFmtId="0" fontId="16" fillId="0" borderId="72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35" fillId="5" borderId="7" pivotButton="0" quotePrefix="0" xfId="0"/>
    <xf numFmtId="0" fontId="16" fillId="0" borderId="2" applyAlignment="1" pivotButton="0" quotePrefix="0" xfId="0">
      <alignment horizontal="center" vertical="center" wrapText="1"/>
    </xf>
    <xf numFmtId="0" fontId="16" fillId="0" borderId="36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4" fillId="0" borderId="87" pivotButton="0" quotePrefix="0" xfId="0"/>
    <xf numFmtId="0" fontId="4" fillId="0" borderId="88" pivotButton="0" quotePrefix="0" xfId="0"/>
    <xf numFmtId="0" fontId="9" fillId="15" borderId="44" applyAlignment="1" pivotButton="0" quotePrefix="0" xfId="0">
      <alignment wrapText="1"/>
    </xf>
    <xf numFmtId="0" fontId="16" fillId="0" borderId="37" applyAlignment="1" pivotButton="0" quotePrefix="0" xfId="0">
      <alignment horizontal="center" wrapText="1"/>
    </xf>
    <xf numFmtId="0" fontId="16" fillId="0" borderId="22" applyAlignment="1" pivotButton="0" quotePrefix="0" xfId="0">
      <alignment horizontal="center" wrapText="1"/>
    </xf>
    <xf numFmtId="0" fontId="16" fillId="0" borderId="45" applyAlignment="1" pivotButton="0" quotePrefix="0" xfId="0">
      <alignment horizontal="center" wrapText="1"/>
    </xf>
    <xf numFmtId="0" fontId="4" fillId="0" borderId="59" pivotButton="0" quotePrefix="0" xfId="0"/>
    <xf numFmtId="0" fontId="16" fillId="5" borderId="44" applyAlignment="1" pivotButton="0" quotePrefix="0" xfId="0">
      <alignment wrapText="1"/>
    </xf>
    <xf numFmtId="0" fontId="16" fillId="0" borderId="37" applyAlignment="1" pivotButton="0" quotePrefix="0" xfId="0">
      <alignment horizontal="right" wrapText="1"/>
    </xf>
    <xf numFmtId="0" fontId="16" fillId="0" borderId="22" applyAlignment="1" pivotButton="0" quotePrefix="0" xfId="0">
      <alignment horizontal="right" wrapText="1"/>
    </xf>
    <xf numFmtId="0" fontId="16" fillId="0" borderId="22" applyAlignment="1" pivotButton="0" quotePrefix="0" xfId="0">
      <alignment wrapText="1"/>
    </xf>
    <xf numFmtId="0" fontId="16" fillId="0" borderId="45" applyAlignment="1" pivotButton="0" quotePrefix="0" xfId="0">
      <alignment wrapText="1"/>
    </xf>
    <xf numFmtId="0" fontId="34" fillId="5" borderId="22" applyAlignment="1" pivotButton="0" quotePrefix="0" xfId="0">
      <alignment wrapText="1"/>
    </xf>
    <xf numFmtId="0" fontId="34" fillId="0" borderId="19" applyAlignment="1" pivotButton="0" quotePrefix="0" xfId="0">
      <alignment wrapText="1"/>
    </xf>
    <xf numFmtId="0" fontId="4" fillId="0" borderId="89" pivotButton="0" quotePrefix="0" xfId="0"/>
    <xf numFmtId="0" fontId="34" fillId="5" borderId="57" applyAlignment="1" pivotButton="0" quotePrefix="0" xfId="0">
      <alignment wrapText="1"/>
    </xf>
    <xf numFmtId="0" fontId="34" fillId="0" borderId="11" applyAlignment="1" pivotButton="0" quotePrefix="0" xfId="0">
      <alignment wrapText="1"/>
    </xf>
    <xf numFmtId="0" fontId="9" fillId="15" borderId="15" applyAlignment="1" pivotButton="0" quotePrefix="0" xfId="0">
      <alignment wrapText="1"/>
    </xf>
    <xf numFmtId="0" fontId="16" fillId="0" borderId="10" applyAlignment="1" pivotButton="0" quotePrefix="0" xfId="0">
      <alignment horizontal="center" wrapText="1"/>
    </xf>
    <xf numFmtId="0" fontId="16" fillId="0" borderId="57" applyAlignment="1" pivotButton="0" quotePrefix="0" xfId="0">
      <alignment horizontal="center" wrapText="1"/>
    </xf>
    <xf numFmtId="0" fontId="16" fillId="0" borderId="13" applyAlignment="1" pivotButton="0" quotePrefix="0" xfId="0">
      <alignment horizontal="center" wrapText="1"/>
    </xf>
    <xf numFmtId="0" fontId="16" fillId="0" borderId="2" applyAlignment="1" pivotButton="0" quotePrefix="0" xfId="0">
      <alignment wrapText="1"/>
    </xf>
    <xf numFmtId="0" fontId="16" fillId="0" borderId="36" applyAlignment="1" pivotButton="0" quotePrefix="0" xfId="0">
      <alignment wrapText="1"/>
    </xf>
    <xf numFmtId="0" fontId="16" fillId="0" borderId="5" applyAlignment="1" pivotButton="0" quotePrefix="0" xfId="0">
      <alignment wrapText="1"/>
    </xf>
    <xf numFmtId="0" fontId="1" fillId="0" borderId="36" pivotButton="0" quotePrefix="0" xfId="0"/>
    <xf numFmtId="0" fontId="16" fillId="0" borderId="56" applyAlignment="1" pivotButton="0" quotePrefix="0" xfId="0">
      <alignment horizontal="center" wrapText="1"/>
    </xf>
    <xf numFmtId="0" fontId="16" fillId="0" borderId="56" applyAlignment="1" pivotButton="0" quotePrefix="0" xfId="0">
      <alignment wrapText="1"/>
    </xf>
    <xf numFmtId="0" fontId="1" fillId="0" borderId="2" applyAlignment="1" pivotButton="0" quotePrefix="0" xfId="0">
      <alignment vertical="center" wrapText="1"/>
    </xf>
    <xf numFmtId="0" fontId="1" fillId="0" borderId="36" applyAlignment="1" pivotButton="0" quotePrefix="0" xfId="0">
      <alignment vertical="center" wrapText="1"/>
    </xf>
    <xf numFmtId="0" fontId="16" fillId="0" borderId="16" applyAlignment="1" pivotButton="0" quotePrefix="0" xfId="0">
      <alignment wrapText="1"/>
    </xf>
    <xf numFmtId="2" fontId="1" fillId="0" borderId="22" pivotButton="0" quotePrefix="0" xfId="0"/>
    <xf numFmtId="0" fontId="16" fillId="0" borderId="18" applyAlignment="1" pivotButton="0" quotePrefix="0" xfId="0">
      <alignment horizontal="center" wrapText="1"/>
    </xf>
    <xf numFmtId="2" fontId="1" fillId="0" borderId="37" pivotButton="0" quotePrefix="0" xfId="0"/>
    <xf numFmtId="0" fontId="36" fillId="0" borderId="22" applyAlignment="1" pivotButton="0" quotePrefix="0" xfId="0">
      <alignment horizontal="right" wrapText="1"/>
    </xf>
    <xf numFmtId="0" fontId="18" fillId="0" borderId="19" applyAlignment="1" pivotButton="0" quotePrefix="0" xfId="0">
      <alignment horizontal="left"/>
    </xf>
    <xf numFmtId="0" fontId="34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left"/>
    </xf>
    <xf numFmtId="0" fontId="18" fillId="0" borderId="22" applyAlignment="1" pivotButton="0" quotePrefix="0" xfId="0">
      <alignment horizontal="right"/>
    </xf>
    <xf numFmtId="0" fontId="1" fillId="0" borderId="19" applyAlignment="1" pivotButton="0" quotePrefix="0" xfId="0">
      <alignment horizontal="center" vertical="center"/>
    </xf>
    <xf numFmtId="14" fontId="1" fillId="0" borderId="1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4" fillId="0" borderId="90" pivotButton="0" quotePrefix="0" xfId="0"/>
    <xf numFmtId="0" fontId="4" fillId="0" borderId="54" pivotButton="0" quotePrefix="0" xfId="0"/>
    <xf numFmtId="0" fontId="18" fillId="0" borderId="53" applyAlignment="1" pivotButton="0" quotePrefix="0" xfId="0">
      <alignment horizontal="center" vertical="center"/>
    </xf>
    <xf numFmtId="0" fontId="18" fillId="0" borderId="8" applyAlignment="1" pivotButton="0" quotePrefix="0" xfId="0">
      <alignment horizontal="center" vertical="center"/>
    </xf>
    <xf numFmtId="0" fontId="18" fillId="0" borderId="64" applyAlignment="1" pivotButton="0" quotePrefix="0" xfId="0">
      <alignment horizontal="center" vertical="center"/>
    </xf>
    <xf numFmtId="0" fontId="1" fillId="0" borderId="88" applyAlignment="1" pivotButton="0" quotePrefix="0" xfId="0">
      <alignment horizontal="center" vertical="center"/>
    </xf>
    <xf numFmtId="0" fontId="4" fillId="0" borderId="91" pivotButton="0" quotePrefix="0" xfId="0"/>
    <xf numFmtId="0" fontId="1" fillId="0" borderId="38" applyAlignment="1" pivotButton="0" quotePrefix="0" xfId="0">
      <alignment horizontal="center" vertical="center"/>
    </xf>
    <xf numFmtId="0" fontId="37" fillId="0" borderId="67" applyAlignment="1" pivotButton="0" quotePrefix="0" xfId="0">
      <alignment horizontal="center" vertical="center"/>
    </xf>
    <xf numFmtId="0" fontId="37" fillId="0" borderId="92" applyAlignment="1" pivotButton="0" quotePrefix="0" xfId="0">
      <alignment horizontal="center" vertical="center"/>
    </xf>
    <xf numFmtId="0" fontId="1" fillId="0" borderId="49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4" fillId="0" borderId="93" pivotButton="0" quotePrefix="0" xfId="0"/>
    <xf numFmtId="0" fontId="1" fillId="0" borderId="39" applyAlignment="1" pivotButton="0" quotePrefix="0" xfId="0">
      <alignment horizontal="center" vertical="center"/>
    </xf>
    <xf numFmtId="0" fontId="38" fillId="0" borderId="22" applyAlignment="1" pivotButton="0" quotePrefix="0" xfId="0">
      <alignment horizontal="left" vertical="center"/>
    </xf>
    <xf numFmtId="0" fontId="38" fillId="0" borderId="57" applyAlignment="1" pivotButton="0" quotePrefix="0" xfId="0">
      <alignment horizontal="left" vertical="center"/>
    </xf>
    <xf numFmtId="0" fontId="18" fillId="0" borderId="11" applyAlignment="1" pivotButton="0" quotePrefix="0" xfId="0">
      <alignment horizontal="center" vertical="center"/>
    </xf>
    <xf numFmtId="2" fontId="1" fillId="0" borderId="38" applyAlignment="1" pivotButton="0" quotePrefix="0" xfId="0">
      <alignment horizontal="center" vertical="center"/>
    </xf>
    <xf numFmtId="2" fontId="1" fillId="0" borderId="52" applyAlignment="1" pivotButton="0" quotePrefix="0" xfId="0">
      <alignment horizontal="center" vertical="center"/>
    </xf>
    <xf numFmtId="0" fontId="39" fillId="3" borderId="19" applyAlignment="1" pivotButton="0" quotePrefix="0" xfId="0">
      <alignment horizontal="center"/>
    </xf>
    <xf numFmtId="0" fontId="5" fillId="9" borderId="94" applyAlignment="1" pivotButton="0" quotePrefix="0" xfId="0">
      <alignment horizontal="right" vertical="center" wrapText="1"/>
    </xf>
    <xf numFmtId="0" fontId="4" fillId="0" borderId="95" pivotButton="0" quotePrefix="0" xfId="0"/>
    <xf numFmtId="14" fontId="40" fillId="0" borderId="19" applyAlignment="1" pivotButton="0" quotePrefix="0" xfId="0">
      <alignment horizontal="left" vertical="center" wrapText="1"/>
    </xf>
    <xf numFmtId="0" fontId="41" fillId="0" borderId="0" pivotButton="0" quotePrefix="0" xfId="0"/>
    <xf numFmtId="0" fontId="41" fillId="0" borderId="0" applyAlignment="1" pivotButton="0" quotePrefix="0" xfId="0">
      <alignment horizontal="center"/>
    </xf>
    <xf numFmtId="0" fontId="18" fillId="9" borderId="26" applyAlignment="1" pivotButton="0" quotePrefix="0" xfId="0">
      <alignment horizontal="right" vertical="center"/>
    </xf>
    <xf numFmtId="0" fontId="40" fillId="0" borderId="67" applyAlignment="1" pivotButton="0" quotePrefix="0" xfId="0">
      <alignment vertical="center" wrapText="1"/>
    </xf>
    <xf numFmtId="0" fontId="2" fillId="9" borderId="19" applyAlignment="1" pivotButton="0" quotePrefix="0" xfId="0">
      <alignment horizontal="right"/>
    </xf>
    <xf numFmtId="0" fontId="2" fillId="0" borderId="22" pivotButton="0" quotePrefix="0" xfId="0"/>
    <xf numFmtId="0" fontId="2" fillId="9" borderId="22" applyAlignment="1" pivotButton="0" quotePrefix="0" xfId="0">
      <alignment horizontal="right"/>
    </xf>
    <xf numFmtId="0" fontId="2" fillId="0" borderId="19" pivotButton="0" quotePrefix="0" xfId="0"/>
    <xf numFmtId="0" fontId="5" fillId="0" borderId="33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 wrapText="1"/>
    </xf>
    <xf numFmtId="0" fontId="5" fillId="0" borderId="34" applyAlignment="1" pivotButton="0" quotePrefix="0" xfId="0">
      <alignment horizontal="center" vertical="center" wrapText="1"/>
    </xf>
    <xf numFmtId="0" fontId="42" fillId="0" borderId="9" applyAlignment="1" pivotButton="0" quotePrefix="0" xfId="0">
      <alignment horizontal="center" vertical="center" wrapText="1"/>
    </xf>
    <xf numFmtId="0" fontId="43" fillId="0" borderId="36" applyAlignment="1" pivotButton="0" quotePrefix="0" xfId="0">
      <alignment horizontal="center" vertical="center" wrapText="1"/>
    </xf>
    <xf numFmtId="164" fontId="43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 vertical="center" wrapText="1"/>
    </xf>
    <xf numFmtId="0" fontId="43" fillId="0" borderId="38" applyAlignment="1" pivotButton="0" quotePrefix="0" xfId="0">
      <alignment horizontal="center" vertical="center" wrapText="1"/>
    </xf>
    <xf numFmtId="0" fontId="43" fillId="0" borderId="38" applyAlignment="1" pivotButton="0" quotePrefix="0" xfId="0">
      <alignment horizontal="center" vertical="center"/>
    </xf>
    <xf numFmtId="3" fontId="1" fillId="0" borderId="36" applyAlignment="1" pivotButton="0" quotePrefix="0" xfId="0">
      <alignment horizontal="center" vertical="center"/>
    </xf>
    <xf numFmtId="164" fontId="43" fillId="0" borderId="38" applyAlignment="1" pivotButton="0" quotePrefix="0" xfId="0">
      <alignment horizontal="center" vertical="center"/>
    </xf>
    <xf numFmtId="0" fontId="43" fillId="0" borderId="67" applyAlignment="1" pivotButton="0" quotePrefix="0" xfId="0">
      <alignment horizontal="center" vertical="center" wrapText="1"/>
    </xf>
    <xf numFmtId="164" fontId="43" fillId="0" borderId="67" applyAlignment="1" pivotButton="0" quotePrefix="0" xfId="0">
      <alignment horizontal="center" vertical="center"/>
    </xf>
    <xf numFmtId="0" fontId="18" fillId="0" borderId="19" applyAlignment="1" pivotButton="0" quotePrefix="0" xfId="0">
      <alignment horizontal="right"/>
    </xf>
    <xf numFmtId="0" fontId="18" fillId="0" borderId="21" applyAlignment="1" pivotButton="0" quotePrefix="0" xfId="0">
      <alignment horizontal="right"/>
    </xf>
    <xf numFmtId="164" fontId="6" fillId="0" borderId="21" pivotButton="0" quotePrefix="0" xfId="0"/>
    <xf numFmtId="0" fontId="6" fillId="0" borderId="0" pivotButton="0" quotePrefix="0" xfId="0"/>
    <xf numFmtId="0" fontId="2" fillId="0" borderId="0" pivotButton="0" quotePrefix="0" xfId="0"/>
    <xf numFmtId="0" fontId="1" fillId="0" borderId="29" applyAlignment="1" pivotButton="0" quotePrefix="0" xfId="0">
      <alignment horizontal="right"/>
    </xf>
    <xf numFmtId="0" fontId="1" fillId="0" borderId="58" applyAlignment="1" pivotButton="0" quotePrefix="0" xfId="0">
      <alignment horizontal="right"/>
    </xf>
    <xf numFmtId="0" fontId="1" fillId="0" borderId="19" applyAlignment="1" pivotButton="0" quotePrefix="0" xfId="0">
      <alignment horizontal="left"/>
    </xf>
    <xf numFmtId="0" fontId="1" fillId="0" borderId="31" applyAlignment="1" pivotButton="0" quotePrefix="0" xfId="0">
      <alignment horizontal="right"/>
    </xf>
    <xf numFmtId="0" fontId="1" fillId="0" borderId="11" applyAlignment="1" pivotButton="0" quotePrefix="0" xfId="0">
      <alignment horizontal="left"/>
    </xf>
    <xf numFmtId="0" fontId="2" fillId="12" borderId="8" applyAlignment="1" pivotButton="0" quotePrefix="0" xfId="0">
      <alignment horizontal="center"/>
    </xf>
    <xf numFmtId="0" fontId="18" fillId="0" borderId="0" pivotButton="0" quotePrefix="0" xfId="0"/>
    <xf numFmtId="0" fontId="18" fillId="11" borderId="33" pivotButton="0" quotePrefix="0" xfId="0"/>
    <xf numFmtId="0" fontId="18" fillId="11" borderId="34" pivotButton="0" quotePrefix="0" xfId="0"/>
    <xf numFmtId="0" fontId="18" fillId="11" borderId="35" pivotButton="0" quotePrefix="0" xfId="0"/>
    <xf numFmtId="0" fontId="1" fillId="7" borderId="33" pivotButton="0" quotePrefix="0" xfId="0"/>
    <xf numFmtId="0" fontId="1" fillId="7" borderId="34" pivotButton="0" quotePrefix="0" xfId="0"/>
    <xf numFmtId="0" fontId="1" fillId="7" borderId="35" pivotButton="0" quotePrefix="0" xfId="0"/>
    <xf numFmtId="0" fontId="1" fillId="7" borderId="96" applyAlignment="1" pivotButton="0" quotePrefix="0" xfId="0">
      <alignment horizontal="center"/>
    </xf>
    <xf numFmtId="0" fontId="1" fillId="0" borderId="97" pivotButton="0" quotePrefix="0" xfId="0"/>
    <xf numFmtId="0" fontId="1" fillId="0" borderId="38" pivotButton="0" quotePrefix="0" xfId="0"/>
    <xf numFmtId="164" fontId="1" fillId="0" borderId="39" pivotButton="0" quotePrefix="0" xfId="0"/>
    <xf numFmtId="0" fontId="1" fillId="0" borderId="39" pivotButton="0" quotePrefix="0" xfId="0"/>
    <xf numFmtId="164" fontId="1" fillId="0" borderId="56" pivotButton="0" quotePrefix="0" xfId="0"/>
    <xf numFmtId="0" fontId="1" fillId="0" borderId="10" pivotButton="0" quotePrefix="0" xfId="0"/>
    <xf numFmtId="0" fontId="1" fillId="0" borderId="57" pivotButton="0" quotePrefix="0" xfId="0"/>
    <xf numFmtId="164" fontId="6" fillId="0" borderId="0" pivotButton="0" quotePrefix="0" xfId="0"/>
    <xf numFmtId="0" fontId="24" fillId="0" borderId="0" pivotButton="0" quotePrefix="0" xfId="0"/>
    <xf numFmtId="0" fontId="1" fillId="0" borderId="59" pivotButton="0" quotePrefix="0" xfId="0"/>
    <xf numFmtId="164" fontId="6" fillId="0" borderId="38" pivotButton="0" quotePrefix="0" xfId="0"/>
    <xf numFmtId="0" fontId="17" fillId="12" borderId="19" applyAlignment="1" pivotButton="0" quotePrefix="0" xfId="0">
      <alignment horizontal="center"/>
    </xf>
    <xf numFmtId="0" fontId="17" fillId="0" borderId="60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8" fillId="16" borderId="22" applyAlignment="1" pivotButton="0" quotePrefix="0" xfId="0">
      <alignment horizontal="center"/>
    </xf>
    <xf numFmtId="0" fontId="18" fillId="16" borderId="22" pivotButton="0" quotePrefix="0" xfId="0"/>
    <xf numFmtId="0" fontId="21" fillId="16" borderId="22" applyAlignment="1" pivotButton="0" quotePrefix="0" xfId="0">
      <alignment horizontal="center" vertical="center" wrapText="1"/>
    </xf>
    <xf numFmtId="0" fontId="2" fillId="0" borderId="90" applyAlignment="1" pivotButton="0" quotePrefix="0" xfId="0">
      <alignment horizontal="right"/>
    </xf>
    <xf numFmtId="0" fontId="2" fillId="0" borderId="54" applyAlignment="1" pivotButton="0" quotePrefix="0" xfId="0">
      <alignment horizontal="right"/>
    </xf>
    <xf numFmtId="0" fontId="43" fillId="3" borderId="4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center"/>
    </xf>
    <xf numFmtId="0" fontId="4" fillId="0" borderId="46" pivotButton="0" quotePrefix="0" xfId="0"/>
    <xf numFmtId="0" fontId="23" fillId="17" borderId="98" pivotButton="0" quotePrefix="0" xfId="0"/>
    <xf numFmtId="0" fontId="17" fillId="0" borderId="39" applyAlignment="1" pivotButton="0" quotePrefix="0" xfId="0">
      <alignment horizontal="left"/>
    </xf>
    <xf numFmtId="0" fontId="23" fillId="0" borderId="0" applyAlignment="1" pivotButton="0" quotePrefix="0" xfId="0">
      <alignment horizontal="center"/>
    </xf>
    <xf numFmtId="0" fontId="6" fillId="17" borderId="10" pivotButton="0" quotePrefix="0" xfId="0"/>
    <xf numFmtId="0" fontId="17" fillId="0" borderId="18" pivotButton="0" quotePrefix="0" xfId="0"/>
    <xf numFmtId="0" fontId="17" fillId="0" borderId="22" applyAlignment="1" pivotButton="0" quotePrefix="0" xfId="0">
      <alignment horizontal="center"/>
    </xf>
    <xf numFmtId="0" fontId="17" fillId="0" borderId="22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/>
    </xf>
    <xf numFmtId="0" fontId="44" fillId="0" borderId="0" pivotButton="0" quotePrefix="0" xfId="0"/>
    <xf numFmtId="164" fontId="1" fillId="0" borderId="0" pivotButton="0" quotePrefix="0" xfId="0"/>
    <xf numFmtId="0" fontId="17" fillId="0" borderId="22" applyAlignment="1" pivotButton="0" quotePrefix="0" xfId="0">
      <alignment horizontal="right"/>
    </xf>
    <xf numFmtId="164" fontId="45" fillId="0" borderId="22" pivotButton="0" quotePrefix="0" xfId="0"/>
    <xf numFmtId="0" fontId="5" fillId="9" borderId="19" applyAlignment="1" pivotButton="0" quotePrefix="0" xfId="0">
      <alignment horizontal="center"/>
    </xf>
    <xf numFmtId="0" fontId="43" fillId="0" borderId="19" applyAlignment="1" pivotButton="0" quotePrefix="0" xfId="0">
      <alignment horizontal="right"/>
    </xf>
    <xf numFmtId="0" fontId="5" fillId="0" borderId="0" pivotButton="0" quotePrefix="0" xfId="0"/>
    <xf numFmtId="0" fontId="1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4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60" applyAlignment="1" pivotButton="0" quotePrefix="0" xfId="0">
      <alignment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left" vertical="center" wrapText="1"/>
    </xf>
    <xf numFmtId="164" fontId="6" fillId="0" borderId="22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/>
    </xf>
    <xf numFmtId="164" fontId="5" fillId="0" borderId="38" applyAlignment="1" pivotButton="0" quotePrefix="0" xfId="0">
      <alignment horizontal="right" vertical="center"/>
    </xf>
    <xf numFmtId="164" fontId="5" fillId="0" borderId="22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wrapText="1"/>
    </xf>
    <xf numFmtId="0" fontId="1" fillId="0" borderId="90" applyAlignment="1" pivotButton="0" quotePrefix="0" xfId="0">
      <alignment horizontal="left" wrapText="1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 wrapText="1"/>
    </xf>
    <xf numFmtId="0" fontId="47" fillId="0" borderId="0" applyAlignment="1" pivotButton="0" quotePrefix="0" xfId="0">
      <alignment horizontal="center"/>
    </xf>
    <xf numFmtId="0" fontId="1" fillId="0" borderId="6" pivotButton="0" quotePrefix="0" xfId="0"/>
    <xf numFmtId="0" fontId="18" fillId="9" borderId="52" applyAlignment="1" pivotButton="0" quotePrefix="0" xfId="0">
      <alignment horizontal="center" vertical="center"/>
    </xf>
    <xf numFmtId="0" fontId="18" fillId="9" borderId="68" applyAlignment="1" pivotButton="0" quotePrefix="0" xfId="0">
      <alignment horizontal="center" vertical="center"/>
    </xf>
    <xf numFmtId="0" fontId="18" fillId="9" borderId="19" applyAlignment="1" pivotButton="0" quotePrefix="0" xfId="0">
      <alignment horizontal="center" vertical="center"/>
    </xf>
    <xf numFmtId="0" fontId="4" fillId="0" borderId="99" pivotButton="0" quotePrefix="0" xfId="0"/>
    <xf numFmtId="0" fontId="18" fillId="9" borderId="100" applyAlignment="1" pivotButton="0" quotePrefix="0" xfId="0">
      <alignment horizontal="center" vertical="center"/>
    </xf>
    <xf numFmtId="0" fontId="18" fillId="9" borderId="23" applyAlignment="1" pivotButton="0" quotePrefix="0" xfId="0">
      <alignment horizontal="center" vertical="center"/>
    </xf>
    <xf numFmtId="0" fontId="22" fillId="0" borderId="6" pivotButton="0" quotePrefix="0" xfId="0"/>
    <xf numFmtId="0" fontId="22" fillId="0" borderId="0" applyAlignment="1" pivotButton="0" quotePrefix="0" xfId="0">
      <alignment horizontal="right"/>
    </xf>
    <xf numFmtId="0" fontId="22" fillId="0" borderId="0" pivotButton="0" quotePrefix="0" xfId="0"/>
    <xf numFmtId="0" fontId="25" fillId="0" borderId="0" pivotButton="0" quotePrefix="0" xfId="0"/>
    <xf numFmtId="0" fontId="23" fillId="0" borderId="0" applyAlignment="1" pivotButton="0" quotePrefix="0" xfId="0">
      <alignment horizontal="left"/>
    </xf>
    <xf numFmtId="0" fontId="23" fillId="0" borderId="0" applyAlignment="1" pivotButton="0" quotePrefix="0" xfId="0">
      <alignment wrapText="1"/>
    </xf>
    <xf numFmtId="0" fontId="48" fillId="0" borderId="0" pivotButton="0" quotePrefix="0" xfId="0"/>
    <xf numFmtId="0" fontId="0" fillId="0" borderId="0" pivotButton="0" quotePrefix="0" xfId="0"/>
    <xf numFmtId="0" fontId="3" fillId="0" borderId="16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5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7" fillId="0" borderId="18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2" fillId="0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0" fillId="0" borderId="17" pivotButton="0" quotePrefix="0" xfId="0"/>
    <xf numFmtId="0" fontId="6" fillId="4" borderId="6" applyAlignment="1" pivotButton="0" quotePrefix="0" xfId="0">
      <alignment horizontal="right"/>
    </xf>
    <xf numFmtId="0" fontId="17" fillId="2" borderId="22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0" fillId="0" borderId="90" pivotButton="0" quotePrefix="0" xfId="0"/>
    <xf numFmtId="0" fontId="0" fillId="0" borderId="54" pivotButton="0" quotePrefix="0" xfId="0"/>
    <xf numFmtId="0" fontId="17" fillId="11" borderId="6" applyAlignment="1" pivotButton="0" quotePrefix="0" xfId="0">
      <alignment horizontal="center"/>
    </xf>
    <xf numFmtId="0" fontId="8" fillId="9" borderId="6" applyAlignment="1" pivotButton="0" quotePrefix="0" xfId="0">
      <alignment horizontal="center"/>
    </xf>
    <xf numFmtId="0" fontId="27" fillId="0" borderId="2" applyAlignment="1" pivotButton="0" quotePrefix="0" xfId="0">
      <alignment horizontal="right" vertical="center" wrapText="1"/>
    </xf>
    <xf numFmtId="0" fontId="0" fillId="0" borderId="30" pivotButton="0" quotePrefix="0" xfId="0"/>
    <xf numFmtId="14" fontId="17" fillId="0" borderId="36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27" fillId="0" borderId="10" applyAlignment="1" pivotButton="0" quotePrefix="0" xfId="0">
      <alignment horizontal="right" vertical="center" wrapText="1"/>
    </xf>
    <xf numFmtId="0" fontId="0" fillId="0" borderId="32" pivotButton="0" quotePrefix="0" xfId="0"/>
    <xf numFmtId="0" fontId="17" fillId="0" borderId="57" applyAlignment="1" pivotButton="0" quotePrefix="0" xfId="0">
      <alignment horizontal="center"/>
    </xf>
    <xf numFmtId="0" fontId="2" fillId="0" borderId="102" applyAlignment="1" pivotButton="0" quotePrefix="0" xfId="0">
      <alignment horizontal="center"/>
    </xf>
    <xf numFmtId="0" fontId="0" fillId="0" borderId="43" pivotButton="0" quotePrefix="0" xfId="0"/>
    <xf numFmtId="0" fontId="17" fillId="12" borderId="6" applyAlignment="1" pivotButton="0" quotePrefix="0" xfId="0">
      <alignment horizontal="center"/>
    </xf>
    <xf numFmtId="0" fontId="30" fillId="13" borderId="6" applyAlignment="1" pivotButton="0" quotePrefix="0" xfId="0">
      <alignment horizontal="center"/>
    </xf>
    <xf numFmtId="14" fontId="23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right" vertical="center" wrapText="1"/>
    </xf>
    <xf numFmtId="0" fontId="23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right" vertical="center"/>
    </xf>
    <xf numFmtId="0" fontId="15" fillId="0" borderId="103" applyAlignment="1" pivotButton="0" quotePrefix="0" xfId="0">
      <alignment horizontal="right" vertical="center" wrapText="1"/>
    </xf>
    <xf numFmtId="0" fontId="0" fillId="0" borderId="47" pivotButton="0" quotePrefix="0" xfId="0"/>
    <xf numFmtId="0" fontId="0" fillId="0" borderId="48" pivotButton="0" quotePrefix="0" xfId="0"/>
    <xf numFmtId="0" fontId="15" fillId="0" borderId="70" applyAlignment="1" pivotButton="0" quotePrefix="0" xfId="0">
      <alignment horizontal="center" vertical="center" wrapText="1"/>
    </xf>
    <xf numFmtId="0" fontId="0" fillId="0" borderId="50" pivotButton="0" quotePrefix="0" xfId="0"/>
    <xf numFmtId="0" fontId="0" fillId="0" borderId="51" pivotButton="0" quotePrefix="0" xfId="0"/>
    <xf numFmtId="0" fontId="5" fillId="0" borderId="2" applyAlignment="1" pivotButton="0" quotePrefix="0" xfId="0">
      <alignment horizontal="right"/>
    </xf>
    <xf numFmtId="0" fontId="1" fillId="0" borderId="16" applyAlignment="1" pivotButton="0" quotePrefix="0" xfId="0">
      <alignment horizontal="left"/>
    </xf>
    <xf numFmtId="0" fontId="5" fillId="0" borderId="37" applyAlignment="1" pivotButton="0" quotePrefix="0" xfId="0">
      <alignment horizontal="right"/>
    </xf>
    <xf numFmtId="0" fontId="1" fillId="0" borderId="39" applyAlignment="1" pivotButton="0" quotePrefix="0" xfId="0">
      <alignment horizontal="left"/>
    </xf>
    <xf numFmtId="0" fontId="0" fillId="0" borderId="60" pivotButton="0" quotePrefix="0" xfId="0"/>
    <xf numFmtId="0" fontId="0" fillId="0" borderId="61" pivotButton="0" quotePrefix="0" xfId="0"/>
    <xf numFmtId="0" fontId="5" fillId="0" borderId="10" applyAlignment="1" pivotButton="0" quotePrefix="0" xfId="0">
      <alignment horizontal="right"/>
    </xf>
    <xf numFmtId="0" fontId="1" fillId="0" borderId="41" applyAlignment="1" pivotButton="0" quotePrefix="0" xfId="0">
      <alignment horizontal="left"/>
    </xf>
    <xf numFmtId="0" fontId="17" fillId="12" borderId="6" applyAlignment="1" pivotButton="0" quotePrefix="0" xfId="0">
      <alignment horizontal="center" vertical="center"/>
    </xf>
    <xf numFmtId="0" fontId="17" fillId="11" borderId="6" applyAlignment="1" pivotButton="0" quotePrefix="0" xfId="0">
      <alignment horizontal="center" vertical="center"/>
    </xf>
    <xf numFmtId="0" fontId="12" fillId="5" borderId="6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center" vertical="center"/>
    </xf>
    <xf numFmtId="0" fontId="32" fillId="5" borderId="34" applyAlignment="1" pivotButton="0" quotePrefix="0" xfId="0">
      <alignment horizontal="center" vertical="center"/>
    </xf>
    <xf numFmtId="0" fontId="0" fillId="0" borderId="65" pivotButton="0" quotePrefix="0" xfId="0"/>
    <xf numFmtId="0" fontId="31" fillId="5" borderId="105" applyAlignment="1" pivotButton="0" quotePrefix="0" xfId="0">
      <alignment horizontal="center" vertical="center"/>
    </xf>
    <xf numFmtId="0" fontId="32" fillId="5" borderId="6" applyAlignment="1" pivotButton="0" quotePrefix="0" xfId="0">
      <alignment horizontal="center" vertical="center"/>
    </xf>
    <xf numFmtId="0" fontId="31" fillId="5" borderId="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56" applyAlignment="1" pivotButton="0" quotePrefix="0" xfId="0">
      <alignment horizontal="center"/>
    </xf>
    <xf numFmtId="0" fontId="0" fillId="0" borderId="45" pivotButton="0" quotePrefix="0" xfId="0"/>
    <xf numFmtId="0" fontId="1" fillId="0" borderId="18" applyAlignment="1" pivotButton="0" quotePrefix="0" xfId="0">
      <alignment horizontal="center"/>
    </xf>
    <xf numFmtId="0" fontId="14" fillId="12" borderId="6" applyAlignment="1" pivotButton="0" quotePrefix="0" xfId="0">
      <alignment horizontal="center"/>
    </xf>
    <xf numFmtId="0" fontId="15" fillId="5" borderId="111" applyAlignment="1" pivotButton="0" quotePrefix="0" xfId="0">
      <alignment horizontal="right" vertical="center" wrapText="1"/>
    </xf>
    <xf numFmtId="0" fontId="0" fillId="0" borderId="113" pivotButton="0" quotePrefix="0" xfId="0"/>
    <xf numFmtId="14" fontId="33" fillId="14" borderId="106" applyAlignment="1" pivotButton="0" quotePrefix="0" xfId="0">
      <alignment horizontal="center"/>
    </xf>
    <xf numFmtId="0" fontId="0" fillId="0" borderId="107" pivotButton="0" quotePrefix="0" xfId="0"/>
    <xf numFmtId="0" fontId="1" fillId="5" borderId="108" applyAlignment="1" pivotButton="0" quotePrefix="0" xfId="0">
      <alignment horizontal="right"/>
    </xf>
    <xf numFmtId="0" fontId="33" fillId="14" borderId="108" applyAlignment="1" pivotButton="0" quotePrefix="0" xfId="0">
      <alignment horizontal="center" wrapText="1"/>
    </xf>
    <xf numFmtId="0" fontId="15" fillId="5" borderId="109" applyAlignment="1" pivotButton="0" quotePrefix="0" xfId="0">
      <alignment horizontal="right"/>
    </xf>
    <xf numFmtId="0" fontId="0" fillId="0" borderId="104" pivotButton="0" quotePrefix="0" xfId="0"/>
    <xf numFmtId="0" fontId="14" fillId="5" borderId="110" applyAlignment="1" pivotButton="0" quotePrefix="0" xfId="0">
      <alignment horizontal="center"/>
    </xf>
    <xf numFmtId="0" fontId="35" fillId="5" borderId="34" applyAlignment="1" pivotButton="0" quotePrefix="0" xfId="0">
      <alignment horizontal="center" wrapText="1"/>
    </xf>
    <xf numFmtId="0" fontId="16" fillId="0" borderId="3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87" pivotButton="0" quotePrefix="0" xfId="0"/>
    <xf numFmtId="0" fontId="0" fillId="0" borderId="88" pivotButton="0" quotePrefix="0" xfId="0"/>
    <xf numFmtId="0" fontId="0" fillId="0" borderId="59" pivotButton="0" quotePrefix="0" xfId="0"/>
    <xf numFmtId="0" fontId="0" fillId="0" borderId="89" pivotButton="0" quotePrefix="0" xfId="0"/>
    <xf numFmtId="0" fontId="18" fillId="0" borderId="22" applyAlignment="1" pivotButton="0" quotePrefix="0" xfId="0">
      <alignment horizontal="left"/>
    </xf>
    <xf numFmtId="0" fontId="0" fillId="0" borderId="91" pivotButton="0" quotePrefix="0" xfId="0"/>
    <xf numFmtId="0" fontId="0" fillId="0" borderId="93" pivotButton="0" quotePrefix="0" xfId="0"/>
    <xf numFmtId="0" fontId="39" fillId="3" borderId="22" applyAlignment="1" pivotButton="0" quotePrefix="0" xfId="0">
      <alignment horizontal="center"/>
    </xf>
    <xf numFmtId="0" fontId="5" fillId="9" borderId="100" applyAlignment="1" pivotButton="0" quotePrefix="0" xfId="0">
      <alignment horizontal="right" vertical="center" wrapText="1"/>
    </xf>
    <xf numFmtId="14" fontId="40" fillId="0" borderId="22" applyAlignment="1" pivotButton="0" quotePrefix="0" xfId="0">
      <alignment horizontal="left" vertical="center" wrapText="1"/>
    </xf>
    <xf numFmtId="0" fontId="18" fillId="9" borderId="23" applyAlignment="1" pivotButton="0" quotePrefix="0" xfId="0">
      <alignment horizontal="right" vertical="center"/>
    </xf>
    <xf numFmtId="0" fontId="1" fillId="0" borderId="2" applyAlignment="1" pivotButton="0" quotePrefix="0" xfId="0">
      <alignment horizontal="right"/>
    </xf>
    <xf numFmtId="0" fontId="1" fillId="0" borderId="37" applyAlignment="1" pivotButton="0" quotePrefix="0" xfId="0">
      <alignment horizontal="right"/>
    </xf>
    <xf numFmtId="0" fontId="1" fillId="0" borderId="56" applyAlignment="1" pivotButton="0" quotePrefix="0" xfId="0">
      <alignment horizontal="left"/>
    </xf>
    <xf numFmtId="0" fontId="1" fillId="0" borderId="10" applyAlignment="1" pivotButton="0" quotePrefix="0" xfId="0">
      <alignment horizontal="right"/>
    </xf>
    <xf numFmtId="0" fontId="1" fillId="0" borderId="18" applyAlignment="1" pivotButton="0" quotePrefix="0" xfId="0">
      <alignment horizontal="left"/>
    </xf>
    <xf numFmtId="0" fontId="2" fillId="12" borderId="6" applyAlignment="1" pivotButton="0" quotePrefix="0" xfId="0">
      <alignment horizontal="center"/>
    </xf>
    <xf numFmtId="0" fontId="17" fillId="12" borderId="22" applyAlignment="1" pivotButton="0" quotePrefix="0" xfId="0">
      <alignment horizontal="center"/>
    </xf>
    <xf numFmtId="0" fontId="43" fillId="3" borderId="6" applyAlignment="1" pivotButton="0" quotePrefix="0" xfId="0">
      <alignment horizontal="center" vertical="center"/>
    </xf>
    <xf numFmtId="0" fontId="0" fillId="0" borderId="46" pivotButton="0" quotePrefix="0" xfId="0"/>
    <xf numFmtId="0" fontId="5" fillId="9" borderId="22" applyAlignment="1" pivotButton="0" quotePrefix="0" xfId="0">
      <alignment horizontal="center"/>
    </xf>
    <xf numFmtId="0" fontId="43" fillId="0" borderId="22" applyAlignment="1" pivotButton="0" quotePrefix="0" xfId="0">
      <alignment horizontal="right"/>
    </xf>
    <xf numFmtId="0" fontId="18" fillId="9" borderId="22" applyAlignment="1" pivotButton="0" quotePrefix="0" xfId="0">
      <alignment horizontal="center" vertical="center"/>
    </xf>
    <xf numFmtId="0" fontId="0" fillId="0" borderId="67" pivotButton="0" quotePrefix="0" xfId="0"/>
  </cellXfs>
  <cellStyles count="1">
    <cellStyle name="Normal" xfId="0" builtinId="0"/>
  </cellStyles>
  <dxfs count="18">
    <dxf>
      <font/>
      <fill>
        <patternFill patternType="solid">
          <fgColor rgb="FF92CDDC"/>
          <bgColor rgb="FF92CDDC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/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EECE1"/>
          <bgColor rgb="FFEEECE1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5.xml.rels><Relationships xmlns="http://schemas.openxmlformats.org/package/2006/relationships"><Relationship Type="http://schemas.openxmlformats.org/officeDocument/2006/relationships/hyperlink" Target="about:blank" TargetMode="Externa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S37"/>
  <sheetViews>
    <sheetView workbookViewId="0">
      <pane xSplit="13" ySplit="10" topLeftCell="N11" activePane="bottomRight" state="frozen"/>
      <selection pane="topRight" activeCell="N1" sqref="N1"/>
      <selection pane="bottomLeft" activeCell="A11" sqref="A11"/>
      <selection pane="bottomRight" activeCell="N11" sqref="N11"/>
    </sheetView>
  </sheetViews>
  <sheetFormatPr baseColWidth="8" defaultColWidth="14.43" defaultRowHeight="15" customHeight="1"/>
  <cols>
    <col width="7.14" customWidth="1" style="442" min="1" max="3"/>
    <col width="37.14" customWidth="1" style="442" min="4" max="4"/>
    <col width="16.29" customWidth="1" style="442" min="5" max="5"/>
    <col width="18.86" customWidth="1" style="442" min="6" max="6"/>
    <col width="20.86" customWidth="1" style="442" min="7" max="7"/>
    <col width="19.29" customWidth="1" style="442" min="8" max="8"/>
    <col width="18.57" customWidth="1" style="442" min="9" max="9"/>
    <col width="13.43" customWidth="1" style="442" min="10" max="10"/>
    <col width="9.859999999999999" customWidth="1" style="442" min="11" max="11"/>
    <col width="8.859999999999999" customWidth="1" style="442" min="12" max="12"/>
    <col width="8.57" customWidth="1" style="442" min="13" max="13"/>
    <col outlineLevel="1" width="34.57" customWidth="1" style="442" min="14" max="14"/>
    <col outlineLevel="1" width="40.14" customWidth="1" style="442" min="15" max="15"/>
    <col width="3.29" customWidth="1" style="442" min="16" max="16"/>
    <col outlineLevel="1" width="12.43" customWidth="1" style="442" min="17" max="18"/>
    <col outlineLevel="1" width="5.43" customWidth="1" style="442" min="19" max="19"/>
    <col outlineLevel="1" width="5.57" customWidth="1" style="442" min="20" max="20"/>
    <col outlineLevel="1" width="5.43" customWidth="1" style="442" min="21" max="21"/>
    <col outlineLevel="1" width="5.57" customWidth="1" style="442" min="22" max="22"/>
    <col outlineLevel="1" width="6" customWidth="1" style="442" min="23" max="23"/>
    <col outlineLevel="1" width="6.57" customWidth="1" style="442" min="24" max="25"/>
    <col outlineLevel="1" width="8" customWidth="1" style="442" min="26" max="28"/>
    <col outlineLevel="1" width="9.140000000000001" customWidth="1" style="442" min="29" max="32"/>
    <col outlineLevel="1" width="11" customWidth="1" style="442" min="33" max="33"/>
    <col outlineLevel="1" width="10.57" customWidth="1" style="442" min="34" max="34"/>
    <col width="8.859999999999999" customWidth="1" style="442" min="35" max="35"/>
    <col width="10.29" customWidth="1" style="442" min="36" max="36"/>
    <col width="34.14" customWidth="1" style="442" min="37" max="37"/>
    <col width="8.710000000000001" customWidth="1" style="442" min="38" max="40"/>
    <col width="42" customWidth="1" style="442" min="41" max="41"/>
    <col width="8.710000000000001" customWidth="1" style="442" min="42" max="45"/>
  </cols>
  <sheetData>
    <row r="1">
      <c r="P1" s="1" t="n"/>
    </row>
    <row r="2">
      <c r="D2" s="2" t="inlineStr">
        <is>
          <t>NAME OF EXAMINER</t>
        </is>
      </c>
      <c r="E2" s="443" t="inlineStr">
        <is>
          <t>TEST_E2</t>
        </is>
      </c>
      <c r="F2" s="444" t="n"/>
      <c r="G2" s="445" t="n"/>
      <c r="I2" s="6" t="inlineStr">
        <is>
          <t>COMMENCED ON</t>
        </is>
      </c>
      <c r="J2" s="7" t="inlineStr">
        <is>
          <t>TEST_J2</t>
        </is>
      </c>
      <c r="L2" s="446" t="inlineStr">
        <is>
          <t>NO OF DAYS</t>
        </is>
      </c>
      <c r="M2" s="447" t="n"/>
      <c r="N2" s="10" t="n"/>
      <c r="O2" s="10" t="n"/>
      <c r="P2" s="1" t="n"/>
    </row>
    <row r="3">
      <c r="D3" s="11" t="inlineStr">
        <is>
          <t>DESIGNATION</t>
        </is>
      </c>
      <c r="E3" s="448" t="inlineStr">
        <is>
          <t>TEST_E3</t>
        </is>
      </c>
      <c r="F3" s="449" t="n"/>
      <c r="G3" s="450" t="n"/>
      <c r="I3" s="15" t="inlineStr">
        <is>
          <t>FINISHED ON</t>
        </is>
      </c>
      <c r="J3" s="16" t="inlineStr">
        <is>
          <t>13.01.2025</t>
        </is>
      </c>
      <c r="L3" s="451" t="n">
        <v>1</v>
      </c>
      <c r="M3" s="447" t="n"/>
      <c r="N3" s="10" t="n"/>
      <c r="O3" s="10" t="n"/>
      <c r="P3" s="1" t="n"/>
    </row>
    <row r="4" ht="9" customHeight="1" s="442"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8" t="n"/>
      <c r="P4" s="19" t="n"/>
    </row>
    <row r="5">
      <c r="D5" s="20" t="inlineStr">
        <is>
          <t>DATA RECEIVED DATE</t>
        </is>
      </c>
      <c r="E5" s="21" t="inlineStr">
        <is>
          <t>11.12.2024</t>
        </is>
      </c>
      <c r="G5" s="22" t="inlineStr">
        <is>
          <t xml:space="preserve">DISTRICT </t>
        </is>
      </c>
      <c r="H5" s="23" t="inlineStr">
        <is>
          <t>TUMAKURU</t>
        </is>
      </c>
      <c r="J5" s="452" t="inlineStr">
        <is>
          <t>HARD DISK NO</t>
        </is>
      </c>
      <c r="K5" s="453" t="n"/>
      <c r="L5" s="453" t="n"/>
      <c r="M5" s="447" t="n"/>
      <c r="N5" s="10" t="n"/>
      <c r="O5" s="26" t="n"/>
      <c r="P5" s="19" t="n"/>
      <c r="AK5" s="27" t="n"/>
    </row>
    <row r="6" ht="27.75" customHeight="1" s="442">
      <c r="D6" s="28" t="inlineStr">
        <is>
          <t>FRESH SUBMISSION / RESUBMISSION</t>
        </is>
      </c>
      <c r="E6" s="29" t="inlineStr">
        <is>
          <t>FS-8</t>
        </is>
      </c>
      <c r="G6" s="30" t="inlineStr">
        <is>
          <t>TALUK</t>
        </is>
      </c>
      <c r="H6" s="29" t="inlineStr">
        <is>
          <t>GUBBI</t>
        </is>
      </c>
      <c r="J6" s="31" t="inlineStr">
        <is>
          <t>AEREO-ADPO253</t>
        </is>
      </c>
      <c r="K6" s="453" t="n"/>
      <c r="L6" s="453" t="n"/>
      <c r="M6" s="453" t="n"/>
      <c r="N6" s="32" t="n"/>
      <c r="O6" s="26" t="n"/>
      <c r="P6" s="19" t="n"/>
    </row>
    <row r="7">
      <c r="D7" s="454" t="inlineStr">
        <is>
          <t>NAME OF EMPANALLED AGENCY</t>
        </is>
      </c>
      <c r="E7" s="447" t="n"/>
      <c r="F7" s="34" t="inlineStr">
        <is>
          <t>AEREO</t>
        </is>
      </c>
      <c r="G7" s="35" t="n"/>
      <c r="H7" s="36" t="n"/>
      <c r="I7" s="36" t="n"/>
      <c r="J7" s="36" t="n"/>
      <c r="K7" s="36" t="n"/>
      <c r="L7" s="36" t="n"/>
      <c r="M7" s="36" t="n"/>
      <c r="N7" s="32" t="n"/>
      <c r="O7" s="26" t="n"/>
      <c r="P7" s="19" t="n"/>
    </row>
    <row r="8">
      <c r="A8" s="37" t="n"/>
      <c r="B8" s="37" t="n"/>
      <c r="C8" s="37" t="n"/>
      <c r="D8" s="37" t="n"/>
      <c r="E8" s="37" t="n"/>
      <c r="F8" s="27" t="n"/>
      <c r="G8" s="27" t="n"/>
      <c r="H8" s="27" t="n"/>
      <c r="I8" s="27" t="n"/>
      <c r="J8" s="38" t="n"/>
      <c r="K8" s="27" t="n"/>
      <c r="L8" s="27" t="n"/>
      <c r="N8" s="10" t="n"/>
      <c r="O8" s="10" t="n"/>
      <c r="P8" s="19" t="n"/>
      <c r="AL8" s="455" t="inlineStr">
        <is>
          <t xml:space="preserve">FILE SIZE </t>
        </is>
      </c>
      <c r="AM8" s="456" t="n"/>
      <c r="AN8" s="457" t="n"/>
    </row>
    <row r="9">
      <c r="A9" s="42" t="inlineStr">
        <is>
          <t>SL No.</t>
        </is>
      </c>
      <c r="B9" s="43" t="n"/>
      <c r="C9" s="43" t="inlineStr">
        <is>
          <t>Tile No</t>
        </is>
      </c>
      <c r="D9" s="44" t="inlineStr">
        <is>
          <t>Village Name</t>
        </is>
      </c>
      <c r="E9" s="44" t="inlineStr">
        <is>
          <t>LGD CODE</t>
        </is>
      </c>
      <c r="F9" s="44" t="inlineStr">
        <is>
          <t>AREA</t>
        </is>
      </c>
      <c r="G9" s="44" t="inlineStr">
        <is>
          <t>TALUK</t>
        </is>
      </c>
      <c r="H9" s="44" t="inlineStr">
        <is>
          <t>HOBLI</t>
        </is>
      </c>
      <c r="I9" s="45" t="inlineStr">
        <is>
          <t>Date of flying</t>
        </is>
      </c>
      <c r="J9" s="45" t="inlineStr">
        <is>
          <t>No. of flights</t>
        </is>
      </c>
      <c r="K9" s="45" t="inlineStr">
        <is>
          <t>Flying Height  (in meters)</t>
        </is>
      </c>
      <c r="L9" s="45" t="inlineStr">
        <is>
          <t>No. of Raw Images</t>
        </is>
      </c>
      <c r="M9" s="46" t="inlineStr">
        <is>
          <t xml:space="preserve">Intra Flight overlap (52m) 
(3.2.(i).d-WFD) </t>
        </is>
      </c>
      <c r="N9" s="46" t="inlineStr">
        <is>
          <t>1. File naming(3.3.1)
2. Raw &amp; RINEX Data of Ibase(3.3.2.i) 
3. GPS Log Sheet(3.3.2.ii) 
4. Base line Processing and(3.8.IV)  
5. Network adjustment Report(3.8.VI) 
6. UAV processing Report(3.3.7) 
7. PPK Rower Raw Data/Flight Log availabe in data(3.3.3)
8. Projection, Datum(3.3.6)
9.QA/QC Report(3.4)</t>
        </is>
      </c>
      <c r="O9" s="47" t="inlineStr">
        <is>
          <t>1. GPS instrument Dual frequency(3.2.c) 
2. Nearest 3 CORS Stations
3. Correct coordinates of CORS(3.6)
4. Solution fixed for all Baselines(3.5)
5. Network Adjustment passed for 95% accuracy(3.5.(iii).d)
6. Geo-tagging done using correct Ibase(3.8.V-WFD)
7.Check points provided 5 per village(3.5.II.3)
8. Epoch-allowed 01 sec(3.2.c)
9. PPK Processing &amp; Geotag 90%(3.6.i)</t>
        </is>
      </c>
      <c r="P9" s="48" t="n"/>
      <c r="Q9" s="49" t="inlineStr">
        <is>
          <t>ORI GSD (IN UAV REPORT)  ALLOWED     (5 cm)
  (3.5.IV(b))</t>
        </is>
      </c>
      <c r="R9" s="50" t="inlineStr">
        <is>
          <t>DEM GSD (IN UAV REPORT) ALLOWED  (10 cm)</t>
        </is>
      </c>
      <c r="S9" s="45" t="inlineStr">
        <is>
          <t>Image Processing Check RMSE x, y ≤ 4.085 cm z ≤ 10.204 cm 
(3.5.I or IV(a))
(IN UAV REPORT)</t>
        </is>
      </c>
      <c r="T9" s="458" t="n"/>
      <c r="U9" s="459" t="n"/>
      <c r="V9" s="45" t="inlineStr">
        <is>
          <t>GCP &amp; Check points Error RMSE x, y ≤ 10 cm z ≤ 20 cm 
3.5.IV(b)
(IN UAV REPORT)</t>
        </is>
      </c>
      <c r="W9" s="458" t="n"/>
      <c r="X9" s="459" t="n"/>
      <c r="Y9" s="45" t="inlineStr">
        <is>
          <t>No Of IBASE</t>
        </is>
      </c>
      <c r="Z9" s="46" t="inlineStr">
        <is>
          <t>Errors in Network adjustment report of ibase in cm (allowed X,Y=2.5 cm Z=5 cm (3.5.II(1))</t>
        </is>
      </c>
      <c r="AA9" s="458" t="n"/>
      <c r="AB9" s="459" t="n"/>
      <c r="AC9" s="45" t="inlineStr">
        <is>
          <t>CORS STATIONS
(CHECK THE CO-ORDINATES OF CORS USED)</t>
        </is>
      </c>
      <c r="AD9" s="458" t="n"/>
      <c r="AE9" s="458" t="n"/>
      <c r="AF9" s="459" t="n"/>
      <c r="AG9" s="45" t="inlineStr">
        <is>
          <t>ORI Pixel size in cm (3.2.e/3.3.4)</t>
        </is>
      </c>
      <c r="AH9" s="45" t="inlineStr">
        <is>
          <t>DEM pixel size in cm (3.2.e/3.3.5)</t>
        </is>
      </c>
      <c r="AI9" s="45" t="inlineStr">
        <is>
          <t>ORI QUALITY ACCEPTED/REJECTED</t>
        </is>
      </c>
      <c r="AJ9" s="45" t="inlineStr">
        <is>
          <t>OVER ALL QUALITY ACCEPTED/REJECTED</t>
        </is>
      </c>
      <c r="AK9" s="55" t="inlineStr">
        <is>
          <t>SPOT ERRORS-(ORI-Errors, Report, etc)</t>
        </is>
      </c>
      <c r="AL9" s="56" t="inlineStr">
        <is>
          <t>ORI</t>
        </is>
      </c>
      <c r="AM9" s="56" t="inlineStr">
        <is>
          <t>DEM</t>
        </is>
      </c>
      <c r="AN9" s="57" t="inlineStr">
        <is>
          <t>RAW IMAGES</t>
        </is>
      </c>
      <c r="AO9" s="56" t="inlineStr">
        <is>
          <t>PATH</t>
        </is>
      </c>
      <c r="AP9" s="58" t="n"/>
      <c r="AQ9" s="58" t="n"/>
      <c r="AR9" s="58" t="n"/>
      <c r="AS9" s="58" t="n"/>
    </row>
    <row r="10">
      <c r="A10" s="59" t="n"/>
      <c r="B10" s="59" t="n"/>
      <c r="C10" s="59" t="n"/>
      <c r="D10" s="59" t="n"/>
      <c r="E10" s="59" t="n"/>
      <c r="F10" s="59" t="n"/>
      <c r="G10" s="59" t="n"/>
      <c r="H10" s="59" t="n"/>
      <c r="I10" s="59" t="n"/>
      <c r="J10" s="59" t="n"/>
      <c r="K10" s="59" t="n"/>
      <c r="L10" s="59" t="n"/>
      <c r="M10" s="59" t="n"/>
      <c r="N10" s="60" t="n"/>
      <c r="O10" s="60" t="n"/>
      <c r="P10" s="19" t="n"/>
      <c r="Q10" s="61" t="n"/>
      <c r="R10" s="59" t="n"/>
      <c r="S10" s="62" t="inlineStr">
        <is>
          <t>X</t>
        </is>
      </c>
      <c r="T10" s="62" t="inlineStr">
        <is>
          <t>Y</t>
        </is>
      </c>
      <c r="U10" s="62" t="inlineStr">
        <is>
          <t>Z</t>
        </is>
      </c>
      <c r="V10" s="62" t="inlineStr">
        <is>
          <t>X</t>
        </is>
      </c>
      <c r="W10" s="62" t="inlineStr">
        <is>
          <t>Y</t>
        </is>
      </c>
      <c r="X10" s="62" t="inlineStr">
        <is>
          <t>Z</t>
        </is>
      </c>
      <c r="Y10" s="62" t="inlineStr">
        <is>
          <t>IBASE</t>
        </is>
      </c>
      <c r="Z10" s="62" t="inlineStr">
        <is>
          <t>X</t>
        </is>
      </c>
      <c r="AA10" s="62" t="inlineStr">
        <is>
          <t>Y</t>
        </is>
      </c>
      <c r="AB10" s="62" t="inlineStr">
        <is>
          <t>Z</t>
        </is>
      </c>
      <c r="AC10" s="62" t="inlineStr">
        <is>
          <t>I</t>
        </is>
      </c>
      <c r="AD10" s="62" t="inlineStr">
        <is>
          <t>II</t>
        </is>
      </c>
      <c r="AE10" s="62" t="inlineStr">
        <is>
          <t>III</t>
        </is>
      </c>
      <c r="AF10" s="62" t="inlineStr">
        <is>
          <t>IV</t>
        </is>
      </c>
      <c r="AG10" s="59" t="n"/>
      <c r="AH10" s="59" t="n"/>
      <c r="AI10" s="59" t="n"/>
      <c r="AJ10" s="59" t="n"/>
      <c r="AK10" s="59" t="n"/>
      <c r="AL10" s="63" t="inlineStr">
        <is>
          <t>GB</t>
        </is>
      </c>
      <c r="AM10" s="63" t="inlineStr">
        <is>
          <t>GB</t>
        </is>
      </c>
      <c r="AN10" s="63" t="inlineStr">
        <is>
          <t>GB</t>
        </is>
      </c>
      <c r="AO10" s="59" t="n"/>
      <c r="AP10" s="10" t="n"/>
      <c r="AQ10" s="10" t="n"/>
      <c r="AR10" s="10" t="n"/>
      <c r="AS10" s="10" t="n"/>
    </row>
    <row r="11">
      <c r="A11" s="60" t="n">
        <v>1</v>
      </c>
      <c r="B11" s="64" t="inlineStr">
        <is>
          <t>V1</t>
        </is>
      </c>
      <c r="C11" s="64" t="inlineStr">
        <is>
          <t>J-03</t>
        </is>
      </c>
      <c r="D11" s="65" t="inlineStr">
        <is>
          <t>Beluru</t>
        </is>
      </c>
      <c r="E11" s="66" t="n">
        <v>611918</v>
      </c>
      <c r="F11" s="67" t="n">
        <v>2.79487556676</v>
      </c>
      <c r="G11" s="60" t="inlineStr">
        <is>
          <t>GUBBI</t>
        </is>
      </c>
      <c r="H11" s="60" t="inlineStr">
        <is>
          <t>KADABA</t>
        </is>
      </c>
      <c r="I11" s="68" t="n">
        <v>45574</v>
      </c>
      <c r="J11" s="69" t="n">
        <v>8</v>
      </c>
      <c r="K11" s="10" t="inlineStr">
        <is>
          <t>114 m</t>
        </is>
      </c>
      <c r="L11" s="69" t="n">
        <v>34203</v>
      </c>
      <c r="M11" s="60" t="inlineStr">
        <is>
          <t>No overlap</t>
        </is>
      </c>
      <c r="N11" s="70" t="inlineStr">
        <is>
          <t>YES</t>
        </is>
      </c>
      <c r="O11" s="60" t="inlineStr">
        <is>
          <t>YES</t>
        </is>
      </c>
      <c r="P11" s="19" t="n"/>
      <c r="Q11" s="59" t="inlineStr">
        <is>
          <t>2.67 cm/pix</t>
        </is>
      </c>
      <c r="R11" s="59" t="inlineStr">
        <is>
          <t>10 cm/pix</t>
        </is>
      </c>
      <c r="S11" s="59" t="n">
        <v>2.77074</v>
      </c>
      <c r="T11" s="59" t="n">
        <v>2.69318</v>
      </c>
      <c r="U11" s="59" t="n">
        <v>2.04431</v>
      </c>
      <c r="V11" s="59" t="n">
        <v>1.41396</v>
      </c>
      <c r="W11" s="59" t="n">
        <v>1.24367</v>
      </c>
      <c r="X11" s="59" t="n">
        <v>4.95964</v>
      </c>
      <c r="Y11" s="59" t="inlineStr">
        <is>
          <t>DB_J-03</t>
        </is>
      </c>
      <c r="Z11" s="59" t="n">
        <v>0.0067</v>
      </c>
      <c r="AA11" s="59" t="n">
        <v>0.0046</v>
      </c>
      <c r="AB11" s="59" t="n">
        <v>0.0348</v>
      </c>
      <c r="AC11" s="59" t="inlineStr">
        <is>
          <t>GANDASI</t>
        </is>
      </c>
      <c r="AD11" s="59" t="inlineStr">
        <is>
          <t>HULIKUNTE</t>
        </is>
      </c>
      <c r="AE11" s="59" t="inlineStr">
        <is>
          <t>KUNIGAL</t>
        </is>
      </c>
      <c r="AF11" s="59" t="inlineStr">
        <is>
          <t>MADHUGIRI</t>
        </is>
      </c>
      <c r="AG11" s="60" t="n">
        <v>5</v>
      </c>
      <c r="AH11" s="60" t="n">
        <v>10.001</v>
      </c>
      <c r="AI11" s="60" t="inlineStr">
        <is>
          <t>A</t>
        </is>
      </c>
      <c r="AJ11" s="71" t="inlineStr">
        <is>
          <t>A</t>
        </is>
      </c>
      <c r="AK11" s="70" t="inlineStr">
        <is>
          <t>1Project file with black  strips at the middle with details masked at some places
2.Village-Acceptable</t>
        </is>
      </c>
      <c r="AL11" s="10" t="n"/>
      <c r="AM11" s="60" t="n"/>
      <c r="AN11" s="60" t="n"/>
      <c r="AO11" s="60" t="n"/>
      <c r="AP11" s="10" t="n"/>
      <c r="AQ11" s="10" t="n"/>
      <c r="AR11" s="10" t="n"/>
      <c r="AS11" s="10" t="n"/>
    </row>
    <row r="12">
      <c r="A12" s="60" t="n">
        <v>2</v>
      </c>
      <c r="B12" s="64" t="inlineStr">
        <is>
          <t>V2</t>
        </is>
      </c>
      <c r="C12" s="64" t="inlineStr">
        <is>
          <t>I-03</t>
        </is>
      </c>
      <c r="D12" s="65" t="inlineStr">
        <is>
          <t>Chamenahalli</t>
        </is>
      </c>
      <c r="E12" s="66" t="n">
        <v>611921</v>
      </c>
      <c r="F12" s="60" t="n">
        <v>1.38270408691</v>
      </c>
      <c r="G12" s="60" t="inlineStr">
        <is>
          <t>GUBBI</t>
        </is>
      </c>
      <c r="H12" s="60" t="inlineStr">
        <is>
          <t>KADABA</t>
        </is>
      </c>
      <c r="I12" s="68" t="n">
        <v>45577</v>
      </c>
      <c r="J12" s="60" t="n">
        <v>5</v>
      </c>
      <c r="K12" s="72" t="inlineStr">
        <is>
          <t>117 m</t>
        </is>
      </c>
      <c r="L12" s="73" t="n">
        <v>34203</v>
      </c>
      <c r="M12" s="60" t="inlineStr">
        <is>
          <t>No overlap</t>
        </is>
      </c>
      <c r="N12" s="70" t="inlineStr">
        <is>
          <t>Yes</t>
        </is>
      </c>
      <c r="O12" s="70" t="inlineStr">
        <is>
          <t>Yes</t>
        </is>
      </c>
      <c r="P12" s="19" t="n"/>
      <c r="Q12" s="59" t="inlineStr">
        <is>
          <t>2.73 cm/pix</t>
        </is>
      </c>
      <c r="R12" s="59" t="inlineStr">
        <is>
          <t>10 cm/pix</t>
        </is>
      </c>
      <c r="S12" s="59" t="n">
        <v>3.04371</v>
      </c>
      <c r="T12" s="59" t="n">
        <v>3.58482</v>
      </c>
      <c r="U12" s="59" t="n">
        <v>1.84991</v>
      </c>
      <c r="V12" s="59" t="n">
        <v>0.795167</v>
      </c>
      <c r="W12" s="59" t="n">
        <v>0.83888</v>
      </c>
      <c r="X12" s="59" t="n">
        <v>1.30433</v>
      </c>
      <c r="Y12" s="59" t="inlineStr">
        <is>
          <t>DB_I_03</t>
        </is>
      </c>
      <c r="Z12" s="59" t="n">
        <v>0.0073</v>
      </c>
      <c r="AA12" s="59" t="n">
        <v>0.0049</v>
      </c>
      <c r="AB12" s="59" t="n">
        <v>0.041</v>
      </c>
      <c r="AC12" s="59" t="inlineStr">
        <is>
          <t>GANDASI</t>
        </is>
      </c>
      <c r="AD12" s="59" t="inlineStr">
        <is>
          <t>KADUR</t>
        </is>
      </c>
      <c r="AE12" s="59" t="inlineStr">
        <is>
          <t>KUNIGAL</t>
        </is>
      </c>
      <c r="AF12" s="59" t="inlineStr">
        <is>
          <t>MADHUGIRI</t>
        </is>
      </c>
      <c r="AG12" s="60" t="n">
        <v>4.997</v>
      </c>
      <c r="AH12" s="60" t="n">
        <v>9.991</v>
      </c>
      <c r="AI12" s="60" t="inlineStr">
        <is>
          <t>A</t>
        </is>
      </c>
      <c r="AJ12" s="71" t="inlineStr">
        <is>
          <t>A</t>
        </is>
      </c>
      <c r="AK12" s="70" t="inlineStr">
        <is>
          <t xml:space="preserve">1.cp1 not clear
2.Drone number is different in dpr and raw images,
3.Village Acceptable
</t>
        </is>
      </c>
      <c r="AL12" s="60" t="n"/>
      <c r="AM12" s="60" t="n"/>
      <c r="AN12" s="60" t="n"/>
      <c r="AO12" s="60" t="n"/>
      <c r="AP12" s="10" t="n"/>
      <c r="AQ12" s="10" t="n"/>
      <c r="AR12" s="10" t="n"/>
      <c r="AS12" s="10" t="n"/>
    </row>
    <row r="13">
      <c r="A13" s="60" t="n">
        <v>3</v>
      </c>
      <c r="B13" s="64" t="inlineStr">
        <is>
          <t>v3</t>
        </is>
      </c>
      <c r="C13" s="74" t="inlineStr">
        <is>
          <t>F-08,E-08</t>
        </is>
      </c>
      <c r="D13" s="65" t="inlineStr">
        <is>
          <t>Goragondanahalli</t>
        </is>
      </c>
      <c r="E13" s="66" t="n">
        <v>610161</v>
      </c>
      <c r="F13" s="67" t="n">
        <v>0.68188111022</v>
      </c>
      <c r="G13" s="60" t="inlineStr">
        <is>
          <t>Chiknayakanahalli</t>
        </is>
      </c>
      <c r="H13" s="60" t="inlineStr">
        <is>
          <t>KANDIKERE</t>
        </is>
      </c>
      <c r="I13" s="68" t="n">
        <v>45569</v>
      </c>
      <c r="J13" s="59" t="n">
        <v>93</v>
      </c>
      <c r="K13" s="59" t="inlineStr">
        <is>
          <t>120 m</t>
        </is>
      </c>
      <c r="L13" s="69" t="n">
        <v>41855</v>
      </c>
      <c r="M13" s="60" t="inlineStr">
        <is>
          <t>No overlap</t>
        </is>
      </c>
      <c r="N13" s="70" t="inlineStr">
        <is>
          <t>yes</t>
        </is>
      </c>
      <c r="O13" s="70" t="inlineStr">
        <is>
          <t>yes</t>
        </is>
      </c>
      <c r="P13" s="19" t="n"/>
      <c r="Q13" s="10" t="inlineStr">
        <is>
          <t>2.67 cm/pix</t>
        </is>
      </c>
      <c r="R13" s="10" t="inlineStr">
        <is>
          <t>10 cm/pix</t>
        </is>
      </c>
      <c r="S13" s="59" t="n">
        <v>2.52488</v>
      </c>
      <c r="T13" s="59" t="n">
        <v>2.04222</v>
      </c>
      <c r="U13" s="59" t="n">
        <v>3.84968</v>
      </c>
      <c r="V13" s="59" t="n">
        <v>2.57335</v>
      </c>
      <c r="W13" s="59" t="n">
        <v>3.16696</v>
      </c>
      <c r="X13" s="59" t="n">
        <v>4.05216</v>
      </c>
      <c r="Y13" s="59" t="inlineStr">
        <is>
          <t>DB_F_08</t>
        </is>
      </c>
      <c r="Z13" s="59" t="n">
        <v>0.0094</v>
      </c>
      <c r="AA13" s="59" t="n">
        <v>0.0071</v>
      </c>
      <c r="AB13" s="59" t="n">
        <v>0.0326</v>
      </c>
      <c r="AC13" s="59" t="inlineStr">
        <is>
          <t>GANDASI</t>
        </is>
      </c>
      <c r="AD13" s="59" t="inlineStr">
        <is>
          <t>HULIYAR</t>
        </is>
      </c>
      <c r="AE13" s="59" t="inlineStr">
        <is>
          <t>MADHUGIRI</t>
        </is>
      </c>
      <c r="AF13" s="10" t="n"/>
      <c r="AG13" s="60" t="n">
        <v>4.989</v>
      </c>
      <c r="AH13" s="60" t="n">
        <v>9.978</v>
      </c>
      <c r="AI13" s="60" t="inlineStr">
        <is>
          <t>A</t>
        </is>
      </c>
      <c r="AJ13" s="71" t="inlineStr">
        <is>
          <t>A</t>
        </is>
      </c>
      <c r="AK13" s="70" t="inlineStr">
        <is>
          <t>1. Distortion at one place at vegetation.
2.Village Acceptable</t>
        </is>
      </c>
      <c r="AL13" s="60" t="n"/>
      <c r="AM13" s="60" t="n"/>
      <c r="AN13" s="60" t="n"/>
      <c r="AO13" s="60" t="n"/>
      <c r="AP13" s="10" t="n"/>
      <c r="AQ13" s="10" t="n"/>
      <c r="AR13" s="10" t="n"/>
      <c r="AS13" s="10" t="n"/>
    </row>
    <row r="14">
      <c r="A14" s="60" t="n">
        <v>4</v>
      </c>
      <c r="B14" s="64" t="inlineStr">
        <is>
          <t>V4</t>
        </is>
      </c>
      <c r="C14" s="64" t="n"/>
      <c r="D14" s="65" t="n"/>
      <c r="E14" s="66" t="n"/>
      <c r="F14" s="67" t="n"/>
      <c r="G14" s="60">
        <f>$H$6</f>
        <v/>
      </c>
      <c r="H14" s="60" t="n"/>
      <c r="I14" s="60" t="n"/>
      <c r="J14" s="60" t="n"/>
      <c r="K14" s="60" t="n"/>
      <c r="L14" s="69" t="n"/>
      <c r="M14" s="60" t="n"/>
      <c r="N14" s="70" t="n"/>
      <c r="O14" s="60" t="n"/>
      <c r="P14" s="19" t="n"/>
      <c r="Q14" s="75" t="n"/>
      <c r="R14" s="60" t="n"/>
      <c r="S14" s="60" t="n"/>
      <c r="T14" s="60" t="n"/>
      <c r="U14" s="60" t="n"/>
      <c r="V14" s="60" t="n"/>
      <c r="W14" s="60" t="n"/>
      <c r="X14" s="60" t="n"/>
      <c r="Y14" s="70" t="n"/>
      <c r="Z14" s="60" t="n"/>
      <c r="AA14" s="60" t="n"/>
      <c r="AB14" s="60" t="n"/>
      <c r="AC14" s="60" t="n"/>
      <c r="AD14" s="60" t="n"/>
      <c r="AE14" s="60" t="n"/>
      <c r="AF14" s="60" t="n"/>
      <c r="AG14" s="60" t="n"/>
      <c r="AH14" s="60" t="n"/>
      <c r="AI14" s="60" t="n"/>
      <c r="AJ14" s="71" t="n"/>
      <c r="AK14" s="60" t="n"/>
      <c r="AL14" s="60" t="n"/>
      <c r="AM14" s="60" t="n"/>
      <c r="AN14" s="60" t="n"/>
      <c r="AO14" s="60" t="n"/>
      <c r="AP14" s="10" t="n"/>
      <c r="AQ14" s="10" t="n"/>
      <c r="AR14" s="10" t="n"/>
      <c r="AS14" s="10" t="n"/>
    </row>
    <row r="15">
      <c r="A15" s="60" t="n">
        <v>5</v>
      </c>
      <c r="B15" s="64" t="inlineStr">
        <is>
          <t>V5</t>
        </is>
      </c>
      <c r="C15" s="64" t="n"/>
      <c r="D15" s="65" t="n"/>
      <c r="E15" s="66" t="n"/>
      <c r="F15" s="67" t="n"/>
      <c r="G15" s="60">
        <f>$H$6</f>
        <v/>
      </c>
      <c r="H15" s="60" t="n"/>
      <c r="I15" s="60" t="n"/>
      <c r="J15" s="60" t="n"/>
      <c r="K15" s="60" t="n"/>
      <c r="L15" s="69" t="n"/>
      <c r="M15" s="60" t="n"/>
      <c r="N15" s="70" t="n"/>
      <c r="O15" s="60" t="n"/>
      <c r="P15" s="19" t="n"/>
      <c r="Q15" s="75" t="n"/>
      <c r="R15" s="60" t="n"/>
      <c r="S15" s="60" t="n"/>
      <c r="T15" s="60" t="n"/>
      <c r="U15" s="60" t="n"/>
      <c r="V15" s="60" t="n"/>
      <c r="W15" s="60" t="n"/>
      <c r="X15" s="60" t="n"/>
      <c r="Y15" s="70" t="n"/>
      <c r="Z15" s="60" t="n"/>
      <c r="AA15" s="60" t="n"/>
      <c r="AB15" s="60" t="n"/>
      <c r="AC15" s="60" t="n"/>
      <c r="AD15" s="60" t="n"/>
      <c r="AE15" s="60" t="n"/>
      <c r="AF15" s="60" t="n"/>
      <c r="AG15" s="60" t="n"/>
      <c r="AH15" s="60" t="n"/>
      <c r="AI15" s="60" t="n"/>
      <c r="AJ15" s="71" t="n"/>
      <c r="AK15" s="60" t="n"/>
      <c r="AL15" s="60" t="n"/>
      <c r="AM15" s="60" t="n"/>
      <c r="AN15" s="60" t="n"/>
      <c r="AO15" s="60" t="n"/>
      <c r="AP15" s="10" t="n"/>
      <c r="AQ15" s="10" t="n"/>
      <c r="AR15" s="10" t="n"/>
      <c r="AS15" s="10" t="n"/>
    </row>
    <row r="16">
      <c r="A16" s="60" t="n">
        <v>6</v>
      </c>
      <c r="B16" s="64" t="inlineStr">
        <is>
          <t>V6</t>
        </is>
      </c>
      <c r="C16" s="64" t="n"/>
      <c r="D16" s="65" t="n"/>
      <c r="E16" s="66" t="n"/>
      <c r="F16" s="67" t="n"/>
      <c r="G16" s="60">
        <f>$H$6</f>
        <v/>
      </c>
      <c r="H16" s="60" t="n"/>
      <c r="I16" s="60" t="n"/>
      <c r="J16" s="60" t="n"/>
      <c r="K16" s="60" t="n"/>
      <c r="L16" s="69" t="n"/>
      <c r="M16" s="60" t="n"/>
      <c r="N16" s="70" t="n"/>
      <c r="O16" s="60" t="n"/>
      <c r="P16" s="19" t="n"/>
      <c r="Q16" s="75" t="n"/>
      <c r="R16" s="60" t="n"/>
      <c r="S16" s="60" t="n"/>
      <c r="T16" s="60" t="n"/>
      <c r="U16" s="60" t="n"/>
      <c r="V16" s="60" t="n"/>
      <c r="W16" s="60" t="n"/>
      <c r="X16" s="60" t="n"/>
      <c r="Y16" s="70" t="n"/>
      <c r="Z16" s="60" t="n"/>
      <c r="AA16" s="60" t="n"/>
      <c r="AB16" s="60" t="n"/>
      <c r="AC16" s="60" t="n"/>
      <c r="AD16" s="60" t="n"/>
      <c r="AE16" s="60" t="n"/>
      <c r="AF16" s="60" t="n"/>
      <c r="AG16" s="60" t="n"/>
      <c r="AH16" s="60" t="n"/>
      <c r="AI16" s="60" t="n"/>
      <c r="AJ16" s="71" t="n"/>
      <c r="AK16" s="60" t="n"/>
      <c r="AL16" s="60" t="n"/>
      <c r="AM16" s="60" t="n"/>
      <c r="AN16" s="60" t="n"/>
      <c r="AO16" s="60" t="n"/>
      <c r="AP16" s="10" t="n"/>
      <c r="AQ16" s="10" t="n"/>
      <c r="AR16" s="10" t="n"/>
      <c r="AS16" s="10" t="n"/>
    </row>
    <row r="17">
      <c r="A17" s="60" t="n">
        <v>7</v>
      </c>
      <c r="B17" s="64" t="inlineStr">
        <is>
          <t>V7</t>
        </is>
      </c>
      <c r="C17" s="64" t="n"/>
      <c r="D17" s="65" t="n"/>
      <c r="E17" s="66" t="n"/>
      <c r="F17" s="67" t="n"/>
      <c r="G17" s="60">
        <f>$H$6</f>
        <v/>
      </c>
      <c r="H17" s="60" t="n"/>
      <c r="I17" s="60" t="n"/>
      <c r="J17" s="60" t="n"/>
      <c r="K17" s="60" t="n"/>
      <c r="L17" s="69" t="n"/>
      <c r="M17" s="60" t="n"/>
      <c r="N17" s="70" t="n"/>
      <c r="O17" s="60" t="n"/>
      <c r="P17" s="19" t="n"/>
      <c r="Q17" s="75" t="n"/>
      <c r="R17" s="60" t="n"/>
      <c r="S17" s="60" t="n"/>
      <c r="T17" s="60" t="n"/>
      <c r="U17" s="60" t="n"/>
      <c r="V17" s="60" t="n"/>
      <c r="W17" s="60" t="n"/>
      <c r="X17" s="60" t="n"/>
      <c r="Y17" s="70" t="n"/>
      <c r="Z17" s="60" t="n"/>
      <c r="AA17" s="60" t="n"/>
      <c r="AB17" s="60" t="n"/>
      <c r="AC17" s="60" t="n"/>
      <c r="AD17" s="60" t="n"/>
      <c r="AE17" s="60" t="n"/>
      <c r="AF17" s="60" t="n"/>
      <c r="AG17" s="60" t="n"/>
      <c r="AH17" s="60" t="n"/>
      <c r="AI17" s="60" t="n"/>
      <c r="AJ17" s="71" t="n"/>
      <c r="AK17" s="60" t="n"/>
      <c r="AL17" s="60" t="n"/>
      <c r="AM17" s="60" t="n"/>
      <c r="AN17" s="60" t="n"/>
      <c r="AO17" s="60" t="n"/>
      <c r="AP17" s="10" t="n"/>
      <c r="AQ17" s="10" t="n"/>
      <c r="AR17" s="10" t="n"/>
      <c r="AS17" s="10" t="n"/>
    </row>
    <row r="18">
      <c r="F18" s="76" t="n"/>
      <c r="G18" s="76" t="n"/>
    </row>
    <row r="19">
      <c r="A19" s="76" t="n"/>
      <c r="B19" s="76" t="n"/>
      <c r="C19" s="76" t="n"/>
      <c r="D19" s="77" t="n"/>
      <c r="AJ19" s="76" t="n"/>
    </row>
    <row r="20">
      <c r="H20" s="78" t="n"/>
      <c r="I20" s="78" t="n"/>
    </row>
    <row r="21" ht="15.75" customHeight="1" s="442"/>
    <row r="22" ht="15.75" customHeight="1" s="442"/>
    <row r="23" ht="15.75" customHeight="1" s="442"/>
    <row r="24" ht="15.75" customHeight="1" s="442">
      <c r="N24" s="79" t="n"/>
      <c r="O24" s="10" t="n"/>
      <c r="AO24" s="80" t="n"/>
    </row>
    <row r="25" ht="15.75" customHeight="1" s="442">
      <c r="N25" s="79" t="n"/>
      <c r="O25" s="10" t="n"/>
    </row>
    <row r="26" ht="15.75" customHeight="1" s="442">
      <c r="N26" s="79" t="n"/>
      <c r="O26" s="27" t="n"/>
    </row>
    <row r="27" ht="15.75" customHeight="1" s="442">
      <c r="N27" s="79" t="n"/>
      <c r="O27" s="10" t="n"/>
    </row>
    <row r="28" ht="15.75" customHeight="1" s="442">
      <c r="N28" s="79" t="n"/>
      <c r="O28" s="10" t="n"/>
      <c r="P28" s="27" t="n"/>
    </row>
    <row r="29" ht="15.75" customHeight="1" s="442">
      <c r="N29" s="79" t="n"/>
      <c r="O29" s="10" t="n"/>
    </row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>
      <c r="D35" s="378">
        <f>IF(AJ17=Sheet3!$D$1,D17," ")</f>
        <v/>
      </c>
    </row>
    <row r="36" ht="15.75" customHeight="1" s="442">
      <c r="D36" s="378">
        <f>IF(AJ18=Sheet3!$D$1,D18," ")</f>
        <v/>
      </c>
    </row>
    <row r="37" ht="15.75" customHeight="1" s="442">
      <c r="AG37" s="82" t="n"/>
      <c r="AH37" s="82" t="n"/>
      <c r="AI37" s="82" t="n"/>
      <c r="AJ37" s="82" t="n"/>
    </row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13">
    <mergeCell ref="L2:M2"/>
    <mergeCell ref="L3:M3"/>
    <mergeCell ref="E2:G2"/>
    <mergeCell ref="D7:E7"/>
    <mergeCell ref="AC9:AF9"/>
    <mergeCell ref="V9:X9"/>
    <mergeCell ref="Z9:AB9"/>
    <mergeCell ref="S9:U9"/>
    <mergeCell ref="AL8:AN8"/>
    <mergeCell ref="J6:M6"/>
    <mergeCell ref="E3:G3"/>
    <mergeCell ref="J5:M5"/>
    <mergeCell ref="N4:O4"/>
  </mergeCells>
  <conditionalFormatting sqref="D11:D17 D19">
    <cfRule type="notContainsBlanks" priority="1" dxfId="0">
      <formula>LEN(TRIM(D11))&gt;0</formula>
    </cfRule>
  </conditionalFormatting>
  <conditionalFormatting sqref="F11:G18 H11:O17 AK11:AO17">
    <cfRule type="notContainsBlanks" priority="2" dxfId="1">
      <formula>LEN(TRIM(F11))&gt;0</formula>
    </cfRule>
  </conditionalFormatting>
  <conditionalFormatting sqref="Q11:AI17 AJ19">
    <cfRule type="notContainsBlanks" priority="3" dxfId="2">
      <formula>LEN(TRIM(Q11))&gt;0</formula>
    </cfRule>
  </conditionalFormatting>
  <conditionalFormatting sqref="D11:D17">
    <cfRule type="containsBlanks" priority="4" dxfId="3">
      <formula>LEN(TRIM(D11))=0</formula>
    </cfRule>
  </conditionalFormatting>
  <conditionalFormatting sqref="E2">
    <cfRule type="containsBlanks" priority="5" dxfId="3">
      <formula>LEN(TRIM(E2))=0</formula>
    </cfRule>
    <cfRule type="notContainsBlanks" priority="6" dxfId="4">
      <formula>LEN(TRIM(E2))&gt;0</formula>
    </cfRule>
  </conditionalFormatting>
  <conditionalFormatting sqref="E3">
    <cfRule type="containsBlanks" priority="7" dxfId="3">
      <formula>LEN(TRIM(E3))=0</formula>
    </cfRule>
    <cfRule type="notContainsBlanks" priority="8" dxfId="5">
      <formula>LEN(TRIM(E3))&gt;0</formula>
    </cfRule>
  </conditionalFormatting>
  <conditionalFormatting sqref="E5:E6 H5:H6 J2:J3 J6:M6 L3">
    <cfRule type="containsBlanks" priority="9" dxfId="3">
      <formula>LEN(TRIM(E5))=0</formula>
    </cfRule>
    <cfRule type="notContainsBlanks" priority="10" dxfId="6">
      <formula>LEN(TRIM(E5))&gt;0</formula>
    </cfRule>
  </conditionalFormatting>
  <conditionalFormatting sqref="F7:G7">
    <cfRule type="notContainsBlanks" priority="11" dxfId="3">
      <formula>LEN(TRIM(F7))&gt;0</formula>
    </cfRule>
    <cfRule type="notContainsBlanks" priority="12" dxfId="7">
      <formula>LEN(TRIM(F7))&gt;0</formula>
    </cfRule>
  </conditionalFormatting>
  <conditionalFormatting sqref="AJ11:AJ17">
    <cfRule type="cellIs" priority="13" operator="equal" dxfId="8">
      <formula>"R"</formula>
    </cfRule>
  </conditionalFormatting>
  <conditionalFormatting sqref="AI11:AJ17">
    <cfRule type="cellIs" priority="14" operator="equal" dxfId="7">
      <formula>"A"</formula>
    </cfRule>
    <cfRule type="cellIs" priority="15" operator="equal" dxfId="8">
      <formula>"R"</formula>
    </cfRule>
  </conditionalFormatting>
  <conditionalFormatting sqref="E11:E17">
    <cfRule type="notContainsBlanks" priority="16" dxfId="9">
      <formula>LEN(TRIM(E11))&gt;0</formula>
    </cfRule>
  </conditionalFormatting>
  <conditionalFormatting sqref="AG11:AG17">
    <cfRule type="cellIs" priority="17" operator="greaterThan" dxfId="8">
      <formula>5</formula>
    </cfRule>
  </conditionalFormatting>
  <conditionalFormatting sqref="AH11:AH17">
    <cfRule type="cellIs" priority="18" operator="greaterThan" dxfId="8">
      <formula>10</formula>
    </cfRule>
  </conditionalFormatting>
  <conditionalFormatting sqref="AK11">
    <cfRule type="expression" priority="19" dxfId="10">
      <formula>IF($AJ$11=A,"")</formula>
    </cfRule>
  </conditionalFormatting>
  <conditionalFormatting sqref="D13">
    <cfRule type="notContainsBlanks" priority="20" dxfId="0">
      <formula>LEN(TRIM(D13))&gt;0</formula>
    </cfRule>
    <cfRule type="containsBlanks" priority="23" dxfId="3">
      <formula>LEN(TRIM(D13))=0</formula>
    </cfRule>
  </conditionalFormatting>
  <conditionalFormatting sqref="F13:O13 AK13:AO13">
    <cfRule type="notContainsBlanks" priority="21" dxfId="1">
      <formula>LEN(TRIM(F13))&gt;0</formula>
    </cfRule>
  </conditionalFormatting>
  <conditionalFormatting sqref="S13:AE13 AG13:AI13">
    <cfRule type="notContainsBlanks" priority="22" dxfId="2">
      <formula>LEN(TRIM(S13))&gt;0</formula>
    </cfRule>
  </conditionalFormatting>
  <conditionalFormatting sqref="AJ13">
    <cfRule type="cellIs" priority="24" operator="equal" dxfId="8">
      <formula>"R"</formula>
    </cfRule>
  </conditionalFormatting>
  <conditionalFormatting sqref="AI13:AJ13">
    <cfRule type="cellIs" priority="25" operator="equal" dxfId="7">
      <formula>"A"</formula>
    </cfRule>
    <cfRule type="cellIs" priority="26" operator="equal" dxfId="8">
      <formula>"R"</formula>
    </cfRule>
  </conditionalFormatting>
  <conditionalFormatting sqref="E13">
    <cfRule type="notContainsBlanks" priority="27" dxfId="9">
      <formula>LEN(TRIM(E13))&gt;0</formula>
    </cfRule>
  </conditionalFormatting>
  <conditionalFormatting sqref="AG13">
    <cfRule type="cellIs" priority="28" operator="greaterThan" dxfId="8">
      <formula>5</formula>
    </cfRule>
  </conditionalFormatting>
  <conditionalFormatting sqref="AH13">
    <cfRule type="cellIs" priority="29" operator="greaterThan" dxfId="8">
      <formula>10</formula>
    </cfRule>
  </conditionalFormatting>
  <conditionalFormatting sqref="AK13">
    <cfRule type="expression" priority="30" dxfId="10">
      <formula>IF($AJ$11=A,"")</formula>
    </cfRule>
  </conditionalFormatting>
  <dataValidations count="5">
    <dataValidation sqref="E2" showDropDown="0" showInputMessage="1" showErrorMessage="0" allowBlank="1" prompt="               ENTER             - NAME OF DATA EXAMINER" type="list">
      <formula1>Sheet3!$F$20:$F$28</formula1>
    </dataValidation>
    <dataValidation sqref="E3" showDropDown="0" showInputMessage="1" showErrorMessage="1" allowBlank="1" prompt="          ENTER - DESIGNATION" type="list">
      <formula1>"OFFICER SURVEYOR,SURVEYOR,D/MAN DIV I"</formula1>
    </dataValidation>
    <dataValidation sqref="H6" showDropDown="0" showInputMessage="1" showErrorMessage="1" allowBlank="1" prompt="   ENTER - TALUK NAME" type="list">
      <formula1>Sheet3!$O$20:$O$35</formula1>
    </dataValidation>
    <dataValidation sqref="F7" showDropDown="0" showInputMessage="1" showErrorMessage="1" allowBlank="1" prompt="  ENTER - NAME OF EMPANALLED AGENCY" type="list">
      <formula1>Sheet3!I20:I29</formula1>
    </dataValidation>
    <dataValidation sqref="H5" showDropDown="0" showInputMessage="1" showErrorMessage="1" allowBlank="1" prompt="    ENTER  - DISTRICT NAME" type="list">
      <formula1>Sheet3!$L$20:$L$25</formula1>
    </dataValidation>
  </dataValidations>
  <pageMargins left="0.5" right="0.2" top="0.5" bottom="0.5" header="0" footer="0"/>
  <pageSetup orientation="landscape" paperSize="9"/>
  <colBreaks count="1" manualBreakCount="1">
    <brk id="15" min="0" max="16383" man="1"/>
  </colBreaks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B2:J1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1"/>
    <col width="5.71" customWidth="1" style="442" min="2" max="2"/>
    <col width="22.29" customWidth="1" style="442" min="3" max="3"/>
    <col width="13" customWidth="1" style="442" min="4" max="4"/>
    <col width="11.43" customWidth="1" style="442" min="5" max="6"/>
    <col width="17.71" customWidth="1" style="442" min="7" max="7"/>
    <col width="40.71" customWidth="1" style="442" min="8" max="8"/>
    <col width="8.710000000000001" customWidth="1" style="442" min="9" max="9"/>
    <col width="10.71" customWidth="1" style="442" min="10" max="10"/>
    <col width="8.710000000000001" customWidth="1" style="442" min="11" max="26"/>
  </cols>
  <sheetData>
    <row r="2">
      <c r="B2" s="534">
        <f>CONCATENATE(ENTRY!E6,"_",ENTRY!F7,"_",Sheet1!A2,"_","Villages","_",Sheet1!B5,"_",Sheet1!B2,"-",Sheet1!B3,"-",Sheet1!B4)</f>
        <v/>
      </c>
      <c r="C2" s="456" t="n"/>
      <c r="D2" s="456" t="n"/>
      <c r="E2" s="456" t="n"/>
      <c r="F2" s="456" t="n"/>
      <c r="G2" s="456" t="n"/>
      <c r="H2" s="457" t="n"/>
      <c r="J2" s="10" t="n"/>
    </row>
    <row r="3" ht="14.25" customHeight="1" s="442">
      <c r="C3" s="382" t="n"/>
      <c r="D3" s="382" t="n"/>
      <c r="E3" s="382" t="n"/>
      <c r="F3" s="382" t="n"/>
      <c r="G3" s="382" t="n"/>
      <c r="H3" s="382" t="n"/>
      <c r="J3" s="10" t="n"/>
    </row>
    <row r="4">
      <c r="B4" s="383" t="inlineStr">
        <is>
          <t>SL NO</t>
        </is>
      </c>
      <c r="C4" s="384" t="inlineStr">
        <is>
          <t>VILLAGE NAME</t>
        </is>
      </c>
      <c r="D4" s="385" t="inlineStr">
        <is>
          <t>LGD CODE</t>
        </is>
      </c>
      <c r="E4" s="384" t="inlineStr">
        <is>
          <t>AREA</t>
        </is>
      </c>
      <c r="F4" s="384" t="inlineStr">
        <is>
          <t>TALUK</t>
        </is>
      </c>
      <c r="G4" s="384" t="inlineStr">
        <is>
          <t>HOBLI</t>
        </is>
      </c>
      <c r="H4" s="386" t="inlineStr">
        <is>
          <t>SPOT ERRORS-(ORI-Errors, Report, etc)</t>
        </is>
      </c>
    </row>
    <row r="5" hidden="1" s="442">
      <c r="B5" s="59" t="n">
        <v>1</v>
      </c>
      <c r="C5" s="59">
        <f>Sheet3!B12</f>
        <v/>
      </c>
      <c r="D5" s="59">
        <f>Sheet3!C12</f>
        <v/>
      </c>
      <c r="E5" s="59">
        <f>Sheet3!D12</f>
        <v/>
      </c>
      <c r="F5" s="59">
        <f>ENTRY!H6</f>
        <v/>
      </c>
      <c r="G5" s="59">
        <f>Sheet3!E12</f>
        <v/>
      </c>
      <c r="H5" s="87">
        <f>Sheet3!F12</f>
        <v/>
      </c>
    </row>
    <row r="6" hidden="1" s="442">
      <c r="B6" s="59" t="n">
        <v>2</v>
      </c>
      <c r="C6" s="59">
        <f>Sheet3!B13</f>
        <v/>
      </c>
      <c r="D6" s="59">
        <f>Sheet3!C13</f>
        <v/>
      </c>
      <c r="E6" s="59">
        <f>Sheet3!D13</f>
        <v/>
      </c>
      <c r="F6" s="59" t="n"/>
      <c r="G6" s="59">
        <f>Sheet3!E13</f>
        <v/>
      </c>
      <c r="H6" s="87">
        <f>Sheet3!F13</f>
        <v/>
      </c>
    </row>
    <row r="7" hidden="1" s="442">
      <c r="B7" s="59" t="n">
        <v>3</v>
      </c>
      <c r="C7" s="59">
        <f>Sheet3!B14</f>
        <v/>
      </c>
      <c r="D7" s="59">
        <f>Sheet3!C14</f>
        <v/>
      </c>
      <c r="E7" s="59">
        <f>Sheet3!D14</f>
        <v/>
      </c>
      <c r="F7" s="59">
        <f>ENTRY!H6</f>
        <v/>
      </c>
      <c r="G7" s="59">
        <f>Sheet3!E14</f>
        <v/>
      </c>
      <c r="H7" s="87">
        <f>Sheet3!F14</f>
        <v/>
      </c>
    </row>
    <row r="8" hidden="1" s="442">
      <c r="B8" s="59" t="n">
        <v>4</v>
      </c>
      <c r="C8" s="59">
        <f>Sheet3!B15</f>
        <v/>
      </c>
      <c r="D8" s="59">
        <f>Sheet3!C15</f>
        <v/>
      </c>
      <c r="E8" s="59">
        <f>Sheet3!D15</f>
        <v/>
      </c>
      <c r="F8" s="59" t="n"/>
      <c r="G8" s="59">
        <f>Sheet3!E15</f>
        <v/>
      </c>
      <c r="H8" s="87">
        <f>Sheet3!F15</f>
        <v/>
      </c>
    </row>
    <row r="9" hidden="1" s="442">
      <c r="B9" s="59" t="n">
        <v>5</v>
      </c>
      <c r="C9" s="59">
        <f>Sheet3!B16</f>
        <v/>
      </c>
      <c r="D9" s="59">
        <f>Sheet3!C16</f>
        <v/>
      </c>
      <c r="E9" s="59">
        <f>Sheet3!D16</f>
        <v/>
      </c>
      <c r="F9" s="59">
        <f>ENTRY!H6</f>
        <v/>
      </c>
      <c r="G9" s="59">
        <f>Sheet3!E16</f>
        <v/>
      </c>
      <c r="H9" s="87">
        <f>Sheet3!F16</f>
        <v/>
      </c>
    </row>
    <row r="10" hidden="1" s="442">
      <c r="B10" s="59" t="n">
        <v>6</v>
      </c>
      <c r="C10" s="59">
        <f>Sheet3!B17</f>
        <v/>
      </c>
      <c r="D10" s="59">
        <f>Sheet3!C17</f>
        <v/>
      </c>
      <c r="E10" s="59">
        <f>Sheet3!D17</f>
        <v/>
      </c>
      <c r="F10" s="59" t="n"/>
      <c r="G10" s="59">
        <f>Sheet3!E17</f>
        <v/>
      </c>
      <c r="H10" s="87">
        <f>Sheet3!F17</f>
        <v/>
      </c>
    </row>
    <row r="11" hidden="1" s="442">
      <c r="B11" s="59" t="n">
        <v>7</v>
      </c>
      <c r="C11" s="59">
        <f>Sheet3!B18</f>
        <v/>
      </c>
      <c r="D11" s="59">
        <f>Sheet3!C18</f>
        <v/>
      </c>
      <c r="E11" s="59">
        <f>Sheet3!D18</f>
        <v/>
      </c>
      <c r="F11" s="59">
        <f>ENTRY!H6</f>
        <v/>
      </c>
      <c r="G11" s="59">
        <f>Sheet3!E18</f>
        <v/>
      </c>
      <c r="H11" s="87">
        <f>Sheet3!F18</f>
        <v/>
      </c>
    </row>
    <row r="12">
      <c r="C12" s="387" t="inlineStr">
        <is>
          <t>TOTAL AREA</t>
        </is>
      </c>
      <c r="D12" s="388" t="n"/>
      <c r="E12" s="332">
        <f>SUM(E5:E11)</f>
        <v/>
      </c>
      <c r="F12" s="355" t="n"/>
    </row>
    <row r="21" ht="15.75" customHeight="1" s="442"/>
    <row r="22" ht="15.75" customHeight="1" s="442"/>
    <row r="23" ht="15.75" customHeight="1" s="442"/>
    <row r="24" ht="15.75" customHeight="1" s="442"/>
    <row r="25" ht="15.75" customHeight="1" s="442"/>
    <row r="26" ht="15.75" customHeight="1" s="442"/>
    <row r="27" ht="15.75" customHeight="1" s="442"/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C$3:$C$12">
    <filterColumn colId="0" hiddenButton="0" showButton="1">
      <customFilters>
        <customFilter val=" " operator="notEqual"/>
      </customFilters>
    </filterColumn>
  </autoFilter>
  <mergeCells count="1">
    <mergeCell ref="B2:H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B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26"/>
  </cols>
  <sheetData>
    <row r="2">
      <c r="A2" s="378">
        <f>COUNT(REJECTED!D5:D11)</f>
        <v/>
      </c>
      <c r="B2" s="378">
        <f>DAY(TODAY())</f>
        <v/>
      </c>
    </row>
    <row r="3">
      <c r="B3" s="378">
        <f>MONTH(TODAY())</f>
        <v/>
      </c>
    </row>
    <row r="4">
      <c r="B4" s="378">
        <f>YEAR(TODAY())</f>
        <v/>
      </c>
    </row>
    <row r="5">
      <c r="B5" s="378" t="inlineStr">
        <is>
          <t>Spot rectification</t>
        </is>
      </c>
    </row>
    <row r="7">
      <c r="B7" s="378">
        <f>CONCATENATE(B2,"-",B3,"-",B4)</f>
        <v/>
      </c>
    </row>
    <row r="21" ht="15.75" customHeight="1" s="442"/>
    <row r="22" ht="15.75" customHeight="1" s="442"/>
    <row r="23" ht="15.75" customHeight="1" s="442"/>
    <row r="24" ht="15.75" customHeight="1" s="442"/>
    <row r="25" ht="15.75" customHeight="1" s="442"/>
    <row r="26" ht="15.75" customHeight="1" s="442"/>
    <row r="27" ht="15.75" customHeight="1" s="442"/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00B0F0"/>
    <outlinePr summaryBelow="1" summaryRight="1"/>
    <pageSetUpPr/>
  </sheetPr>
  <dimension ref="A2:P2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1"/>
    <col width="6.43" customWidth="1" style="442" min="2" max="2"/>
    <col width="26.14" customWidth="1" style="442" min="3" max="3"/>
    <col width="19.86" customWidth="1" style="442" min="4" max="4"/>
    <col width="15.71" customWidth="1" style="442" min="5" max="5"/>
    <col width="20.14" customWidth="1" style="442" min="6" max="6"/>
    <col width="6.86" customWidth="1" style="442" min="7" max="7"/>
    <col width="9.289999999999999" customWidth="1" style="442" min="8" max="8"/>
    <col width="11.14" customWidth="1" style="442" min="9" max="9"/>
    <col width="12.14" customWidth="1" style="442" min="10" max="10"/>
    <col width="11.57" customWidth="1" style="442" min="11" max="11"/>
    <col width="19.14" customWidth="1" style="442" min="12" max="12"/>
    <col width="24.86" customWidth="1" style="442" min="13" max="13"/>
    <col width="10" customWidth="1" style="442" min="14" max="14"/>
    <col width="10.29" customWidth="1" style="442" min="15" max="15"/>
    <col width="11" customWidth="1" style="442" min="16" max="16"/>
    <col width="8.710000000000001" customWidth="1" style="442" min="17" max="26"/>
  </cols>
  <sheetData>
    <row r="2">
      <c r="C2" s="535" t="inlineStr">
        <is>
          <t>ACCEPTANCE LETTER ENTRY SCREEN</t>
        </is>
      </c>
      <c r="D2" s="481" t="n"/>
      <c r="E2" s="470" t="n"/>
      <c r="F2" s="390" t="n"/>
      <c r="G2" s="391" t="n"/>
      <c r="H2" s="391" t="n"/>
      <c r="I2" s="390" t="n"/>
      <c r="M2" s="390" t="n"/>
      <c r="N2" s="390" t="n"/>
      <c r="O2" s="390" t="n"/>
      <c r="P2" s="390" t="n"/>
    </row>
    <row r="3">
      <c r="C3" s="536" t="n"/>
      <c r="D3" s="478" t="n"/>
      <c r="E3" s="479" t="n"/>
      <c r="F3" s="10" t="n"/>
      <c r="G3" s="296" t="n"/>
      <c r="H3" s="296" t="n"/>
      <c r="I3" s="10" t="n"/>
      <c r="M3" s="10" t="n"/>
      <c r="N3" s="10" t="n"/>
      <c r="O3" s="10" t="n"/>
      <c r="P3" s="10" t="n"/>
    </row>
    <row r="4">
      <c r="C4" s="393" t="inlineStr">
        <is>
          <t>Enter Letter No</t>
        </is>
      </c>
      <c r="D4" s="394" t="n">
        <v>136</v>
      </c>
      <c r="E4" s="395" t="n"/>
      <c r="F4" s="10" t="n"/>
      <c r="G4" s="296" t="n"/>
      <c r="H4" s="296" t="n"/>
      <c r="I4" s="10" t="n"/>
      <c r="L4" s="10" t="n"/>
      <c r="M4" s="10" t="n"/>
      <c r="N4" s="10" t="n"/>
      <c r="O4" s="10" t="n"/>
      <c r="P4" s="10" t="n"/>
    </row>
    <row r="5">
      <c r="A5" s="10" t="n"/>
      <c r="B5" s="10" t="n"/>
      <c r="C5" s="396" t="inlineStr">
        <is>
          <t>Enter Date of Acceptance</t>
        </is>
      </c>
      <c r="D5" s="397">
        <f>Sheet1!B7</f>
        <v/>
      </c>
      <c r="E5" s="10" t="n"/>
      <c r="F5" s="10" t="n"/>
      <c r="G5" s="296" t="n"/>
      <c r="H5" s="296" t="n"/>
      <c r="I5" s="10" t="n"/>
      <c r="L5" s="10" t="n"/>
      <c r="M5" s="10" t="n"/>
      <c r="N5" s="10" t="n"/>
      <c r="O5" s="10" t="n"/>
      <c r="P5" s="10" t="n"/>
    </row>
    <row r="6">
      <c r="A6" s="10" t="n"/>
      <c r="B6" s="10" t="n"/>
      <c r="C6" s="80" t="n"/>
      <c r="D6" s="80" t="n"/>
      <c r="E6" s="10" t="n"/>
      <c r="F6" s="398">
        <f>ENTRY!E6</f>
        <v/>
      </c>
      <c r="G6" s="296" t="n"/>
      <c r="H6" s="296" t="n"/>
      <c r="I6" s="10" t="n"/>
      <c r="L6" s="10" t="n"/>
      <c r="M6" s="10" t="n"/>
      <c r="N6" s="10" t="n"/>
      <c r="O6" s="10" t="n"/>
      <c r="P6" s="10" t="n"/>
    </row>
    <row r="7">
      <c r="A7" s="10" t="n"/>
      <c r="B7" s="10" t="n"/>
      <c r="C7" s="80" t="n"/>
      <c r="D7" s="80" t="n"/>
      <c r="E7" s="10" t="n"/>
      <c r="I7" s="10" t="n"/>
      <c r="L7" s="10" t="n"/>
      <c r="M7" s="10" t="n"/>
      <c r="N7" s="10" t="n"/>
      <c r="O7" s="10" t="n"/>
      <c r="P7" s="10" t="n"/>
    </row>
    <row r="8">
      <c r="B8" s="399" t="inlineStr">
        <is>
          <t>SL NO.</t>
        </is>
      </c>
      <c r="C8" s="400" t="inlineStr">
        <is>
          <t>VILLAGE NAME</t>
        </is>
      </c>
      <c r="D8" s="400" t="inlineStr">
        <is>
          <t>LGD Code</t>
        </is>
      </c>
      <c r="E8" s="400" t="inlineStr">
        <is>
          <t>HOBLI</t>
        </is>
      </c>
      <c r="F8" s="399" t="inlineStr">
        <is>
          <t>Area in Sq. Km</t>
        </is>
      </c>
      <c r="M8" s="10" t="n"/>
      <c r="N8" s="10" t="n"/>
      <c r="O8" s="10" t="n"/>
      <c r="P8" s="10" t="n"/>
    </row>
    <row r="9" ht="19.5" customHeight="1" s="442">
      <c r="B9" s="71" t="n">
        <v>1</v>
      </c>
      <c r="C9" s="59">
        <f>ACCEPTED!C5</f>
        <v/>
      </c>
      <c r="D9" s="59">
        <f>ACCEPTED!D5</f>
        <v/>
      </c>
      <c r="E9" s="59">
        <f>ACCEPTED!F5</f>
        <v/>
      </c>
      <c r="F9" s="85">
        <f>ACCEPTED!G5</f>
        <v/>
      </c>
      <c r="G9" s="401" t="n"/>
      <c r="H9" s="401" t="n"/>
      <c r="K9" s="402" t="n"/>
      <c r="M9" s="10" t="n"/>
      <c r="N9" s="10" t="n"/>
      <c r="O9" s="10" t="n"/>
      <c r="P9" s="10" t="n"/>
    </row>
    <row r="10" ht="19.5" customHeight="1" s="442">
      <c r="B10" s="71" t="n">
        <v>2</v>
      </c>
      <c r="C10" s="59">
        <f>ACCEPTED!C6</f>
        <v/>
      </c>
      <c r="D10" s="59">
        <f>ACCEPTED!D6</f>
        <v/>
      </c>
      <c r="E10" s="59">
        <f>ACCEPTED!F6</f>
        <v/>
      </c>
      <c r="F10" s="59">
        <f>ACCEPTED!G6</f>
        <v/>
      </c>
      <c r="G10" s="401" t="n"/>
      <c r="H10" s="401" t="n"/>
      <c r="K10" s="402" t="n"/>
      <c r="M10" s="10" t="n"/>
      <c r="N10" s="10" t="n"/>
      <c r="O10" s="10" t="n"/>
      <c r="P10" s="10" t="n"/>
    </row>
    <row r="11" ht="19.5" customHeight="1" s="442">
      <c r="B11" s="71" t="n">
        <v>3</v>
      </c>
      <c r="C11" s="59">
        <f>ACCEPTED!C7</f>
        <v/>
      </c>
      <c r="D11" s="59">
        <f>ACCEPTED!D7</f>
        <v/>
      </c>
      <c r="E11" s="59">
        <f>ACCEPTED!F7</f>
        <v/>
      </c>
      <c r="F11" s="85">
        <f>ACCEPTED!G7</f>
        <v/>
      </c>
      <c r="G11" s="401" t="n"/>
      <c r="H11" s="401" t="n"/>
      <c r="K11" s="402" t="n"/>
      <c r="M11" s="10" t="n"/>
      <c r="N11" s="10" t="n"/>
      <c r="O11" s="10" t="n"/>
      <c r="P11" s="10" t="n"/>
    </row>
    <row r="12" hidden="1" ht="19.5" customHeight="1" s="442">
      <c r="B12" s="71" t="n">
        <v>4</v>
      </c>
      <c r="C12" s="59">
        <f>ACCEPTED!C8</f>
        <v/>
      </c>
      <c r="D12" s="59">
        <f>ACCEPTED!D8</f>
        <v/>
      </c>
      <c r="E12" s="59">
        <f>ACCEPTED!F8</f>
        <v/>
      </c>
      <c r="F12" s="59">
        <f>ACCEPTED!G8</f>
        <v/>
      </c>
      <c r="G12" s="401" t="n"/>
      <c r="H12" s="401" t="n"/>
      <c r="K12" s="402" t="n"/>
      <c r="M12" s="10" t="n"/>
      <c r="N12" s="10" t="n"/>
      <c r="O12" s="10" t="n"/>
      <c r="P12" s="10" t="n"/>
    </row>
    <row r="13" hidden="1" s="442">
      <c r="B13" s="71" t="n">
        <v>5</v>
      </c>
      <c r="C13" s="59">
        <f>ACCEPTED!C9</f>
        <v/>
      </c>
      <c r="D13" s="59">
        <f>ACCEPTED!D9</f>
        <v/>
      </c>
      <c r="E13" s="59">
        <f>ACCEPTED!F9</f>
        <v/>
      </c>
      <c r="F13" s="59">
        <f>ACCEPTED!G9</f>
        <v/>
      </c>
      <c r="G13" s="401" t="n"/>
      <c r="H13" s="401" t="n"/>
      <c r="K13" s="402" t="n"/>
      <c r="M13" s="10" t="n"/>
      <c r="N13" s="10" t="n"/>
      <c r="O13" s="10" t="n"/>
      <c r="P13" s="10" t="n"/>
    </row>
    <row r="14" hidden="1" s="442">
      <c r="B14" s="71" t="n">
        <v>6</v>
      </c>
      <c r="C14" s="59">
        <f>ACCEPTED!C10</f>
        <v/>
      </c>
      <c r="D14" s="59">
        <f>ACCEPTED!D10</f>
        <v/>
      </c>
      <c r="E14" s="59">
        <f>ACCEPTED!F10</f>
        <v/>
      </c>
      <c r="F14" s="59">
        <f>ACCEPTED!G10</f>
        <v/>
      </c>
      <c r="G14" s="401" t="n"/>
      <c r="H14" s="401" t="n"/>
      <c r="K14" s="402" t="n"/>
    </row>
    <row r="15" hidden="1" s="442">
      <c r="B15" s="71" t="n">
        <v>7</v>
      </c>
      <c r="C15" s="59">
        <f>ACCEPTED!C11</f>
        <v/>
      </c>
      <c r="D15" s="59">
        <f>ACCEPTED!D11</f>
        <v/>
      </c>
      <c r="E15" s="59">
        <f>ACCEPTED!F11</f>
        <v/>
      </c>
      <c r="F15" s="59">
        <f>ACCEPTED!G11</f>
        <v/>
      </c>
      <c r="G15" s="401" t="n"/>
      <c r="H15" s="401" t="n"/>
      <c r="K15" s="402" t="n"/>
    </row>
    <row r="16">
      <c r="C16" s="403" t="inlineStr">
        <is>
          <t>TOTAL</t>
        </is>
      </c>
      <c r="D16" s="403" t="n"/>
      <c r="E16" s="403" t="n"/>
      <c r="F16" s="404">
        <f>SUM(F9:F15)</f>
        <v/>
      </c>
    </row>
    <row r="18">
      <c r="C18" s="537" t="inlineStr">
        <is>
          <t>ENTER Previously accepted area in Sq. Km.</t>
        </is>
      </c>
      <c r="D18" s="457" t="n"/>
      <c r="E18" s="538" t="n">
        <v>524.4623613893</v>
      </c>
      <c r="F18" s="457" t="n"/>
      <c r="G18" s="407" t="n"/>
    </row>
    <row r="21" ht="15.75" customHeight="1" s="442"/>
    <row r="22" ht="15.75" customHeight="1" s="442"/>
    <row r="23" ht="15.75" customHeight="1" s="442"/>
    <row r="24" ht="15.75" customHeight="1" s="442"/>
    <row r="25" ht="15.75" customHeight="1" s="442"/>
    <row r="26" ht="15.75" customHeight="1" s="442"/>
    <row r="27" ht="15.75" customHeight="1" s="442">
      <c r="E27" s="27" t="n"/>
    </row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C$7:$C$16">
    <filterColumn colId="0" hiddenButton="0" showButton="1">
      <customFilters>
        <customFilter val=" " operator="notEqual"/>
      </customFilters>
    </filterColumn>
  </autoFilter>
  <mergeCells count="3">
    <mergeCell ref="E18:F18"/>
    <mergeCell ref="C2:E3"/>
    <mergeCell ref="C18:D18"/>
  </mergeCells>
  <conditionalFormatting sqref="C9:C15">
    <cfRule type="containsBlanks" priority="1" dxfId="11">
      <formula>LEN(TRIM(C9))=0</formula>
    </cfRule>
    <cfRule type="notContainsBlanks" priority="2" dxfId="0">
      <formula>LEN(TRIM(C9))&gt;0</formula>
    </cfRule>
  </conditionalFormatting>
  <conditionalFormatting sqref="E9:F15">
    <cfRule type="notContainsBlanks" priority="3" dxfId="1">
      <formula>LEN(TRIM(E9))&gt;0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00B050"/>
    <outlinePr summaryBelow="1" summaryRight="1"/>
    <pageSetUpPr/>
  </sheetPr>
  <dimension ref="A1:I46"/>
  <sheetViews>
    <sheetView workbookViewId="0">
      <selection activeCell="A1" sqref="A1"/>
    </sheetView>
  </sheetViews>
  <sheetFormatPr baseColWidth="8" defaultColWidth="14.43" defaultRowHeight="15" customHeight="1"/>
  <cols>
    <col width="5.71" customWidth="1" style="442" min="1" max="1"/>
    <col width="20.43" customWidth="1" style="442" min="2" max="2"/>
    <col width="14.71" customWidth="1" style="442" min="3" max="3"/>
    <col width="11.86" customWidth="1" style="442" min="4" max="4"/>
    <col width="10.43" customWidth="1" style="442" min="5" max="5"/>
    <col width="12.71" customWidth="1" style="442" min="6" max="6"/>
    <col width="14.57" customWidth="1" style="442" min="7" max="7"/>
    <col width="19.29" customWidth="1" style="442" min="8" max="8"/>
    <col width="15.71" customWidth="1" style="442" min="9" max="9"/>
    <col width="8.710000000000001" customWidth="1" style="442" min="10" max="26"/>
  </cols>
  <sheetData>
    <row r="1">
      <c r="A1" s="27" t="n"/>
    </row>
    <row r="2"/>
    <row r="3"/>
    <row r="4"/>
    <row r="5"/>
    <row r="6"/>
    <row r="7"/>
    <row r="8">
      <c r="H8" s="408" t="n"/>
      <c r="I8" s="10" t="n"/>
    </row>
    <row r="9"/>
    <row r="10" ht="16.5" customHeight="1" s="442">
      <c r="A10" s="409" t="inlineStr">
        <is>
          <t xml:space="preserve">No. </t>
        </is>
      </c>
      <c r="B10" s="407">
        <f>CONCATENATE(Sheet2!C20,Sheet2!D20,Sheet2!C21, Sheet2!C23,Sheet2!C22,Sheet2!C24)</f>
        <v/>
      </c>
      <c r="F10" s="410" t="inlineStr">
        <is>
          <t>Date:-</t>
        </is>
      </c>
      <c r="G10" s="407">
        <f>Sheet2!C30</f>
        <v/>
      </c>
    </row>
    <row r="11" ht="26.25" customHeight="1" s="442">
      <c r="A11" s="411" t="inlineStr">
        <is>
          <t>ACCEPTANCE CERTIFICATE</t>
        </is>
      </c>
    </row>
    <row r="12" ht="12.75" customHeight="1" s="442">
      <c r="A12" s="412" t="n"/>
      <c r="B12" s="412" t="n"/>
      <c r="C12" s="412" t="n"/>
      <c r="D12" s="412" t="n"/>
      <c r="E12" s="412" t="n"/>
      <c r="F12" s="412" t="n"/>
      <c r="G12" s="412" t="n"/>
    </row>
    <row r="13">
      <c r="A13" s="412" t="inlineStr">
        <is>
          <t>REF:-</t>
        </is>
      </c>
      <c r="B13" s="378">
        <f>CONCATENATE(Sheet2!C16,Sheet2!C14)</f>
        <v/>
      </c>
    </row>
    <row r="14" ht="18.75" customHeight="1" s="442">
      <c r="A14" s="412" t="n"/>
      <c r="B14" s="413">
        <f>CONCATENATE(Sheet2!C17,Sheet2!C13,Sheet2!C19)</f>
        <v/>
      </c>
    </row>
    <row r="15">
      <c r="A15" s="412" t="n"/>
    </row>
    <row r="16">
      <c r="A16" s="412" t="n"/>
    </row>
    <row r="17" ht="9.75" customHeight="1" s="442">
      <c r="A17" s="412" t="n"/>
      <c r="B17" s="414" t="n"/>
      <c r="C17" s="415" t="n"/>
      <c r="D17" s="415" t="n"/>
      <c r="E17" s="415" t="n"/>
      <c r="F17" s="415" t="n"/>
      <c r="G17" s="415" t="n"/>
    </row>
    <row r="18">
      <c r="A18" s="416" t="inlineStr">
        <is>
          <t>SL NO.</t>
        </is>
      </c>
      <c r="B18" s="417" t="inlineStr">
        <is>
          <t>VILLAGE NAME</t>
        </is>
      </c>
      <c r="C18" s="417" t="inlineStr">
        <is>
          <t>LGD Code</t>
        </is>
      </c>
      <c r="D18" s="417" t="inlineStr">
        <is>
          <t>Hobli</t>
        </is>
      </c>
      <c r="E18" s="417" t="inlineStr">
        <is>
          <t>Taluk</t>
        </is>
      </c>
      <c r="F18" s="417" t="inlineStr">
        <is>
          <t>District</t>
        </is>
      </c>
      <c r="G18" s="416" t="inlineStr">
        <is>
          <t>Area in Sq. Km</t>
        </is>
      </c>
    </row>
    <row r="19">
      <c r="A19" s="60" t="n">
        <v>1</v>
      </c>
      <c r="B19" s="418">
        <f>'AC-ENTRY SCREEN'!C9</f>
        <v/>
      </c>
      <c r="C19" s="418">
        <f>'AC-ENTRY SCREEN'!D9</f>
        <v/>
      </c>
      <c r="D19" s="418">
        <f>'AC-ENTRY SCREEN'!E9</f>
        <v/>
      </c>
      <c r="E19" s="86">
        <f>ACCEPTED!E5</f>
        <v/>
      </c>
      <c r="F19" s="86">
        <f>ENTRY!$H$5</f>
        <v/>
      </c>
      <c r="G19" s="419">
        <f>'AC-ENTRY SCREEN'!F9</f>
        <v/>
      </c>
    </row>
    <row r="20">
      <c r="A20" s="60" t="n">
        <v>2</v>
      </c>
      <c r="B20" s="418">
        <f>'AC-ENTRY SCREEN'!C10</f>
        <v/>
      </c>
      <c r="C20" s="418">
        <f>'AC-ENTRY SCREEN'!D10</f>
        <v/>
      </c>
      <c r="D20" s="418">
        <f>'AC-ENTRY SCREEN'!E10</f>
        <v/>
      </c>
      <c r="E20" s="86">
        <f>ACCEPTED!E6</f>
        <v/>
      </c>
      <c r="F20" s="86">
        <f>ENTRY!$H$5</f>
        <v/>
      </c>
      <c r="G20" s="419">
        <f>'AC-ENTRY SCREEN'!F10</f>
        <v/>
      </c>
    </row>
    <row r="21" ht="15.75" customHeight="1" s="442">
      <c r="A21" s="60" t="n">
        <v>3</v>
      </c>
      <c r="B21" s="418">
        <f>'AC-ENTRY SCREEN'!C11</f>
        <v/>
      </c>
      <c r="C21" s="418">
        <f>'AC-ENTRY SCREEN'!D11</f>
        <v/>
      </c>
      <c r="D21" s="418">
        <f>'AC-ENTRY SCREEN'!E11</f>
        <v/>
      </c>
      <c r="E21" s="86">
        <f>ACCEPTED!E7</f>
        <v/>
      </c>
      <c r="F21" s="86">
        <f>ENTRY!$H$5</f>
        <v/>
      </c>
      <c r="G21" s="419">
        <f>'AC-ENTRY SCREEN'!F11</f>
        <v/>
      </c>
    </row>
    <row r="22" hidden="1" ht="15.75" customHeight="1" s="442">
      <c r="A22" s="60" t="n">
        <v>4</v>
      </c>
      <c r="B22" s="418">
        <f>'AC-ENTRY SCREEN'!C12</f>
        <v/>
      </c>
      <c r="C22" s="418">
        <f>'AC-ENTRY SCREEN'!D12</f>
        <v/>
      </c>
      <c r="D22" s="418">
        <f>'AC-ENTRY SCREEN'!E12</f>
        <v/>
      </c>
      <c r="E22" s="86">
        <f>ACCEPTED!E8</f>
        <v/>
      </c>
      <c r="F22" s="86">
        <f>ENTRY!$H$5</f>
        <v/>
      </c>
      <c r="G22" s="419">
        <f>'AC-ENTRY SCREEN'!F12</f>
        <v/>
      </c>
    </row>
    <row r="23" hidden="1" ht="15.75" customHeight="1" s="442">
      <c r="A23" s="60" t="n">
        <v>5</v>
      </c>
      <c r="B23" s="418">
        <f>'AC-ENTRY SCREEN'!C13</f>
        <v/>
      </c>
      <c r="C23" s="418">
        <f>'AC-ENTRY SCREEN'!D13</f>
        <v/>
      </c>
      <c r="D23" s="418">
        <f>'AC-ENTRY SCREEN'!E13</f>
        <v/>
      </c>
      <c r="E23" s="86">
        <f>ACCEPTED!E9</f>
        <v/>
      </c>
      <c r="F23" s="86">
        <f>ENTRY!$H$5</f>
        <v/>
      </c>
      <c r="G23" s="419">
        <f>'AC-ENTRY SCREEN'!F13</f>
        <v/>
      </c>
    </row>
    <row r="24" hidden="1" ht="15.75" customHeight="1" s="442">
      <c r="A24" s="60" t="n">
        <v>6</v>
      </c>
      <c r="B24" s="418">
        <f>'AC-ENTRY SCREEN'!C14</f>
        <v/>
      </c>
      <c r="C24" s="418">
        <f>'AC-ENTRY SCREEN'!D14</f>
        <v/>
      </c>
      <c r="D24" s="418">
        <f>'AC-ENTRY SCREEN'!E14</f>
        <v/>
      </c>
      <c r="E24" s="86">
        <f>ACCEPTED!E10</f>
        <v/>
      </c>
      <c r="F24" s="86">
        <f>ENTRY!$H$5</f>
        <v/>
      </c>
      <c r="G24" s="419">
        <f>'AC-ENTRY SCREEN'!F14</f>
        <v/>
      </c>
    </row>
    <row r="25" hidden="1" ht="15.75" customHeight="1" s="442">
      <c r="A25" s="60" t="n">
        <v>7</v>
      </c>
      <c r="B25" s="418">
        <f>'AC-ENTRY SCREEN'!C15</f>
        <v/>
      </c>
      <c r="C25" s="418">
        <f>'AC-ENTRY SCREEN'!D15</f>
        <v/>
      </c>
      <c r="D25" s="418">
        <f>'AC-ENTRY SCREEN'!E15</f>
        <v/>
      </c>
      <c r="E25" s="86">
        <f>ACCEPTED!E11</f>
        <v/>
      </c>
      <c r="F25" s="86">
        <f>ENTRY!$H$5</f>
        <v/>
      </c>
      <c r="G25" s="419">
        <f>'AC-ENTRY SCREEN'!F15</f>
        <v/>
      </c>
    </row>
    <row r="26" ht="15.75" customHeight="1" s="442">
      <c r="B26" s="420" t="inlineStr">
        <is>
          <t>Area in Sq. Km. accepting now</t>
        </is>
      </c>
      <c r="C26" s="420" t="n"/>
      <c r="D26" s="420" t="n"/>
      <c r="E26" s="420" t="n"/>
      <c r="F26" s="420" t="n"/>
      <c r="G26" s="421">
        <f>SUM(G19:G25)</f>
        <v/>
      </c>
    </row>
    <row r="27" ht="15.75" customHeight="1" s="442">
      <c r="B27" s="420" t="inlineStr">
        <is>
          <t>Previously accepted area in Sq. Km.</t>
        </is>
      </c>
      <c r="C27" s="420" t="n"/>
      <c r="D27" s="420" t="n"/>
      <c r="E27" s="420" t="n"/>
      <c r="F27" s="420" t="n"/>
      <c r="G27" s="419">
        <f>'AC-ENTRY SCREEN'!E18</f>
        <v/>
      </c>
    </row>
    <row r="28" ht="15.75" customHeight="1" s="442">
      <c r="A28" s="10" t="n"/>
      <c r="B28" s="420" t="inlineStr">
        <is>
          <t>Total Accepted area in Sq. Km.</t>
        </is>
      </c>
      <c r="C28" s="420" t="n"/>
      <c r="D28" s="420" t="n"/>
      <c r="E28" s="420" t="n"/>
      <c r="F28" s="420" t="n"/>
      <c r="G28" s="422">
        <f>G26+G27</f>
        <v/>
      </c>
    </row>
    <row r="29" hidden="1" ht="15.75" customHeight="1" s="442">
      <c r="A29" s="423" t="inlineStr">
        <is>
          <t xml:space="preserve">          The quality of the data received checked as per the Lot 2 agreement of the empanelment of drone as services alloted by CMC vide their E-Mail dated 12.10.2022 &amp; SGO Admin approval Lr. No. R6893/1167-Karnataka/9671 dated 23.12.2022. The data found correct and accepted, as per the Tehnical specifications(page No. 83 to Page No. 88) of the Tender document ATE No. T-1390/37-G-15 dated 13.09.2021.</t>
        </is>
      </c>
      <c r="B29" s="423" t="n"/>
      <c r="C29" s="423" t="n"/>
      <c r="D29" s="423" t="n"/>
      <c r="E29" s="423" t="n"/>
      <c r="F29" s="423" t="n"/>
      <c r="G29" s="424" t="n"/>
    </row>
    <row r="30" hidden="1" ht="15.75" customHeight="1" s="442">
      <c r="A30" s="423" t="n"/>
      <c r="B30" s="423" t="n"/>
      <c r="C30" s="423" t="n"/>
      <c r="D30" s="423" t="n"/>
      <c r="E30" s="423" t="n"/>
      <c r="F30" s="423" t="n"/>
      <c r="G30" s="423" t="n"/>
    </row>
    <row r="31" hidden="1" ht="15.75" customHeight="1" s="442">
      <c r="A31" s="423" t="n"/>
      <c r="B31" s="423" t="n"/>
      <c r="C31" s="423" t="n"/>
      <c r="D31" s="423" t="n"/>
      <c r="E31" s="423" t="n"/>
      <c r="F31" s="423" t="n"/>
      <c r="G31" s="423" t="n"/>
    </row>
    <row r="32" hidden="1" ht="15.75" customHeight="1" s="442">
      <c r="A32" s="423" t="n"/>
      <c r="B32" s="423" t="n"/>
      <c r="C32" s="423" t="n"/>
      <c r="D32" s="423" t="n"/>
      <c r="E32" s="423" t="n"/>
      <c r="F32" s="423" t="n"/>
      <c r="G32" s="423" t="n"/>
    </row>
    <row r="33" hidden="1" ht="15.75" customHeight="1" s="442">
      <c r="A33" s="423" t="n"/>
      <c r="B33" s="423" t="n"/>
      <c r="C33" s="423" t="n"/>
      <c r="D33" s="423" t="n"/>
      <c r="E33" s="423" t="n"/>
      <c r="F33" s="423" t="n"/>
      <c r="G33" s="423" t="n"/>
    </row>
    <row r="34" ht="15.75" customHeight="1" s="442"/>
    <row r="35" ht="15.75" customHeight="1" s="442"/>
    <row r="36" ht="15.75" customHeight="1" s="442">
      <c r="D36" s="425" t="inlineStr">
        <is>
          <t>(CH. VENKATESWARA RAO)</t>
        </is>
      </c>
    </row>
    <row r="37" ht="15.75" customHeight="1" s="442">
      <c r="D37" s="27" t="inlineStr">
        <is>
          <t>PD-LSM Karnataka &amp; Director, KGD.</t>
        </is>
      </c>
    </row>
    <row r="38" ht="15.75" customHeight="1" s="442">
      <c r="D38" s="27" t="n"/>
      <c r="E38" s="27" t="n"/>
      <c r="F38" s="27" t="n"/>
      <c r="G38" s="27" t="n"/>
    </row>
    <row r="39" ht="15.75" customHeight="1" s="442">
      <c r="B39" s="80" t="inlineStr">
        <is>
          <t>Copy to:-</t>
        </is>
      </c>
    </row>
    <row r="40" ht="15.75" customHeight="1" s="442">
      <c r="A40" s="378" t="n">
        <v>1</v>
      </c>
      <c r="B40" s="354">
        <f>CONCATENATE(Sheet2!C25,Sheet2!C13)</f>
        <v/>
      </c>
      <c r="C40" s="354" t="n"/>
      <c r="D40" s="354" t="n"/>
      <c r="E40" s="354" t="n"/>
      <c r="F40" s="354" t="n"/>
      <c r="G40" s="354" t="n"/>
    </row>
    <row r="41" ht="15.75" customHeight="1" s="442">
      <c r="B41" s="426">
        <f>CONCATENATE(Sheet2!C26,Sheet2!C27,Sheet2!C28)</f>
        <v/>
      </c>
    </row>
    <row r="42" ht="15.75" customHeight="1" s="442"/>
    <row r="43" ht="15.75" customHeight="1" s="442">
      <c r="A43" s="378" t="n">
        <v>2</v>
      </c>
      <c r="B43" s="354" t="inlineStr">
        <is>
          <t>.The E &amp; AO, KGD for information and necessary action.</t>
        </is>
      </c>
      <c r="C43" s="354" t="n"/>
      <c r="D43" s="354" t="n"/>
      <c r="E43" s="354" t="n"/>
      <c r="F43" s="354" t="n"/>
      <c r="G43" s="354" t="n"/>
    </row>
    <row r="44" ht="15.75" customHeight="1" s="442">
      <c r="B44" s="378">
        <f>CONCATENATE(Sheet2!C34,Sheet2!C35)</f>
        <v/>
      </c>
      <c r="C44" s="354" t="n"/>
      <c r="D44" s="354" t="n"/>
      <c r="E44" s="354" t="n"/>
      <c r="F44" s="354" t="n"/>
      <c r="G44" s="354" t="n"/>
    </row>
    <row r="45" ht="15.75" customHeight="1" s="442">
      <c r="A45" s="378" t="n">
        <v>3</v>
      </c>
      <c r="B45" s="354" t="inlineStr">
        <is>
          <t>.The Technical Officer, KGD for information and necessary action.</t>
        </is>
      </c>
      <c r="C45" s="354" t="n"/>
      <c r="D45" s="354" t="n"/>
      <c r="E45" s="354" t="n"/>
      <c r="F45" s="354" t="n"/>
      <c r="G45" s="354" t="n"/>
    </row>
    <row r="46" ht="15.75" customHeight="1" s="442">
      <c r="B46" s="354" t="inlineStr">
        <is>
          <t>(By Email: lsmk.soi@gov.in)</t>
        </is>
      </c>
      <c r="C46" s="354" t="n"/>
      <c r="D46" s="354" t="n"/>
      <c r="E46" s="354" t="n"/>
      <c r="F46" s="354" t="n"/>
      <c r="G46" s="354" t="n"/>
    </row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B$17:$B$33">
    <filterColumn colId="0" hiddenButton="0" showButton="1">
      <customFilters>
        <customFilter val=" " operator="notEqual"/>
      </customFilters>
    </filterColumn>
  </autoFilter>
  <mergeCells count="6">
    <mergeCell ref="B14:G16"/>
    <mergeCell ref="B41:G42"/>
    <mergeCell ref="D36:G36"/>
    <mergeCell ref="D37:G37"/>
    <mergeCell ref="A11:G11"/>
    <mergeCell ref="A1:G9"/>
  </mergeCells>
  <pageMargins left="0.7" right="0.7" top="0.5" bottom="0.5" header="0" footer="0"/>
  <pageSetup orientation="portrait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B1:H27"/>
  <sheetViews>
    <sheetView workbookViewId="0">
      <pane ySplit="14" topLeftCell="A15" activePane="bottomLeft" state="frozen"/>
      <selection pane="bottomLeft" activeCell="B16" sqref="B16"/>
    </sheetView>
  </sheetViews>
  <sheetFormatPr baseColWidth="8" defaultColWidth="14.43" defaultRowHeight="15" customHeight="1"/>
  <cols>
    <col width="4.86" customWidth="1" style="442" min="1" max="1"/>
    <col width="8.710000000000001" customWidth="1" style="442" min="2" max="2"/>
    <col width="18.57" customWidth="1" style="442" min="3" max="3"/>
    <col width="11" customWidth="1" style="442" min="4" max="4"/>
    <col width="8.710000000000001" customWidth="1" style="442" min="5" max="6"/>
    <col width="14.43" customWidth="1" style="442" min="7" max="7"/>
    <col width="8.710000000000001" customWidth="1" style="442" min="8" max="26"/>
  </cols>
  <sheetData>
    <row r="1">
      <c r="B1" s="427">
        <f>CONCATENATE(Sheet2!C20,Sheet2!D20)</f>
        <v/>
      </c>
    </row>
    <row r="2">
      <c r="B2" s="79" t="inlineStr">
        <is>
          <t>TO,</t>
        </is>
      </c>
    </row>
    <row r="3">
      <c r="C3" s="378" t="inlineStr">
        <is>
          <t>The Section Officer,</t>
        </is>
      </c>
    </row>
    <row r="4">
      <c r="C4" s="378" t="inlineStr">
        <is>
          <t>Archival Section, KGD</t>
        </is>
      </c>
    </row>
    <row r="6">
      <c r="B6" s="79" t="inlineStr">
        <is>
          <t>Ref:-</t>
        </is>
      </c>
      <c r="C6" s="407">
        <f>CONCATENATE(Sheet2!C20,Sheet2!D20,Sheet2!C21, Sheet2!C23,Sheet2!C22,Sheet2!C24,Sheet2!C31,Sheet2!C30)</f>
        <v/>
      </c>
      <c r="D6" s="10" t="n"/>
      <c r="E6" s="10" t="n"/>
      <c r="F6" s="10" t="n"/>
      <c r="G6" s="10" t="n"/>
      <c r="H6" s="10" t="n"/>
    </row>
    <row r="7">
      <c r="B7" s="79" t="n"/>
      <c r="C7" s="407" t="n"/>
      <c r="D7" s="10" t="n"/>
      <c r="E7" s="10" t="n"/>
      <c r="F7" s="10" t="n"/>
      <c r="G7" s="10" t="n"/>
      <c r="H7" s="10" t="n"/>
    </row>
    <row r="8" ht="15.75" customHeight="1" s="442">
      <c r="B8" s="79" t="n"/>
      <c r="C8" s="426">
        <f>CONCATENATE(Sheet2!C32,Sheet2!C13,Sheet2!C33)</f>
        <v/>
      </c>
    </row>
    <row r="9" ht="15.75" customHeight="1" s="442">
      <c r="B9" s="79" t="n"/>
    </row>
    <row r="10" ht="15" customHeight="1" s="442">
      <c r="B10" s="79" t="n"/>
      <c r="C10" s="426" t="n"/>
      <c r="D10" s="426" t="n"/>
      <c r="E10" s="426" t="n"/>
      <c r="F10" s="426" t="n"/>
      <c r="G10" s="426" t="n"/>
      <c r="H10" s="426" t="n"/>
    </row>
    <row r="11">
      <c r="B11" s="79" t="inlineStr">
        <is>
          <t>Path:</t>
        </is>
      </c>
      <c r="C11" s="362">
        <f>IF(ACCEPTED!M5=ACCEPTED!M2,ACCEPTED!M7,ACCEPTED!M6)</f>
        <v/>
      </c>
    </row>
    <row r="12" ht="11.25" customHeight="1" s="442">
      <c r="B12" s="79" t="n"/>
      <c r="C12" s="428" t="n"/>
    </row>
    <row r="13">
      <c r="B13" s="434">
        <f>ACCEPTED!B4</f>
        <v/>
      </c>
      <c r="C13" s="430" t="inlineStr">
        <is>
          <t>VILLAGE</t>
        </is>
      </c>
      <c r="D13" s="434">
        <f>ACCEPTED!D4</f>
        <v/>
      </c>
      <c r="E13" s="539" t="inlineStr">
        <is>
          <t>FILE SIZE in GB</t>
        </is>
      </c>
      <c r="F13" s="456" t="n"/>
      <c r="G13" s="456" t="n"/>
      <c r="H13" s="457" t="n"/>
    </row>
    <row r="14">
      <c r="B14" s="540" t="n"/>
      <c r="C14" s="433" t="inlineStr">
        <is>
          <t>NAME</t>
        </is>
      </c>
      <c r="D14" s="540" t="n"/>
      <c r="E14" s="434" t="inlineStr">
        <is>
          <t>ORI</t>
        </is>
      </c>
      <c r="F14" s="434" t="inlineStr">
        <is>
          <t>DEM</t>
        </is>
      </c>
      <c r="G14" s="434" t="inlineStr">
        <is>
          <t>RAW IMAGES</t>
        </is>
      </c>
      <c r="H14" s="434" t="inlineStr">
        <is>
          <t>REMARKS</t>
        </is>
      </c>
    </row>
    <row r="15">
      <c r="B15" s="59" t="n">
        <v>1</v>
      </c>
      <c r="C15" s="59">
        <f>ACCEPTED!C5</f>
        <v/>
      </c>
      <c r="D15" s="59">
        <f>ACCEPTED!D5</f>
        <v/>
      </c>
      <c r="E15" s="383">
        <f>ACCEPTED!I5</f>
        <v/>
      </c>
      <c r="F15" s="383">
        <f>ACCEPTED!J5</f>
        <v/>
      </c>
      <c r="G15" s="383">
        <f>ACCEPTED!K5</f>
        <v/>
      </c>
      <c r="H15" s="59" t="n"/>
    </row>
    <row r="16">
      <c r="B16" s="59" t="n">
        <v>2</v>
      </c>
      <c r="C16" s="59">
        <f>ACCEPTED!C6</f>
        <v/>
      </c>
      <c r="D16" s="59">
        <f>ACCEPTED!D6</f>
        <v/>
      </c>
      <c r="E16" s="383">
        <f>ACCEPTED!I6</f>
        <v/>
      </c>
      <c r="F16" s="383">
        <f>ACCEPTED!J6</f>
        <v/>
      </c>
      <c r="G16" s="383">
        <f>Sheet3!I4</f>
        <v/>
      </c>
      <c r="H16" s="59" t="n"/>
    </row>
    <row r="17">
      <c r="B17" s="59">
        <f>ACCEPTED!B7</f>
        <v/>
      </c>
      <c r="C17" s="59">
        <f>ACCEPTED!C7</f>
        <v/>
      </c>
      <c r="D17" s="59">
        <f>ACCEPTED!D7</f>
        <v/>
      </c>
      <c r="E17" s="383">
        <f>ACCEPTED!I7</f>
        <v/>
      </c>
      <c r="F17" s="383">
        <f>ACCEPTED!J7</f>
        <v/>
      </c>
      <c r="G17" s="383">
        <f>Sheet3!I5</f>
        <v/>
      </c>
      <c r="H17" s="59" t="n"/>
    </row>
    <row r="18" hidden="1" s="442">
      <c r="B18" s="59" t="n">
        <v>3</v>
      </c>
      <c r="C18" s="59">
        <f>ACCEPTED!C8</f>
        <v/>
      </c>
      <c r="D18" s="59">
        <f>ACCEPTED!D8</f>
        <v/>
      </c>
      <c r="E18" s="383">
        <f>ACCEPTED!I8</f>
        <v/>
      </c>
      <c r="F18" s="383">
        <f>ACCEPTED!J8</f>
        <v/>
      </c>
      <c r="G18" s="383">
        <f>Sheet3!I6</f>
        <v/>
      </c>
      <c r="H18" s="59" t="n"/>
    </row>
    <row r="19" hidden="1" s="442">
      <c r="B19" s="59" t="n">
        <v>3</v>
      </c>
      <c r="C19" s="59">
        <f>ACCEPTED!C9</f>
        <v/>
      </c>
      <c r="D19" s="59">
        <f>ACCEPTED!D9</f>
        <v/>
      </c>
      <c r="E19" s="383">
        <f>ACCEPTED!I9</f>
        <v/>
      </c>
      <c r="F19" s="383">
        <f>ACCEPTED!J9</f>
        <v/>
      </c>
      <c r="G19" s="383">
        <f>Sheet3!I7</f>
        <v/>
      </c>
      <c r="H19" s="59" t="n"/>
    </row>
    <row r="20" hidden="1" s="442">
      <c r="B20" s="59" t="n">
        <v>4</v>
      </c>
      <c r="C20" s="59">
        <f>ACCEPTED!C10</f>
        <v/>
      </c>
      <c r="D20" s="59">
        <f>ACCEPTED!D10</f>
        <v/>
      </c>
      <c r="E20" s="383">
        <f>ACCEPTED!I10</f>
        <v/>
      </c>
      <c r="F20" s="383">
        <f>ACCEPTED!J10</f>
        <v/>
      </c>
      <c r="G20" s="383">
        <f>Sheet3!I8</f>
        <v/>
      </c>
      <c r="H20" s="59" t="n"/>
    </row>
    <row r="21" hidden="1" ht="15.75" customHeight="1" s="442">
      <c r="B21" s="59" t="n">
        <v>5</v>
      </c>
      <c r="C21" s="59">
        <f>ACCEPTED!C11</f>
        <v/>
      </c>
      <c r="D21" s="59">
        <f>ACCEPTED!D11</f>
        <v/>
      </c>
      <c r="E21" s="383">
        <f>ACCEPTED!I11</f>
        <v/>
      </c>
      <c r="F21" s="383">
        <f>ACCEPTED!J11</f>
        <v/>
      </c>
      <c r="G21" s="383">
        <f>Sheet3!I9</f>
        <v/>
      </c>
      <c r="H21" s="59" t="n"/>
    </row>
    <row r="22" ht="15.75" customHeight="1" s="442"/>
    <row r="23" ht="15.75" customHeight="1" s="442"/>
    <row r="24" ht="15.75" customHeight="1" s="442"/>
    <row r="25" ht="15.75" customHeight="1" s="442"/>
    <row r="26" ht="15.75" customHeight="1" s="442">
      <c r="G26" s="27" t="inlineStr">
        <is>
          <t>Section Officer,</t>
        </is>
      </c>
    </row>
    <row r="27" ht="15.75" customHeight="1" s="442">
      <c r="G27" s="27" t="inlineStr">
        <is>
          <t>QAQC Section, KGD</t>
        </is>
      </c>
    </row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C$12:$C$21">
    <filterColumn colId="0" hiddenButton="0" showButton="1">
      <customFilters>
        <customFilter val=" " operator="notEqual"/>
      </customFilters>
    </filterColumn>
  </autoFilter>
  <mergeCells count="5">
    <mergeCell ref="B1:H1"/>
    <mergeCell ref="B13:B14"/>
    <mergeCell ref="D13:D14"/>
    <mergeCell ref="C8:H9"/>
    <mergeCell ref="E13:H13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G35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1"/>
    <col width="11.29" customWidth="1" style="442" min="2" max="2"/>
    <col width="54.57" customWidth="1" style="442" min="3" max="3"/>
    <col width="7.14" customWidth="1" style="442" min="4" max="4"/>
    <col width="30.71" customWidth="1" style="442" min="5" max="5"/>
    <col width="8.710000000000001" customWidth="1" style="442" min="6" max="6"/>
    <col width="100.71" customWidth="1" style="442" min="7" max="7"/>
    <col width="8.710000000000001" customWidth="1" style="442" min="8" max="26"/>
  </cols>
  <sheetData>
    <row r="1">
      <c r="C1" s="435">
        <f>ENTRY!F7</f>
        <v/>
      </c>
    </row>
    <row r="3">
      <c r="B3" s="436" t="inlineStr">
        <is>
          <t>NEOGEO</t>
        </is>
      </c>
      <c r="C3" s="362" t="inlineStr">
        <is>
          <t>NEOGEOINFO TECHNOLOGIES Pvt., Ltd.,</t>
        </is>
      </c>
      <c r="E3" s="378" t="inlineStr">
        <is>
          <t>S-2456/15-K-3(I) dated 28.11.2022</t>
        </is>
      </c>
      <c r="G3" s="378" t="inlineStr">
        <is>
          <t>rajesh.meesala@neogeoinfo.com, aditya.sorohi@neogeoinfo.com</t>
        </is>
      </c>
    </row>
    <row r="4">
      <c r="B4" s="436" t="inlineStr">
        <is>
          <t>PIONEER</t>
        </is>
      </c>
      <c r="C4" s="362" t="inlineStr">
        <is>
          <t>PIONEER FOUNDATION ENGINEERS Pvt., Ltd.,</t>
        </is>
      </c>
      <c r="E4" s="378" t="inlineStr">
        <is>
          <t>S-2457/15-K-3(I) dated 28.11.2022</t>
        </is>
      </c>
      <c r="G4" s="378" t="inlineStr">
        <is>
          <t>sales@pfepl.com, shrikant.kotian@pfepl.com, tabish@pfepl.com</t>
        </is>
      </c>
    </row>
    <row r="5">
      <c r="B5" s="436" t="inlineStr">
        <is>
          <t>GEOKNO</t>
        </is>
      </c>
      <c r="C5" s="362" t="inlineStr">
        <is>
          <t>GEOKNO INDIA Pvt. Ltd.,</t>
        </is>
      </c>
      <c r="E5" s="378" t="inlineStr">
        <is>
          <t>S-2455/15-K-3(I) dated 28.11.2022</t>
        </is>
      </c>
      <c r="G5" s="378" t="inlineStr">
        <is>
          <t>info@geokno.com, amit.tikoo@geokno.com, anbu.sebastian@geokno.com</t>
        </is>
      </c>
    </row>
    <row r="6">
      <c r="B6" s="436" t="inlineStr">
        <is>
          <t>MARVEL</t>
        </is>
      </c>
      <c r="C6" s="362" t="inlineStr">
        <is>
          <t>MARVEL GEOSPATIAL SOLUTIONS Pvt., Ltd.,</t>
        </is>
      </c>
      <c r="E6" s="378" t="inlineStr">
        <is>
          <t>S-2459/15-K-3(I) dated 28.11.2022</t>
        </is>
      </c>
      <c r="G6" s="378" t="inlineStr">
        <is>
          <t>bandikatla.krishna@marvelgeospatial.com, ravi@marvelgeospatial.com, marveluav@marvelgeospatial.com</t>
        </is>
      </c>
    </row>
    <row r="7">
      <c r="B7" s="436" t="inlineStr">
        <is>
          <t>MATRIX</t>
        </is>
      </c>
      <c r="C7" s="362" t="inlineStr">
        <is>
          <t>MATRIX GEO SOLUTIONS Pvt., Ltd.,</t>
        </is>
      </c>
      <c r="E7" s="378" t="inlineStr">
        <is>
          <t>S-2457/15-K-3(I) dated 28.11.2022</t>
        </is>
      </c>
      <c r="G7" s="378" t="inlineStr">
        <is>
          <t>aakash@matrix-geo.com, syedrafique@matrix-geo.com, raj@matrix-geo.com</t>
        </is>
      </c>
    </row>
    <row r="8">
      <c r="B8" s="436" t="inlineStr">
        <is>
          <t>VIDTEQ</t>
        </is>
      </c>
      <c r="C8" s="362" t="inlineStr">
        <is>
          <t>VIDTEQ INDIA Pvt., Ltd.,</t>
        </is>
      </c>
      <c r="E8" s="378" t="inlineStr">
        <is>
          <t>S-2458/15-K-3(I) dated 28.11.2022</t>
        </is>
      </c>
      <c r="G8" s="378" t="inlineStr">
        <is>
          <t>info@vidteq.com, shailendra@mapmyindia.com, anil.jangir@mapmyindia.com, syed.haider@mapmyindia.com</t>
        </is>
      </c>
    </row>
    <row r="9">
      <c r="B9" s="436" t="inlineStr">
        <is>
          <t>AEREO</t>
        </is>
      </c>
      <c r="C9" s="362" t="inlineStr">
        <is>
          <t>AEREO(AARAV UNMANNED SYSTEMS PVT., LTD.,)</t>
        </is>
      </c>
      <c r="E9" s="378" t="inlineStr">
        <is>
          <t>S-1193/15-K-3(I) dated 09.08.2024</t>
        </is>
      </c>
      <c r="G9" s="378" t="inlineStr">
        <is>
          <t>info@aereo.io, ramesh@aereo.io, abhyudaya@aereo.io, major.kiran@aereo.io</t>
        </is>
      </c>
    </row>
    <row r="10">
      <c r="B10" s="436" t="inlineStr">
        <is>
          <t>SAPTRISHI</t>
        </is>
      </c>
      <c r="C10" s="362" t="inlineStr">
        <is>
          <t>SAPTRISHI CONSULTANCY SERVICES Ltd.,</t>
        </is>
      </c>
      <c r="E10" s="378" t="inlineStr">
        <is>
          <t>S-194/15-K-3(I) dated 20.10.2022</t>
        </is>
      </c>
      <c r="G10" s="378" t="inlineStr">
        <is>
          <t>infoscsl@jkrisk.in, ssfarma@jkrisk.in, amaresh.mishra@jkrisk.in</t>
        </is>
      </c>
    </row>
    <row r="11">
      <c r="B11" s="436" t="inlineStr">
        <is>
          <t>DALE</t>
        </is>
      </c>
      <c r="C11" s="362" t="inlineStr">
        <is>
          <t>DALE TECHNOLOGIES PRIVATE LIMITED,</t>
        </is>
      </c>
      <c r="E11" s="378" t="inlineStr">
        <is>
          <t>S-1192/15-K-3(I) dated 09.08.2024</t>
        </is>
      </c>
      <c r="G11" s="378" t="inlineStr">
        <is>
          <t>samay@daletechnologies.in, koti@dale-technologies.com, sreedhar@dale-technologies.com</t>
        </is>
      </c>
    </row>
    <row r="13">
      <c r="B13" s="378" t="n">
        <v>1</v>
      </c>
      <c r="C13" s="437">
        <f>IF(C1=B3,C3,IF(C1=B4,C4,IF(C1=B5,C5,IF(C1=B6,C6,IF(C1=B7,C7,IF(C1=B8,C8,IF(C1=B9,C9,IF(C1=B10,C10,IF(C1=B11,C11,"")))))))))</f>
        <v/>
      </c>
    </row>
    <row r="14">
      <c r="B14" s="378" t="n">
        <v>2</v>
      </c>
      <c r="C14" s="438">
        <f>IF(C1=B3,E3,IF(C1=B4,E4,IF(C1=B5,E5,IF(C1=B6,E6,IF(C1=B7,E7,IF(C1=B8,E8,IF(C1=B9,E9,IF(C1=B10,E10,IF(C1=B11,E11,"")))))))))</f>
        <v/>
      </c>
    </row>
    <row r="16">
      <c r="B16" s="378" t="n">
        <v>3</v>
      </c>
      <c r="C16" s="355" t="inlineStr">
        <is>
          <t xml:space="preserve">O/o The Director KGDC Job Order No. </t>
        </is>
      </c>
      <c r="D16" s="355" t="n"/>
      <c r="E16" s="355" t="n"/>
    </row>
    <row r="17">
      <c r="B17" s="378" t="n">
        <v>4</v>
      </c>
      <c r="C17" s="426" t="inlineStr">
        <is>
          <t xml:space="preserve">          With reference to the above mentioned Job order, the following data captured by drone and processed up to ORI &amp; DEM was received for acceptance from M/s. </t>
        </is>
      </c>
    </row>
    <row r="18"/>
    <row r="19">
      <c r="B19" s="378" t="n">
        <v>5</v>
      </c>
      <c r="C19" s="439" t="inlineStr">
        <is>
          <t>.  The details as follows:-</t>
        </is>
      </c>
      <c r="E19" s="440" t="n"/>
    </row>
    <row r="20">
      <c r="C20" s="79" t="inlineStr">
        <is>
          <t>QA-</t>
        </is>
      </c>
      <c r="D20" s="437">
        <f>'AC-ENTRY SCREEN'!D4</f>
        <v/>
      </c>
    </row>
    <row r="21" ht="15.75" customHeight="1" s="442">
      <c r="B21" s="378" t="n">
        <v>6</v>
      </c>
      <c r="C21" s="378" t="inlineStr">
        <is>
          <t>/53-E-126(LSMK)</t>
        </is>
      </c>
    </row>
    <row r="22" ht="15.75" customHeight="1" s="442">
      <c r="B22" s="378" t="n">
        <v>7</v>
      </c>
      <c r="C22" s="438">
        <f>IF(C1=B3,B3,IF(C1=B4,B4,IF(C1=B5,B5,IF(C1=B6,B6,IF(C1=B7,B7,IF(C1=B8,B8,IF(C1=B9,B9,IF(C1=B10,B10,IF(C1=B11,B11,"")))))))))</f>
        <v/>
      </c>
    </row>
    <row r="23" ht="15.75" customHeight="1" s="442">
      <c r="B23" s="378" t="n">
        <v>8</v>
      </c>
      <c r="C23" s="378" t="inlineStr">
        <is>
          <t>(</t>
        </is>
      </c>
    </row>
    <row r="24" ht="15.75" customHeight="1" s="442">
      <c r="B24" s="378" t="n">
        <v>9</v>
      </c>
      <c r="C24" s="378" t="inlineStr">
        <is>
          <t>)</t>
        </is>
      </c>
    </row>
    <row r="25" ht="15.75" customHeight="1" s="442">
      <c r="B25" s="378" t="n">
        <v>10</v>
      </c>
      <c r="C25" s="378" t="inlineStr">
        <is>
          <t xml:space="preserve">.The empanelled agency - M/s. </t>
        </is>
      </c>
    </row>
    <row r="26" ht="15.75" customHeight="1" s="442">
      <c r="B26" s="378" t="n">
        <v>11</v>
      </c>
      <c r="C26" s="378" t="inlineStr">
        <is>
          <t xml:space="preserve">( By Email:- </t>
        </is>
      </c>
    </row>
    <row r="27" ht="15.75" customHeight="1" s="442">
      <c r="B27" s="378" t="n">
        <v>12</v>
      </c>
      <c r="C27" s="438">
        <f>IF(C1=B3,G3,IF(C1=B4,G4,IF(C1=B5,G5,IF(C1=B6,G6,IF(C1=B7,G7,IF(C1=B8,G8,IF(C1=B9,G9,IF(C1=B10,G10,IF(C1=B11,G11,"")))))))))</f>
        <v/>
      </c>
    </row>
    <row r="28" ht="15.75" customHeight="1" s="442">
      <c r="B28" s="378" t="n">
        <v>13</v>
      </c>
      <c r="C28" s="378" t="inlineStr">
        <is>
          <t>)for submission of invoice along with data deletion certificate.</t>
        </is>
      </c>
    </row>
    <row r="29" ht="15.75" customHeight="1" s="442">
      <c r="B29" s="378" t="n">
        <v>14</v>
      </c>
    </row>
    <row r="30" ht="15.75" customHeight="1" s="442">
      <c r="B30" s="378" t="n">
        <v>15</v>
      </c>
      <c r="C30" s="438">
        <f>'AC-ENTRY SCREEN'!D5</f>
        <v/>
      </c>
    </row>
    <row r="31" ht="15.75" customHeight="1" s="442">
      <c r="B31" s="378" t="n">
        <v>16</v>
      </c>
      <c r="C31" s="378" t="inlineStr">
        <is>
          <t xml:space="preserve"> Dated </t>
        </is>
      </c>
    </row>
    <row r="32" ht="15.75" customHeight="1" s="442">
      <c r="B32" s="378" t="n">
        <v>17</v>
      </c>
      <c r="C32" s="378" t="inlineStr">
        <is>
          <t xml:space="preserve">        QA-QC completed data of the following villages received from  </t>
        </is>
      </c>
    </row>
    <row r="33" ht="15.75" customHeight="1" s="442">
      <c r="B33" s="378" t="n">
        <v>18</v>
      </c>
      <c r="C33" s="378" t="inlineStr">
        <is>
          <t>is hereby submitted for archival, please</t>
        </is>
      </c>
      <c r="E33" s="438" t="n"/>
    </row>
    <row r="34" ht="15.75" customHeight="1" s="442">
      <c r="B34" s="378" t="n">
        <v>19</v>
      </c>
      <c r="C34" s="354" t="inlineStr">
        <is>
          <t xml:space="preserve">(By Email:- </t>
        </is>
      </c>
    </row>
    <row r="35" ht="15.75" customHeight="1" s="442">
      <c r="B35" s="378" t="n">
        <v>20</v>
      </c>
      <c r="C35" s="441" t="inlineStr">
        <is>
          <t>prathiba.soi@gov.in )</t>
        </is>
      </c>
    </row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2">
    <mergeCell ref="C17:F18"/>
    <mergeCell ref="C19:D19"/>
  </mergeCells>
  <hyperlinks>
    <hyperlink xmlns:r="http://schemas.openxmlformats.org/officeDocument/2006/relationships" ref="C35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1"/>
    <col width="38" customWidth="1" style="442" min="2" max="2"/>
    <col width="9.140000000000001" customWidth="1" style="442" min="3" max="3"/>
    <col width="8.710000000000001" customWidth="1" style="442" min="4" max="4"/>
    <col width="14.57" customWidth="1" style="442" min="5" max="5"/>
    <col width="28.29" customWidth="1" style="442" min="6" max="6"/>
    <col width="8.710000000000001" customWidth="1" style="442" min="7" max="8"/>
    <col width="15.29" customWidth="1" style="442" min="9" max="9"/>
    <col width="5.43" customWidth="1" style="442" min="10" max="10"/>
    <col width="3.71" customWidth="1" style="442" min="11" max="11"/>
    <col width="20.43" customWidth="1" style="442" min="12" max="12"/>
    <col width="5.29" customWidth="1" style="442" min="13" max="13"/>
    <col width="4" customWidth="1" style="442" min="14" max="14"/>
    <col width="24.14" customWidth="1" style="442" min="15" max="15"/>
    <col width="8.710000000000001" customWidth="1" style="442" min="16" max="26"/>
  </cols>
  <sheetData>
    <row r="1">
      <c r="C1" s="83" t="inlineStr">
        <is>
          <t>A</t>
        </is>
      </c>
      <c r="D1" s="83" t="inlineStr">
        <is>
          <t>R</t>
        </is>
      </c>
    </row>
    <row r="2">
      <c r="B2" s="84" t="inlineStr">
        <is>
          <t>ACCEPTED</t>
        </is>
      </c>
      <c r="G2" s="1" t="inlineStr">
        <is>
          <t>ORI</t>
        </is>
      </c>
      <c r="H2" s="1" t="inlineStr">
        <is>
          <t>DEM</t>
        </is>
      </c>
      <c r="I2" s="1" t="inlineStr">
        <is>
          <t>RAW IMAGES</t>
        </is>
      </c>
    </row>
    <row r="3">
      <c r="A3" s="59" t="n">
        <v>1</v>
      </c>
      <c r="B3" s="59">
        <f>IF(ENTRY!AJ11=Sheet3!$C$1,ENTRY!D11," ")</f>
        <v/>
      </c>
      <c r="C3" s="59">
        <f>IF(ENTRY!AJ11=Sheet3!$C$1,ENTRY!E11," ")</f>
        <v/>
      </c>
      <c r="D3" s="85">
        <f>IF(ENTRY!AJ11=Sheet3!$C$1,ENTRY!F11," ")</f>
        <v/>
      </c>
      <c r="E3" s="59">
        <f>IF(ENTRY!AJ11=Sheet3!$C$1,ENTRY!H11," ")</f>
        <v/>
      </c>
      <c r="G3" s="59">
        <f>IF(ENTRY!AJ11=Sheet3!$C$1,ENTRY!AL11," ")</f>
        <v/>
      </c>
      <c r="H3" s="59">
        <f>IF(ENTRY!AJ11=Sheet3!$C$1,ENTRY!AM11," ")</f>
        <v/>
      </c>
      <c r="I3" s="59">
        <f>IF(ENTRY!AJ11=Sheet3!$C$1,ENTRY!AN11," ")</f>
        <v/>
      </c>
      <c r="K3" s="378">
        <f>IF(ENTRY!AJ11=Sheet3!$C$1,ENTRY!AO11," ")</f>
        <v/>
      </c>
    </row>
    <row r="4">
      <c r="A4" s="59" t="n">
        <v>2</v>
      </c>
      <c r="B4" s="59">
        <f>IF(ENTRY!AJ12=Sheet3!$C$1,ENTRY!D12," ")</f>
        <v/>
      </c>
      <c r="C4" s="59">
        <f>IF(ENTRY!AJ12=Sheet3!$C$1,ENTRY!E12," ")</f>
        <v/>
      </c>
      <c r="D4" s="59">
        <f>IF(ENTRY!AJ12=Sheet3!$C$1,ENTRY!F12," ")</f>
        <v/>
      </c>
      <c r="E4" s="59">
        <f>IF(ENTRY!AJ12=Sheet3!$C$1,ENTRY!H12," ")</f>
        <v/>
      </c>
      <c r="G4" s="59">
        <f>IF(ENTRY!AJ12=Sheet3!$C$1,ENTRY!AL12," ")</f>
        <v/>
      </c>
      <c r="H4" s="59">
        <f>IF(ENTRY!AJ12=Sheet3!$C$1,ENTRY!AM12," ")</f>
        <v/>
      </c>
      <c r="I4" s="59">
        <f>IF(ENTRY!AJ12=Sheet3!$C$1,ENTRY!AN12," ")</f>
        <v/>
      </c>
      <c r="K4" s="378">
        <f>IF(ENTRY!AJ12=Sheet3!$C$1,ENTRY!AO12," ")</f>
        <v/>
      </c>
    </row>
    <row r="5">
      <c r="A5" s="59" t="n">
        <v>3</v>
      </c>
      <c r="B5" s="59">
        <f>IF(ENTRY!AJ13=Sheet3!$C$1,ENTRY!D13," ")</f>
        <v/>
      </c>
      <c r="C5" s="59">
        <f>IF(ENTRY!AJ13=Sheet3!$C$1,ENTRY!E13," ")</f>
        <v/>
      </c>
      <c r="D5" s="85">
        <f>IF(ENTRY!AJ13=Sheet3!$C$1,ENTRY!F13," ")</f>
        <v/>
      </c>
      <c r="E5" s="59">
        <f>IF(ENTRY!AJ13=Sheet3!$C$1,ENTRY!H13," ")</f>
        <v/>
      </c>
      <c r="G5" s="59">
        <f>IF(ENTRY!AJ13=Sheet3!$C$1,ENTRY!AL13," ")</f>
        <v/>
      </c>
      <c r="H5" s="59">
        <f>IF(ENTRY!AJ13=Sheet3!$C$1,ENTRY!AM13," ")</f>
        <v/>
      </c>
      <c r="I5" s="59">
        <f>IF(ENTRY!AJ13=Sheet3!$C$1,ENTRY!AN13," ")</f>
        <v/>
      </c>
      <c r="K5" s="378">
        <f>IF(ENTRY!AJ13=Sheet3!$C$1,ENTRY!AO13," ")</f>
        <v/>
      </c>
    </row>
    <row r="6">
      <c r="A6" s="59" t="n">
        <v>4</v>
      </c>
      <c r="B6" s="59">
        <f>IF(ENTRY!AJ14=Sheet3!$C$1,ENTRY!D14," ")</f>
        <v/>
      </c>
      <c r="C6" s="59">
        <f>IF(ENTRY!AJ14=Sheet3!$C$1,ENTRY!E14," ")</f>
        <v/>
      </c>
      <c r="D6" s="59">
        <f>IF(ENTRY!AJ14=Sheet3!$C$1,ENTRY!F14," ")</f>
        <v/>
      </c>
      <c r="E6" s="59">
        <f>IF(ENTRY!AJ14=Sheet3!$C$1,ENTRY!H14," ")</f>
        <v/>
      </c>
      <c r="G6" s="59">
        <f>IF(ENTRY!AJ14=Sheet3!$C$1,ENTRY!AL14," ")</f>
        <v/>
      </c>
      <c r="H6" s="59">
        <f>IF(ENTRY!AJ14=Sheet3!$C$1,ENTRY!AM14," ")</f>
        <v/>
      </c>
      <c r="I6" s="59">
        <f>IF(ENTRY!AJ14=Sheet3!$C$1,ENTRY!AN14," ")</f>
        <v/>
      </c>
      <c r="K6" s="378">
        <f>IF(ENTRY!AJ14=Sheet3!$C$1,ENTRY!AO14," ")</f>
        <v/>
      </c>
    </row>
    <row r="7">
      <c r="A7" s="59" t="n">
        <v>5</v>
      </c>
      <c r="B7" s="59">
        <f>IF(ENTRY!AJ15=Sheet3!$C$1,ENTRY!D15," ")</f>
        <v/>
      </c>
      <c r="C7" s="59">
        <f>IF(ENTRY!AJ15=Sheet3!$C$1,ENTRY!E15," ")</f>
        <v/>
      </c>
      <c r="D7" s="59">
        <f>IF(ENTRY!AJ15=Sheet3!$C$1,ENTRY!F15," ")</f>
        <v/>
      </c>
      <c r="E7" s="59">
        <f>IF(ENTRY!AJ15=Sheet3!$C$1,ENTRY!H15," ")</f>
        <v/>
      </c>
      <c r="G7" s="59">
        <f>IF(ENTRY!AJ15=Sheet3!$C$1,ENTRY!AL15," ")</f>
        <v/>
      </c>
      <c r="H7" s="59">
        <f>IF(ENTRY!AJ15=Sheet3!$C$1,ENTRY!AM15," ")</f>
        <v/>
      </c>
      <c r="I7" s="59">
        <f>IF(ENTRY!AJ15=Sheet3!$C$1,ENTRY!AN15," ")</f>
        <v/>
      </c>
      <c r="K7" s="378">
        <f>IF(ENTRY!AJ15=Sheet3!$C$1,ENTRY!AO15," ")</f>
        <v/>
      </c>
    </row>
    <row r="8">
      <c r="A8" s="59" t="n">
        <v>6</v>
      </c>
      <c r="B8" s="59">
        <f>IF(ENTRY!AJ16=Sheet3!$C$1,ENTRY!D16," ")</f>
        <v/>
      </c>
      <c r="C8" s="59">
        <f>IF(ENTRY!AJ16=Sheet3!$C$1,ENTRY!E16," ")</f>
        <v/>
      </c>
      <c r="D8" s="59">
        <f>IF(ENTRY!AJ16=Sheet3!$C$1,ENTRY!F16," ")</f>
        <v/>
      </c>
      <c r="E8" s="59">
        <f>IF(ENTRY!AJ16=Sheet3!$C$1,ENTRY!H16," ")</f>
        <v/>
      </c>
      <c r="G8" s="59">
        <f>IF(ENTRY!AJ16=Sheet3!$C$1,ENTRY!AL16," ")</f>
        <v/>
      </c>
      <c r="H8" s="59">
        <f>IF(ENTRY!AJ16=Sheet3!$C$1,ENTRY!AM16," ")</f>
        <v/>
      </c>
      <c r="I8" s="59">
        <f>IF(ENTRY!AJ16=Sheet3!$C$1,ENTRY!AN16," ")</f>
        <v/>
      </c>
      <c r="K8" s="378">
        <f>IF(ENTRY!AJ16=Sheet3!$C$1,ENTRY!AO16," ")</f>
        <v/>
      </c>
    </row>
    <row r="9">
      <c r="A9" s="59" t="n">
        <v>7</v>
      </c>
      <c r="B9" s="59">
        <f>IF(ENTRY!AJ17=Sheet3!$C$1,ENTRY!D17," ")</f>
        <v/>
      </c>
      <c r="C9" s="59">
        <f>IF(ENTRY!AJ17=Sheet3!$C$1,ENTRY!E17," ")</f>
        <v/>
      </c>
      <c r="D9" s="59">
        <f>IF(ENTRY!AJ17=Sheet3!$C$1,ENTRY!F17," ")</f>
        <v/>
      </c>
      <c r="E9" s="59">
        <f>IF(ENTRY!AJ17=Sheet3!$C$1,ENTRY!H17," ")</f>
        <v/>
      </c>
      <c r="G9" s="59">
        <f>IF(ENTRY!AJ17=Sheet3!$C$1,ENTRY!AL17," ")</f>
        <v/>
      </c>
      <c r="H9" s="59">
        <f>IF(ENTRY!AJ17=Sheet3!$C$1,ENTRY!AM17," ")</f>
        <v/>
      </c>
      <c r="I9" s="59">
        <f>IF(ENTRY!AJ17=Sheet3!$C$1,ENTRY!AN17," ")</f>
        <v/>
      </c>
      <c r="K9" s="378">
        <f>IF(ENTRY!AJ17=Sheet3!$C$1,ENTRY!AO17," ")</f>
        <v/>
      </c>
    </row>
    <row r="11">
      <c r="B11" s="86" t="inlineStr">
        <is>
          <t>REJECTED</t>
        </is>
      </c>
      <c r="H11" s="10">
        <f>IF(ENTRY!AM19=Sheet3!$C$1,ENTRY!K19," ")</f>
        <v/>
      </c>
    </row>
    <row r="12">
      <c r="A12" s="59" t="n">
        <v>1</v>
      </c>
      <c r="B12" s="59">
        <f>IF(ENTRY!AJ11=Sheet3!$D$1,ENTRY!D11," ")</f>
        <v/>
      </c>
      <c r="C12" s="59">
        <f>IF(ENTRY!AJ11=Sheet3!$D$1,ENTRY!E11," ")</f>
        <v/>
      </c>
      <c r="D12" s="59">
        <f>IF(ENTRY!AJ11=Sheet3!$D$1,ENTRY!F11," ")</f>
        <v/>
      </c>
      <c r="E12" s="59">
        <f>IF(ENTRY!AJ11=Sheet3!$D$1,ENTRY!H11," ")</f>
        <v/>
      </c>
      <c r="F12" s="59">
        <f>IF(ENTRY!AJ11=Sheet3!$D$1,ENTRY!AK11," ")</f>
        <v/>
      </c>
    </row>
    <row r="13">
      <c r="A13" s="59" t="n">
        <v>2</v>
      </c>
      <c r="B13" s="59">
        <f>IF(ENTRY!AJ12=Sheet3!$D$1,ENTRY!D12," ")</f>
        <v/>
      </c>
      <c r="C13" s="59">
        <f>IF(ENTRY!AJ12=Sheet3!$D$1,ENTRY!E12," ")</f>
        <v/>
      </c>
      <c r="D13" s="59">
        <f>IF(ENTRY!AJ12=Sheet3!$D$1,ENTRY!F12," ")</f>
        <v/>
      </c>
      <c r="E13" s="59">
        <f>IF(ENTRY!AJ12=Sheet3!$D$1,ENTRY!H12," ")</f>
        <v/>
      </c>
      <c r="F13" s="87">
        <f>IF(ENTRY!AJ12=Sheet3!$D$1,ENTRY!AK12," ")</f>
        <v/>
      </c>
    </row>
    <row r="14">
      <c r="A14" s="59" t="n">
        <v>3</v>
      </c>
      <c r="B14" s="59">
        <f>IF(ENTRY!AJ13=Sheet3!$D$1,ENTRY!D13," ")</f>
        <v/>
      </c>
      <c r="C14" s="59">
        <f>IF(ENTRY!AJ13=Sheet3!$D$1,ENTRY!E13," ")</f>
        <v/>
      </c>
      <c r="D14" s="59">
        <f>IF(ENTRY!AJ13=Sheet3!$D$1,ENTRY!F13," ")</f>
        <v/>
      </c>
      <c r="E14" s="59">
        <f>IF(ENTRY!AJ13=Sheet3!$D$1,ENTRY!H13," ")</f>
        <v/>
      </c>
      <c r="F14" s="87">
        <f>IF(ENTRY!AJ13=Sheet3!$D$1,ENTRY!AK13," ")</f>
        <v/>
      </c>
    </row>
    <row r="15">
      <c r="A15" s="59" t="n">
        <v>4</v>
      </c>
      <c r="B15" s="59">
        <f>IF(ENTRY!AJ14=Sheet3!$D$1,ENTRY!D14," ")</f>
        <v/>
      </c>
      <c r="C15" s="59">
        <f>IF(ENTRY!AJ14=Sheet3!$D$1,ENTRY!E14," ")</f>
        <v/>
      </c>
      <c r="D15" s="59">
        <f>IF(ENTRY!AJ14=Sheet3!$D$1,ENTRY!F14," ")</f>
        <v/>
      </c>
      <c r="E15" s="59">
        <f>IF(ENTRY!AJ14=Sheet3!$D$1,ENTRY!H14," ")</f>
        <v/>
      </c>
      <c r="F15" s="87">
        <f>IF(ENTRY!AJ14=Sheet3!$D$1,ENTRY!AK14," ")</f>
        <v/>
      </c>
    </row>
    <row r="16">
      <c r="A16" s="59" t="n">
        <v>5</v>
      </c>
      <c r="B16" s="59">
        <f>IF(ENTRY!AJ15=Sheet3!$D$1,ENTRY!D15," ")</f>
        <v/>
      </c>
      <c r="C16" s="59">
        <f>IF(ENTRY!AJ15=Sheet3!$D$1,ENTRY!E15," ")</f>
        <v/>
      </c>
      <c r="D16" s="59">
        <f>IF(ENTRY!AJ15=Sheet3!$D$1,ENTRY!F15," ")</f>
        <v/>
      </c>
      <c r="E16" s="59">
        <f>IF(ENTRY!AJ15=Sheet3!$D$1,ENTRY!H15," ")</f>
        <v/>
      </c>
      <c r="F16" s="87">
        <f>IF(ENTRY!AJ15=Sheet3!$D$1,ENTRY!AK15," ")</f>
        <v/>
      </c>
    </row>
    <row r="17">
      <c r="A17" s="59" t="n">
        <v>6</v>
      </c>
      <c r="B17" s="59">
        <f>IF(ENTRY!AJ16=Sheet3!$D$1,ENTRY!D16," ")</f>
        <v/>
      </c>
      <c r="C17" s="59">
        <f>IF(ENTRY!AJ16=Sheet3!$D$1,ENTRY!E16," ")</f>
        <v/>
      </c>
      <c r="D17" s="59">
        <f>IF(ENTRY!AJ16=Sheet3!$D$1,ENTRY!F16," ")</f>
        <v/>
      </c>
      <c r="E17" s="59">
        <f>IF(ENTRY!AJ16=Sheet3!$D$1,ENTRY!H16," ")</f>
        <v/>
      </c>
      <c r="F17" s="87">
        <f>IF(ENTRY!AJ16=Sheet3!$D$1,ENTRY!AK16," ")</f>
        <v/>
      </c>
    </row>
    <row r="18">
      <c r="A18" s="59" t="n">
        <v>7</v>
      </c>
      <c r="B18" s="59">
        <f>IF(ENTRY!AJ17=Sheet3!$D$1,ENTRY!D17," ")</f>
        <v/>
      </c>
      <c r="C18" s="59">
        <f>IF(ENTRY!AJ17=Sheet3!$D$1,ENTRY!E17," ")</f>
        <v/>
      </c>
      <c r="D18" s="59">
        <f>IF(ENTRY!AJ17=Sheet3!$D$1,ENTRY!F17," ")</f>
        <v/>
      </c>
      <c r="E18" s="59">
        <f>IF(ENTRY!AJ17=Sheet3!$D$1,ENTRY!H17," ")</f>
        <v/>
      </c>
      <c r="F18" s="87">
        <f>IF(ENTRY!AJ17=Sheet3!$D$1,ENTRY!AK17," ")</f>
        <v/>
      </c>
    </row>
    <row r="20">
      <c r="A20" s="378">
        <f>COUNT(ENTRY!A11:A17)</f>
        <v/>
      </c>
      <c r="F20" s="88" t="inlineStr">
        <is>
          <t>ENTER NAME OF EXAMINER</t>
        </is>
      </c>
      <c r="I20" s="88" t="inlineStr">
        <is>
          <t>ENTER EA NAME</t>
        </is>
      </c>
      <c r="L20" s="1" t="inlineStr">
        <is>
          <t>ENTER DIST NAME</t>
        </is>
      </c>
      <c r="O20" s="1" t="inlineStr">
        <is>
          <t>ENTER TALUK NAME</t>
        </is>
      </c>
    </row>
    <row r="21" ht="15.75" customHeight="1" s="442">
      <c r="E21" s="59" t="n">
        <v>1</v>
      </c>
      <c r="F21" s="89" t="inlineStr">
        <is>
          <t>JIJI PAREKKATTU</t>
        </is>
      </c>
      <c r="H21" s="59" t="n">
        <v>1</v>
      </c>
      <c r="I21" s="59" t="inlineStr">
        <is>
          <t>AEREO</t>
        </is>
      </c>
      <c r="K21" s="59" t="n">
        <v>1</v>
      </c>
      <c r="L21" s="59" t="inlineStr">
        <is>
          <t>BELAGAVI</t>
        </is>
      </c>
      <c r="N21" s="59" t="n">
        <v>1</v>
      </c>
      <c r="O21" s="59" t="inlineStr">
        <is>
          <t>ALUR</t>
        </is>
      </c>
    </row>
    <row r="22" ht="15.75" customHeight="1" s="442">
      <c r="E22" s="59" t="n">
        <v>2</v>
      </c>
      <c r="F22" s="89" t="inlineStr">
        <is>
          <t>B R RAJEE</t>
        </is>
      </c>
      <c r="H22" s="59" t="n">
        <v>2</v>
      </c>
      <c r="I22" s="59" t="inlineStr">
        <is>
          <t>DALE</t>
        </is>
      </c>
      <c r="K22" s="59" t="n">
        <v>2</v>
      </c>
      <c r="L22" s="59" t="inlineStr">
        <is>
          <t>HASSAN</t>
        </is>
      </c>
      <c r="N22" s="59" t="n">
        <v>2</v>
      </c>
      <c r="O22" s="59" t="inlineStr">
        <is>
          <t>ARASIKERE</t>
        </is>
      </c>
    </row>
    <row r="23" ht="15.75" customHeight="1" s="442">
      <c r="E23" s="59" t="n">
        <v>3</v>
      </c>
      <c r="F23" s="89" t="inlineStr">
        <is>
          <t>SYEDA HAFEEZA SULTANA</t>
        </is>
      </c>
      <c r="H23" s="59" t="n">
        <v>3</v>
      </c>
      <c r="I23" s="59" t="inlineStr">
        <is>
          <t>GEOKNO</t>
        </is>
      </c>
      <c r="K23" s="59" t="n">
        <v>3</v>
      </c>
      <c r="L23" s="59" t="inlineStr">
        <is>
          <t>TUMAKURU</t>
        </is>
      </c>
      <c r="N23" s="59" t="n">
        <v>3</v>
      </c>
      <c r="O23" s="59" t="inlineStr">
        <is>
          <t>BELUR</t>
        </is>
      </c>
    </row>
    <row r="24" ht="15.75" customHeight="1" s="442">
      <c r="E24" s="59" t="n">
        <v>4</v>
      </c>
      <c r="F24" s="89" t="inlineStr">
        <is>
          <t>CHANDRAKALA M S</t>
        </is>
      </c>
      <c r="H24" s="59" t="n">
        <v>4</v>
      </c>
      <c r="I24" s="59" t="inlineStr">
        <is>
          <t>MARVEL</t>
        </is>
      </c>
      <c r="K24" s="10" t="n"/>
      <c r="L24" s="10" t="n"/>
      <c r="N24" s="59" t="n">
        <v>4</v>
      </c>
      <c r="O24" s="59" t="inlineStr">
        <is>
          <t>CHANNARAYAPATNA</t>
        </is>
      </c>
    </row>
    <row r="25" ht="15.75" customHeight="1" s="442">
      <c r="E25" s="59" t="n">
        <v>5</v>
      </c>
      <c r="F25" s="89" t="inlineStr">
        <is>
          <t>CHETANA S</t>
        </is>
      </c>
      <c r="H25" s="59" t="n">
        <v>5</v>
      </c>
      <c r="I25" s="59" t="inlineStr">
        <is>
          <t>MATRIX</t>
        </is>
      </c>
      <c r="K25" s="10" t="n"/>
      <c r="N25" s="59" t="n">
        <v>5</v>
      </c>
      <c r="O25" s="59" t="inlineStr">
        <is>
          <t>CHIKKANAYAKANAHALLI</t>
        </is>
      </c>
    </row>
    <row r="26" ht="15.75" customHeight="1" s="442">
      <c r="E26" s="59" t="n">
        <v>6</v>
      </c>
      <c r="F26" s="89" t="inlineStr">
        <is>
          <t xml:space="preserve">GANESH M S </t>
        </is>
      </c>
      <c r="H26" s="59" t="n">
        <v>6</v>
      </c>
      <c r="I26" s="59" t="inlineStr">
        <is>
          <t>NEOGEO</t>
        </is>
      </c>
      <c r="N26" s="59" t="n">
        <v>6</v>
      </c>
      <c r="O26" s="59" t="inlineStr">
        <is>
          <t>GUBBI</t>
        </is>
      </c>
    </row>
    <row r="27" ht="15.75" customHeight="1" s="442">
      <c r="E27" s="59" t="n">
        <v>7</v>
      </c>
      <c r="F27" s="89" t="inlineStr">
        <is>
          <t>BALASWAMY Y</t>
        </is>
      </c>
      <c r="H27" s="59" t="n">
        <v>7</v>
      </c>
      <c r="I27" s="59" t="inlineStr">
        <is>
          <t>PIONEER</t>
        </is>
      </c>
      <c r="N27" s="59" t="n">
        <v>7</v>
      </c>
      <c r="O27" s="59" t="inlineStr">
        <is>
          <t>HASSAN</t>
        </is>
      </c>
    </row>
    <row r="28" ht="15.75" customHeight="1" s="442">
      <c r="E28" s="59" t="n">
        <v>8</v>
      </c>
      <c r="F28" s="89" t="inlineStr">
        <is>
          <t>SALILA P R</t>
        </is>
      </c>
      <c r="H28" s="59" t="n">
        <v>8</v>
      </c>
      <c r="I28" s="59" t="inlineStr">
        <is>
          <t>SAPTRISHI</t>
        </is>
      </c>
      <c r="N28" s="59" t="n">
        <v>8</v>
      </c>
      <c r="O28" s="59" t="inlineStr">
        <is>
          <t>HOLE NARSIPURA</t>
        </is>
      </c>
    </row>
    <row r="29" ht="15.75" customHeight="1" s="442">
      <c r="E29" s="59" t="n">
        <v>9</v>
      </c>
      <c r="F29" s="89" t="inlineStr">
        <is>
          <t>USHA MAGESHWARI</t>
        </is>
      </c>
      <c r="H29" s="59" t="n">
        <v>9</v>
      </c>
      <c r="I29" s="59" t="inlineStr">
        <is>
          <t>VIDTEQ</t>
        </is>
      </c>
      <c r="N29" s="59" t="n">
        <v>9</v>
      </c>
      <c r="O29" s="59" t="inlineStr">
        <is>
          <t>MADHUGIRI</t>
        </is>
      </c>
    </row>
    <row r="30" ht="15.75" customHeight="1" s="442">
      <c r="N30" s="59" t="n">
        <v>10</v>
      </c>
      <c r="O30" s="59" t="inlineStr">
        <is>
          <t>PAVAGADA</t>
        </is>
      </c>
    </row>
    <row r="31" ht="15.75" customHeight="1" s="442">
      <c r="N31" s="59" t="n">
        <v>11</v>
      </c>
      <c r="O31" s="59" t="inlineStr">
        <is>
          <t>SAKALESHPURA</t>
        </is>
      </c>
    </row>
    <row r="32" ht="15.75" customHeight="1" s="442">
      <c r="N32" s="59" t="n">
        <v>12</v>
      </c>
      <c r="O32" s="59" t="inlineStr">
        <is>
          <t>SIRA</t>
        </is>
      </c>
    </row>
    <row r="33" ht="15.75" customHeight="1" s="442">
      <c r="N33" s="59" t="n">
        <v>13</v>
      </c>
      <c r="O33" s="59" t="inlineStr">
        <is>
          <t>TIPTUR</t>
        </is>
      </c>
    </row>
    <row r="34" ht="15.75" customHeight="1" s="442">
      <c r="N34" s="59" t="n">
        <v>14</v>
      </c>
      <c r="O34" s="59" t="inlineStr">
        <is>
          <t>TURUVEKERE</t>
        </is>
      </c>
    </row>
    <row r="35" ht="15.75" customHeight="1" s="442">
      <c r="N35" s="59" t="n">
        <v>15</v>
      </c>
      <c r="O35" s="59" t="inlineStr">
        <is>
          <t>YERAGATTI</t>
        </is>
      </c>
    </row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conditionalFormatting sqref="B11">
    <cfRule type="containsBlanks" priority="1" dxfId="11">
      <formula>LEN(TRIM(B11))=0</formula>
    </cfRule>
    <cfRule type="notContainsBlanks" priority="2" dxfId="0">
      <formula>LEN(TRIM(B11))&gt;0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20"/>
  <sheetViews>
    <sheetView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K7" sqref="K7"/>
    </sheetView>
  </sheetViews>
  <sheetFormatPr baseColWidth="8" defaultColWidth="14.43" defaultRowHeight="15" customHeight="1"/>
  <cols>
    <col width="6.29" customWidth="1" style="442" min="1" max="1"/>
    <col width="8.710000000000001" customWidth="1" style="442" min="2" max="2"/>
    <col width="26" customWidth="1" style="442" min="3" max="3"/>
    <col width="13" customWidth="1" style="442" min="4" max="4"/>
    <col width="14.14" customWidth="1" style="442" min="5" max="5"/>
    <col width="20" customWidth="1" style="442" min="6" max="6"/>
    <col width="9" customWidth="1" style="442" min="7" max="7"/>
    <col width="9.859999999999999" customWidth="1" style="442" min="8" max="8"/>
    <col width="8.859999999999999" customWidth="1" style="442" min="9" max="9"/>
    <col width="8" customWidth="1" style="442" min="10" max="10"/>
    <col width="34.57" customWidth="1" style="442" min="11" max="11"/>
    <col width="46.14" customWidth="1" style="442" min="12" max="12"/>
    <col width="8.710000000000001" customWidth="1" style="442" min="13" max="26"/>
  </cols>
  <sheetData>
    <row r="2">
      <c r="C2" s="460" t="inlineStr">
        <is>
          <t>QA/QC Analysis Check list</t>
        </is>
      </c>
      <c r="D2" s="453" t="n"/>
      <c r="E2" s="453" t="n"/>
      <c r="F2" s="453" t="n"/>
      <c r="G2" s="453" t="n"/>
      <c r="H2" s="453" t="n"/>
      <c r="I2" s="453" t="n"/>
      <c r="J2" s="447" t="n"/>
      <c r="K2" s="461" t="inlineStr">
        <is>
          <t>ANNX I</t>
        </is>
      </c>
      <c r="L2" s="447" t="n"/>
    </row>
    <row r="3" ht="24" customHeight="1" s="442">
      <c r="C3" s="462" t="inlineStr">
        <is>
          <t>DATA RECEIVED DATE</t>
        </is>
      </c>
      <c r="D3" s="463" t="n"/>
      <c r="E3" s="464">
        <f>ENTRY!E5</f>
        <v/>
      </c>
      <c r="F3" s="463" t="n"/>
      <c r="G3" s="95" t="inlineStr">
        <is>
          <t>District</t>
        </is>
      </c>
      <c r="H3" s="465">
        <f>ENTRY!H5</f>
        <v/>
      </c>
      <c r="I3" s="453" t="n"/>
      <c r="J3" s="447" t="n"/>
      <c r="K3" s="97" t="inlineStr">
        <is>
          <t>NAME OF EMPANALLED AGENCY</t>
        </is>
      </c>
      <c r="L3" s="98">
        <f>ENTRY!F7</f>
        <v/>
      </c>
    </row>
    <row r="4" ht="24" customHeight="1" s="442">
      <c r="C4" s="466" t="inlineStr">
        <is>
          <t>Submission Fresh/Resubmission</t>
        </is>
      </c>
      <c r="D4" s="467" t="n"/>
      <c r="E4" s="468">
        <f>ENTRY!E6</f>
        <v/>
      </c>
      <c r="F4" s="467" t="n"/>
      <c r="G4" s="102" t="inlineStr">
        <is>
          <t>TALUK</t>
        </is>
      </c>
      <c r="H4" s="465">
        <f>ENTRY!H6</f>
        <v/>
      </c>
      <c r="I4" s="453" t="n"/>
      <c r="J4" s="447" t="n"/>
      <c r="K4" s="103" t="inlineStr">
        <is>
          <t>HARD DISK No.</t>
        </is>
      </c>
      <c r="L4" s="98">
        <f>ENTRY!J6</f>
        <v/>
      </c>
    </row>
    <row r="5" ht="16.5" customHeight="1" s="442">
      <c r="B5" s="37" t="n"/>
      <c r="C5" s="37" t="n"/>
      <c r="D5" s="37" t="n"/>
      <c r="E5" s="27" t="n"/>
      <c r="F5" s="27" t="n"/>
      <c r="G5" s="38" t="n"/>
      <c r="H5" s="27" t="n"/>
      <c r="I5" s="27" t="n"/>
    </row>
    <row r="6" ht="185.25" customHeight="1" s="442">
      <c r="B6" s="104" t="inlineStr">
        <is>
          <t>SL No.</t>
        </is>
      </c>
      <c r="C6" s="105" t="inlineStr">
        <is>
          <t>Village Name</t>
        </is>
      </c>
      <c r="D6" s="105" t="inlineStr">
        <is>
          <t>LGD CODE</t>
        </is>
      </c>
      <c r="E6" s="105" t="inlineStr">
        <is>
          <t>AREA</t>
        </is>
      </c>
      <c r="F6" s="105" t="inlineStr">
        <is>
          <t>HOBLI</t>
        </is>
      </c>
      <c r="G6" s="105" t="inlineStr">
        <is>
          <t>No. of flights</t>
        </is>
      </c>
      <c r="H6" s="105" t="inlineStr">
        <is>
          <t>Flying Height</t>
        </is>
      </c>
      <c r="I6" s="105" t="inlineStr">
        <is>
          <t>No. of Raw Images</t>
        </is>
      </c>
      <c r="J6" s="106" t="inlineStr">
        <is>
          <t xml:space="preserve">Intra Flight overlap (52m) 
(3.2.(i).d-WFD) </t>
        </is>
      </c>
      <c r="K6" s="107" t="inlineStr">
        <is>
          <t>1. File naming(3.3.1)
2. Raw &amp; RINEX Data of Ibase(3.3.2.i) 
3. GPS Log Sheet(3.3.2.ii) 
4. Base line Processing and(3.8.IV)  
5. Network adjustment Report(3.8.VI) 
6. UAV processing Report(3.3.7) 
7. PPK Rower Raw Data/Flight Log availabe in data(3.3.3)
8. Projection, Datum(3.3.6)
9.QA/QC Report(3.4)</t>
        </is>
      </c>
      <c r="L6" s="108" t="inlineStr">
        <is>
          <t>1. GPS instrument Dual frequency(3.2.c) 
2. Nearest 3 CORS Stations
3. Correct coordinates of CORS(3.6)
4. Solution fixed for all Baselines(3.5)
5. Network Adjustment passed for 95% accuracy(3.5.(iii).d)
6. Geo-tagging done using correct Ibase(3.8.V-WFD)
7.Check points provided 5 per village(3.5.II.3)
8. Epoch-allowed 01 sec(3.2.c)
9. PPK Processing &amp; Geotag 90%(3.6.i)</t>
        </is>
      </c>
    </row>
    <row r="7" ht="49.5" customHeight="1" s="442">
      <c r="B7" s="109" t="n">
        <v>1</v>
      </c>
      <c r="C7" s="110">
        <f>ENTRY!D11</f>
        <v/>
      </c>
      <c r="D7" s="110">
        <f>ENTRY!E11</f>
        <v/>
      </c>
      <c r="E7" s="111">
        <f>ENTRY!F11</f>
        <v/>
      </c>
      <c r="F7" s="110">
        <f>ENTRY!H11</f>
        <v/>
      </c>
      <c r="G7" s="112">
        <f>ENTRY!J11</f>
        <v/>
      </c>
      <c r="H7" s="113">
        <f>ENTRY!K11</f>
        <v/>
      </c>
      <c r="I7" s="112">
        <f>ENTRY!L11</f>
        <v/>
      </c>
      <c r="J7" s="113">
        <f>ENTRY!M11</f>
        <v/>
      </c>
      <c r="K7" s="113">
        <f>ENTRY!N11</f>
        <v/>
      </c>
      <c r="L7" s="114">
        <f>ENTRY!O11</f>
        <v/>
      </c>
    </row>
    <row r="8" ht="49.5" customHeight="1" s="442">
      <c r="B8" s="115" t="n">
        <v>2</v>
      </c>
      <c r="C8" s="116">
        <f>ENTRY!D12</f>
        <v/>
      </c>
      <c r="D8" s="116">
        <f>ENTRY!E12</f>
        <v/>
      </c>
      <c r="E8" s="117">
        <f>ENTRY!F12</f>
        <v/>
      </c>
      <c r="F8" s="116">
        <f>ENTRY!H12</f>
        <v/>
      </c>
      <c r="G8" s="118">
        <f>ENTRY!J12</f>
        <v/>
      </c>
      <c r="H8" s="119">
        <f>ENTRY!K12</f>
        <v/>
      </c>
      <c r="I8" s="119">
        <f>ENTRY!L12</f>
        <v/>
      </c>
      <c r="J8" s="118">
        <f>ENTRY!M12</f>
        <v/>
      </c>
      <c r="K8" s="118">
        <f>ENTRY!N12</f>
        <v/>
      </c>
      <c r="L8" s="120">
        <f>ENTRY!O12</f>
        <v/>
      </c>
    </row>
    <row r="9" ht="49.5" customHeight="1" s="442">
      <c r="B9" s="115" t="n">
        <v>3</v>
      </c>
      <c r="C9" s="116">
        <f>ENTRY!D13</f>
        <v/>
      </c>
      <c r="D9" s="116">
        <f>ENTRY!E13</f>
        <v/>
      </c>
      <c r="E9" s="117">
        <f>ENTRY!F13</f>
        <v/>
      </c>
      <c r="F9" s="116">
        <f>ENTRY!H13</f>
        <v/>
      </c>
      <c r="G9" s="118">
        <f>ENTRY!J13</f>
        <v/>
      </c>
      <c r="H9" s="118">
        <f>ENTRY!K13</f>
        <v/>
      </c>
      <c r="I9" s="119">
        <f>ENTRY!L13</f>
        <v/>
      </c>
      <c r="J9" s="118">
        <f>ENTRY!M13</f>
        <v/>
      </c>
      <c r="K9" s="118">
        <f>ENTRY!N13</f>
        <v/>
      </c>
      <c r="L9" s="120">
        <f>ENTRY!O13</f>
        <v/>
      </c>
    </row>
    <row r="10" ht="49.5" customHeight="1" s="442">
      <c r="B10" s="115" t="n">
        <v>4</v>
      </c>
      <c r="C10" s="116">
        <f>ENTRY!D14</f>
        <v/>
      </c>
      <c r="D10" s="116">
        <f>ENTRY!E14</f>
        <v/>
      </c>
      <c r="E10" s="117">
        <f>ENTRY!F14</f>
        <v/>
      </c>
      <c r="F10" s="116">
        <f>ENTRY!H14</f>
        <v/>
      </c>
      <c r="G10" s="118">
        <f>ENTRY!J14</f>
        <v/>
      </c>
      <c r="H10" s="118">
        <f>ENTRY!K14</f>
        <v/>
      </c>
      <c r="I10" s="119">
        <f>ENTRY!L14</f>
        <v/>
      </c>
      <c r="J10" s="118">
        <f>ENTRY!M14</f>
        <v/>
      </c>
      <c r="K10" s="118">
        <f>ENTRY!N14</f>
        <v/>
      </c>
      <c r="L10" s="120">
        <f>ENTRY!O14</f>
        <v/>
      </c>
    </row>
    <row r="11" ht="49.5" customHeight="1" s="442">
      <c r="B11" s="115" t="n">
        <v>5</v>
      </c>
      <c r="C11" s="116">
        <f>ENTRY!D15</f>
        <v/>
      </c>
      <c r="D11" s="116">
        <f>ENTRY!E15</f>
        <v/>
      </c>
      <c r="E11" s="117">
        <f>ENTRY!F15</f>
        <v/>
      </c>
      <c r="F11" s="116">
        <f>ENTRY!H15</f>
        <v/>
      </c>
      <c r="G11" s="118">
        <f>ENTRY!J15</f>
        <v/>
      </c>
      <c r="H11" s="118">
        <f>ENTRY!K15</f>
        <v/>
      </c>
      <c r="I11" s="119">
        <f>ENTRY!L15</f>
        <v/>
      </c>
      <c r="J11" s="118">
        <f>ENTRY!M15</f>
        <v/>
      </c>
      <c r="K11" s="118">
        <f>ENTRY!N15</f>
        <v/>
      </c>
      <c r="L11" s="120">
        <f>ENTRY!O15</f>
        <v/>
      </c>
    </row>
    <row r="12" ht="42" customHeight="1" s="442">
      <c r="B12" s="115" t="n">
        <v>6</v>
      </c>
      <c r="C12" s="116">
        <f>ENTRY!D16</f>
        <v/>
      </c>
      <c r="D12" s="116">
        <f>ENTRY!E16</f>
        <v/>
      </c>
      <c r="E12" s="117">
        <f>ENTRY!F16</f>
        <v/>
      </c>
      <c r="F12" s="116">
        <f>ENTRY!H16</f>
        <v/>
      </c>
      <c r="G12" s="118">
        <f>ENTRY!J16</f>
        <v/>
      </c>
      <c r="H12" s="118">
        <f>ENTRY!K16</f>
        <v/>
      </c>
      <c r="I12" s="119">
        <f>ENTRY!L16</f>
        <v/>
      </c>
      <c r="J12" s="118">
        <f>ENTRY!M16</f>
        <v/>
      </c>
      <c r="K12" s="118">
        <f>ENTRY!N16</f>
        <v/>
      </c>
      <c r="L12" s="120">
        <f>ENTRY!O16</f>
        <v/>
      </c>
    </row>
    <row r="13" ht="42" customHeight="1" s="442">
      <c r="B13" s="121" t="n">
        <v>7</v>
      </c>
      <c r="C13" s="122">
        <f>ENTRY!D17</f>
        <v/>
      </c>
      <c r="D13" s="122">
        <f>ENTRY!E17</f>
        <v/>
      </c>
      <c r="E13" s="123">
        <f>ENTRY!F17</f>
        <v/>
      </c>
      <c r="F13" s="122">
        <f>ENTRY!H17</f>
        <v/>
      </c>
      <c r="G13" s="124">
        <f>ENTRY!J17</f>
        <v/>
      </c>
      <c r="H13" s="124">
        <f>ENTRY!K17</f>
        <v/>
      </c>
      <c r="I13" s="125">
        <f>ENTRY!L17</f>
        <v/>
      </c>
      <c r="J13" s="124">
        <f>ENTRY!M17</f>
        <v/>
      </c>
      <c r="K13" s="124">
        <f>ENTRY!N17</f>
        <v/>
      </c>
      <c r="L13" s="126">
        <f>ENTRY!O17</f>
        <v/>
      </c>
    </row>
    <row r="15" ht="21" customHeight="1" s="442">
      <c r="K15" s="469" t="inlineStr">
        <is>
          <t>QA/QC Done by:-</t>
        </is>
      </c>
      <c r="L15" s="470" t="n"/>
    </row>
    <row r="16" ht="21" customHeight="1" s="442">
      <c r="K16" s="129" t="inlineStr">
        <is>
          <t>Name &amp; Signature:-</t>
        </is>
      </c>
      <c r="L16" s="130">
        <f>ENTRY!E2</f>
        <v/>
      </c>
    </row>
    <row r="17" ht="21" customHeight="1" s="442">
      <c r="K17" s="131" t="inlineStr">
        <is>
          <t>Designation:-</t>
        </is>
      </c>
      <c r="L17" s="132">
        <f>ENTRY!E3</f>
        <v/>
      </c>
    </row>
    <row r="18" ht="21" customHeight="1" s="442">
      <c r="K18" s="131" t="inlineStr">
        <is>
          <t>Commenced On:-</t>
        </is>
      </c>
      <c r="L18" s="132">
        <f>ENTRY!J2</f>
        <v/>
      </c>
    </row>
    <row r="19" ht="21" customHeight="1" s="442">
      <c r="K19" s="131" t="inlineStr">
        <is>
          <t>Finished On:-</t>
        </is>
      </c>
      <c r="L19" s="132">
        <f>ENTRY!J3</f>
        <v/>
      </c>
    </row>
    <row r="20" ht="21" customHeight="1" s="442">
      <c r="K20" s="133" t="inlineStr">
        <is>
          <t>No. Of Days:-</t>
        </is>
      </c>
      <c r="L20" s="134">
        <f>ENTRY!L3</f>
        <v/>
      </c>
    </row>
    <row r="21" ht="21.75" customHeight="1" s="442"/>
    <row r="22" ht="21.75" customHeight="1" s="442"/>
    <row r="23" ht="15.75" customHeight="1" s="442"/>
    <row r="24" ht="15.75" customHeight="1" s="442"/>
    <row r="25" ht="15.75" customHeight="1" s="442"/>
    <row r="26" ht="15.75" customHeight="1" s="442"/>
    <row r="27" ht="15.75" customHeight="1" s="442"/>
    <row r="28" ht="13.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9">
    <mergeCell ref="E4:F4"/>
    <mergeCell ref="K2:L2"/>
    <mergeCell ref="K15:L15"/>
    <mergeCell ref="H4:J4"/>
    <mergeCell ref="C2:J2"/>
    <mergeCell ref="H3:J3"/>
    <mergeCell ref="C3:D3"/>
    <mergeCell ref="E3:F3"/>
    <mergeCell ref="C4:D4"/>
  </mergeCells>
  <pageMargins left="0.5" right="0.2" top="0.5" bottom="0.5" header="0" footer="0"/>
  <pageSetup orientation="landscape" paperSize="9" scale="67"/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B2:X3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baseColWidth="8" defaultColWidth="14.43" defaultRowHeight="15" customHeight="1"/>
  <cols>
    <col width="4.57" customWidth="1" style="442" min="1" max="1"/>
    <col width="8.710000000000001" customWidth="1" style="442" min="2" max="2"/>
    <col width="24" customWidth="1" style="442" min="3" max="3"/>
    <col width="14.29" customWidth="1" style="442" min="4" max="4"/>
    <col width="10.29" customWidth="1" style="442" min="5" max="5"/>
    <col width="9.859999999999999" customWidth="1" style="442" min="6" max="6"/>
    <col width="5.43" customWidth="1" style="442" min="7" max="7"/>
    <col width="5.57" customWidth="1" style="442" min="8" max="8"/>
    <col width="5.43" customWidth="1" style="442" min="9" max="9"/>
    <col width="5.57" customWidth="1" style="442" min="10" max="10"/>
    <col width="6" customWidth="1" style="442" min="11" max="11"/>
    <col width="5.57" customWidth="1" style="442" min="12" max="12"/>
    <col width="6.57" customWidth="1" style="442" min="13" max="13"/>
    <col width="8" customWidth="1" style="442" min="14" max="15"/>
    <col width="7.29" customWidth="1" style="442" min="16" max="16"/>
    <col width="7.71" customWidth="1" style="442" min="17" max="20"/>
    <col width="11" customWidth="1" style="442" min="21" max="21"/>
    <col width="10.57" customWidth="1" style="442" min="22" max="22"/>
    <col width="11.57" customWidth="1" style="442" min="23" max="23"/>
    <col width="11.86" customWidth="1" style="442" min="24" max="24"/>
    <col width="8.710000000000001" customWidth="1" style="442" min="25" max="26"/>
  </cols>
  <sheetData>
    <row r="2" ht="21" customHeight="1" s="442">
      <c r="C2" s="471">
        <f>'ANEX-I'!C2</f>
        <v/>
      </c>
      <c r="D2" s="453" t="n"/>
      <c r="E2" s="453" t="n"/>
      <c r="F2" s="453" t="n"/>
      <c r="G2" s="453" t="n"/>
      <c r="H2" s="453" t="n"/>
      <c r="I2" s="453" t="n"/>
      <c r="J2" s="453" t="n"/>
      <c r="K2" s="453" t="n"/>
      <c r="L2" s="453" t="n"/>
      <c r="M2" s="453" t="n"/>
      <c r="N2" s="447" t="n"/>
      <c r="O2" s="472" t="inlineStr">
        <is>
          <t>ANNEX II</t>
        </is>
      </c>
      <c r="P2" s="453" t="n"/>
      <c r="Q2" s="453" t="n"/>
      <c r="R2" s="453" t="n"/>
      <c r="S2" s="453" t="n"/>
      <c r="T2" s="453" t="n"/>
      <c r="U2" s="453" t="n"/>
      <c r="V2" s="453" t="n"/>
      <c r="W2" s="447" t="n"/>
    </row>
    <row r="3" ht="24" customHeight="1" s="442">
      <c r="C3" s="137" t="inlineStr">
        <is>
          <t>DATA RECEIVED DATE</t>
        </is>
      </c>
      <c r="D3" s="444" t="n"/>
      <c r="E3" s="473">
        <f>ENTRY!E5</f>
        <v/>
      </c>
      <c r="F3" s="447" t="n"/>
      <c r="G3" s="474" t="inlineStr">
        <is>
          <t>District</t>
        </is>
      </c>
      <c r="H3" s="453" t="n"/>
      <c r="I3" s="453" t="n"/>
      <c r="J3" s="447" t="n"/>
      <c r="K3" s="475">
        <f>ENTRY!H5</f>
        <v/>
      </c>
      <c r="L3" s="453" t="n"/>
      <c r="M3" s="453" t="n"/>
      <c r="N3" s="447" t="n"/>
      <c r="O3" s="476" t="inlineStr">
        <is>
          <t>NAME OF EMPANALLED AGENCY</t>
        </is>
      </c>
      <c r="P3" s="453" t="n"/>
      <c r="Q3" s="453" t="n"/>
      <c r="R3" s="447" t="n"/>
      <c r="S3" s="475">
        <f>ENTRY!F7</f>
        <v/>
      </c>
      <c r="T3" s="453" t="n"/>
      <c r="U3" s="453" t="n"/>
      <c r="V3" s="453" t="n"/>
      <c r="W3" s="447" t="n"/>
    </row>
    <row r="4" ht="24" customHeight="1" s="442">
      <c r="C4" s="142" t="inlineStr">
        <is>
          <t>Submission Fresh/Resubmission</t>
        </is>
      </c>
      <c r="D4" s="449" t="n"/>
      <c r="E4" s="475">
        <f>ENTRY!E6</f>
        <v/>
      </c>
      <c r="F4" s="447" t="n"/>
      <c r="G4" s="477" t="inlineStr">
        <is>
          <t>TALUK</t>
        </is>
      </c>
      <c r="H4" s="478" t="n"/>
      <c r="I4" s="478" t="n"/>
      <c r="J4" s="479" t="n"/>
      <c r="K4" s="475">
        <f>ENTRY!H6</f>
        <v/>
      </c>
      <c r="L4" s="453" t="n"/>
      <c r="M4" s="453" t="n"/>
      <c r="N4" s="447" t="n"/>
      <c r="O4" s="476" t="inlineStr">
        <is>
          <t>HARD DISK No.</t>
        </is>
      </c>
      <c r="P4" s="453" t="n"/>
      <c r="Q4" s="453" t="n"/>
      <c r="R4" s="447" t="n"/>
      <c r="S4" s="475">
        <f>ENTRY!J6</f>
        <v/>
      </c>
      <c r="T4" s="453" t="n"/>
      <c r="U4" s="453" t="n"/>
      <c r="V4" s="453" t="n"/>
      <c r="W4" s="447" t="n"/>
    </row>
    <row r="5" ht="16.5" customHeight="1" s="442">
      <c r="B5" s="37" t="n"/>
      <c r="C5" s="37" t="n"/>
      <c r="D5" s="37" t="n"/>
    </row>
    <row r="6" ht="159" customHeight="1" s="442">
      <c r="B6" s="146" t="inlineStr">
        <is>
          <t>SL No.</t>
        </is>
      </c>
      <c r="C6" s="147" t="inlineStr">
        <is>
          <t>Village Name</t>
        </is>
      </c>
      <c r="D6" s="147" t="inlineStr">
        <is>
          <t>LGD CODE</t>
        </is>
      </c>
      <c r="E6" s="148" t="inlineStr">
        <is>
          <t>ORI GSD (IN UAV REPORT) ALLOWED 5 cm
  (3.5.IV(b))</t>
        </is>
      </c>
      <c r="F6" s="149" t="inlineStr">
        <is>
          <t>DEM GSD (IN UAV REPORT)ALLOWED 10 cm</t>
        </is>
      </c>
      <c r="G6" s="480" t="inlineStr">
        <is>
          <t>Image Processing Check RMSE x, y ≤ 4.085 cm z ≤ 10.204 cm 
(3.5.I or IV(a))</t>
        </is>
      </c>
      <c r="H6" s="481" t="n"/>
      <c r="I6" s="482" t="n"/>
      <c r="J6" s="480" t="inlineStr">
        <is>
          <t>GCP &amp; Check points Error RMSE x, y ≤ 10 cm z ≤ 20 cm 
3.5.IV(b)</t>
        </is>
      </c>
      <c r="K6" s="481" t="n"/>
      <c r="L6" s="482" t="n"/>
      <c r="M6" s="147" t="inlineStr">
        <is>
          <t>No Of IBASE</t>
        </is>
      </c>
      <c r="N6" s="148" t="inlineStr">
        <is>
          <t>Errors in Network adjustment report of ibase in cm (allowed x,y….2.5 cm z…5 cm (3.5.II(1))</t>
        </is>
      </c>
      <c r="O6" s="444" t="n"/>
      <c r="P6" s="463" t="n"/>
      <c r="Q6" s="147" t="inlineStr">
        <is>
          <t>CORS STATIONS</t>
        </is>
      </c>
      <c r="R6" s="444" t="n"/>
      <c r="S6" s="444" t="n"/>
      <c r="T6" s="463" t="n"/>
      <c r="U6" s="147" t="inlineStr">
        <is>
          <t>ORI Pixel size in cm (3.2.e/3.3.4)</t>
        </is>
      </c>
      <c r="V6" s="147" t="inlineStr">
        <is>
          <t>DEM pixel size in cm (3.2.e/3.3.5)</t>
        </is>
      </c>
      <c r="W6" s="147" t="inlineStr">
        <is>
          <t>ORI QUALITY ACCEPTED/REJECTED</t>
        </is>
      </c>
      <c r="X6" s="155" t="inlineStr">
        <is>
          <t>OVER ALL QUALITY ACCEPTED/REJECTED</t>
        </is>
      </c>
    </row>
    <row r="7" ht="14.25" customHeight="1" s="442">
      <c r="B7" s="156" t="n"/>
      <c r="C7" s="59" t="n"/>
      <c r="D7" s="59" t="n"/>
      <c r="E7" s="157" t="n"/>
      <c r="F7" s="158" t="n"/>
      <c r="G7" s="159" t="inlineStr">
        <is>
          <t>X</t>
        </is>
      </c>
      <c r="H7" s="160" t="inlineStr">
        <is>
          <t>Y</t>
        </is>
      </c>
      <c r="I7" s="161" t="inlineStr">
        <is>
          <t>Z</t>
        </is>
      </c>
      <c r="J7" s="159" t="inlineStr">
        <is>
          <t>X</t>
        </is>
      </c>
      <c r="K7" s="160" t="inlineStr">
        <is>
          <t>Y</t>
        </is>
      </c>
      <c r="L7" s="161" t="inlineStr">
        <is>
          <t>Z</t>
        </is>
      </c>
      <c r="M7" s="162" t="inlineStr">
        <is>
          <t>IBASE</t>
        </is>
      </c>
      <c r="N7" s="163" t="inlineStr">
        <is>
          <t>X</t>
        </is>
      </c>
      <c r="O7" s="163" t="inlineStr">
        <is>
          <t>Y</t>
        </is>
      </c>
      <c r="P7" s="163" t="inlineStr">
        <is>
          <t>Z</t>
        </is>
      </c>
      <c r="Q7" s="163" t="inlineStr">
        <is>
          <t>I</t>
        </is>
      </c>
      <c r="R7" s="163" t="inlineStr">
        <is>
          <t>II</t>
        </is>
      </c>
      <c r="S7" s="163" t="inlineStr">
        <is>
          <t>II</t>
        </is>
      </c>
      <c r="T7" s="163" t="inlineStr">
        <is>
          <t>IV</t>
        </is>
      </c>
      <c r="U7" s="157" t="n"/>
      <c r="V7" s="157" t="n"/>
      <c r="W7" s="157" t="n"/>
      <c r="X7" s="164" t="n"/>
    </row>
    <row r="8" ht="49.5" customHeight="1" s="442">
      <c r="B8" s="165" t="n">
        <v>1</v>
      </c>
      <c r="C8" s="166">
        <f>ENTRY!D11</f>
        <v/>
      </c>
      <c r="D8" s="167">
        <f>ENTRY!E11</f>
        <v/>
      </c>
      <c r="E8" s="168">
        <f>ENTRY!Q11</f>
        <v/>
      </c>
      <c r="F8" s="169">
        <f>ENTRY!R11</f>
        <v/>
      </c>
      <c r="G8" s="168">
        <f>ENTRY!S11</f>
        <v/>
      </c>
      <c r="H8" s="170">
        <f>ENTRY!T11</f>
        <v/>
      </c>
      <c r="I8" s="169">
        <f>ENTRY!U11</f>
        <v/>
      </c>
      <c r="J8" s="168">
        <f>ENTRY!V11</f>
        <v/>
      </c>
      <c r="K8" s="170">
        <f>ENTRY!W11</f>
        <v/>
      </c>
      <c r="L8" s="169">
        <f>ENTRY!X11</f>
        <v/>
      </c>
      <c r="M8" s="171">
        <f>ENTRY!Y11</f>
        <v/>
      </c>
      <c r="N8" s="168">
        <f>ENTRY!Z11</f>
        <v/>
      </c>
      <c r="O8" s="170">
        <f>ENTRY!AA11</f>
        <v/>
      </c>
      <c r="P8" s="169">
        <f>ENTRY!AB11</f>
        <v/>
      </c>
      <c r="Q8" s="168">
        <f>ENTRY!AC11</f>
        <v/>
      </c>
      <c r="R8" s="170">
        <f>ENTRY!AD11</f>
        <v/>
      </c>
      <c r="S8" s="170">
        <f>ENTRY!AE11</f>
        <v/>
      </c>
      <c r="T8" s="169">
        <f>ENTRY!AF11</f>
        <v/>
      </c>
      <c r="U8" s="168">
        <f>ENTRY!AG11</f>
        <v/>
      </c>
      <c r="V8" s="169">
        <f>ENTRY!AH11</f>
        <v/>
      </c>
      <c r="W8" s="168">
        <f>ENTRY!AJ11</f>
        <v/>
      </c>
      <c r="X8" s="169">
        <f>ENTRY!AJ11</f>
        <v/>
      </c>
    </row>
    <row r="9">
      <c r="B9" s="165" t="n">
        <v>2</v>
      </c>
      <c r="C9" s="166">
        <f>ENTRY!D12</f>
        <v/>
      </c>
      <c r="D9" s="167">
        <f>ENTRY!E12</f>
        <v/>
      </c>
      <c r="E9" s="165">
        <f>ENTRY!Q12</f>
        <v/>
      </c>
      <c r="F9" s="172">
        <f>ENTRY!R12</f>
        <v/>
      </c>
      <c r="G9" s="165">
        <f>ENTRY!S12</f>
        <v/>
      </c>
      <c r="H9" s="60">
        <f>ENTRY!T12</f>
        <v/>
      </c>
      <c r="I9" s="172">
        <f>ENTRY!U12</f>
        <v/>
      </c>
      <c r="J9" s="165">
        <f>ENTRY!V12</f>
        <v/>
      </c>
      <c r="K9" s="60">
        <f>ENTRY!W12</f>
        <v/>
      </c>
      <c r="L9" s="172">
        <f>ENTRY!X12</f>
        <v/>
      </c>
      <c r="M9" s="173">
        <f>ENTRY!Y12</f>
        <v/>
      </c>
      <c r="N9" s="165">
        <f>ENTRY!Z12</f>
        <v/>
      </c>
      <c r="O9" s="60">
        <f>ENTRY!AA12</f>
        <v/>
      </c>
      <c r="P9" s="172">
        <f>ENTRY!AB12</f>
        <v/>
      </c>
      <c r="Q9" s="165">
        <f>ENTRY!AC12</f>
        <v/>
      </c>
      <c r="R9" s="60">
        <f>ENTRY!AD12</f>
        <v/>
      </c>
      <c r="S9" s="60">
        <f>ENTRY!AE12</f>
        <v/>
      </c>
      <c r="T9" s="172">
        <f>ENTRY!AF12</f>
        <v/>
      </c>
      <c r="U9" s="165">
        <f>ENTRY!AG12</f>
        <v/>
      </c>
      <c r="V9" s="172">
        <f>ENTRY!AH12</f>
        <v/>
      </c>
      <c r="W9" s="165">
        <f>ENTRY!AJ12</f>
        <v/>
      </c>
      <c r="X9" s="172">
        <f>ENTRY!AJ12</f>
        <v/>
      </c>
    </row>
    <row r="10">
      <c r="B10" s="165" t="n">
        <v>3</v>
      </c>
      <c r="C10" s="166">
        <f>ENTRY!D13</f>
        <v/>
      </c>
      <c r="D10" s="167">
        <f>ENTRY!E13</f>
        <v/>
      </c>
      <c r="E10" s="165">
        <f>ENTRY!Q13</f>
        <v/>
      </c>
      <c r="F10" s="172">
        <f>ENTRY!R13</f>
        <v/>
      </c>
      <c r="G10" s="165">
        <f>ENTRY!S13</f>
        <v/>
      </c>
      <c r="H10" s="60">
        <f>ENTRY!T13</f>
        <v/>
      </c>
      <c r="I10" s="172">
        <f>ENTRY!U13</f>
        <v/>
      </c>
      <c r="J10" s="165">
        <f>ENTRY!V13</f>
        <v/>
      </c>
      <c r="K10" s="60">
        <f>ENTRY!W13</f>
        <v/>
      </c>
      <c r="L10" s="172">
        <f>ENTRY!X13</f>
        <v/>
      </c>
      <c r="M10" s="173">
        <f>ENTRY!Y13</f>
        <v/>
      </c>
      <c r="N10" s="165">
        <f>ENTRY!Z13</f>
        <v/>
      </c>
      <c r="O10" s="60">
        <f>ENTRY!AA13</f>
        <v/>
      </c>
      <c r="P10" s="172">
        <f>ENTRY!AB13</f>
        <v/>
      </c>
      <c r="Q10" s="165">
        <f>ENTRY!AC13</f>
        <v/>
      </c>
      <c r="R10" s="60">
        <f>ENTRY!AD13</f>
        <v/>
      </c>
      <c r="S10" s="60">
        <f>ENTRY!AE13</f>
        <v/>
      </c>
      <c r="T10" s="172">
        <f>ENTRY!AF13</f>
        <v/>
      </c>
      <c r="U10" s="165">
        <f>ENTRY!AG13</f>
        <v/>
      </c>
      <c r="V10" s="172">
        <f>ENTRY!AH13</f>
        <v/>
      </c>
      <c r="W10" s="165">
        <f>ENTRY!AJ13</f>
        <v/>
      </c>
      <c r="X10" s="172">
        <f>ENTRY!AJ13</f>
        <v/>
      </c>
    </row>
    <row r="11">
      <c r="B11" s="165" t="n">
        <v>4</v>
      </c>
      <c r="C11" s="166">
        <f>ENTRY!D14</f>
        <v/>
      </c>
      <c r="D11" s="167">
        <f>ENTRY!E14</f>
        <v/>
      </c>
      <c r="E11" s="165">
        <f>ENTRY!Q14</f>
        <v/>
      </c>
      <c r="F11" s="172">
        <f>ENTRY!R14</f>
        <v/>
      </c>
      <c r="G11" s="165">
        <f>ENTRY!S14</f>
        <v/>
      </c>
      <c r="H11" s="60">
        <f>ENTRY!T14</f>
        <v/>
      </c>
      <c r="I11" s="172">
        <f>ENTRY!U14</f>
        <v/>
      </c>
      <c r="J11" s="165">
        <f>ENTRY!V14</f>
        <v/>
      </c>
      <c r="K11" s="60">
        <f>ENTRY!W14</f>
        <v/>
      </c>
      <c r="L11" s="172">
        <f>ENTRY!X14</f>
        <v/>
      </c>
      <c r="M11" s="173">
        <f>ENTRY!Y14</f>
        <v/>
      </c>
      <c r="N11" s="165">
        <f>ENTRY!Z14</f>
        <v/>
      </c>
      <c r="O11" s="60">
        <f>ENTRY!AA14</f>
        <v/>
      </c>
      <c r="P11" s="172">
        <f>ENTRY!AB14</f>
        <v/>
      </c>
      <c r="Q11" s="165">
        <f>ENTRY!AC14</f>
        <v/>
      </c>
      <c r="R11" s="60">
        <f>ENTRY!AD14</f>
        <v/>
      </c>
      <c r="S11" s="60">
        <f>ENTRY!AE14</f>
        <v/>
      </c>
      <c r="T11" s="172">
        <f>ENTRY!AF14</f>
        <v/>
      </c>
      <c r="U11" s="165">
        <f>ENTRY!AG14</f>
        <v/>
      </c>
      <c r="V11" s="172">
        <f>ENTRY!AH14</f>
        <v/>
      </c>
      <c r="W11" s="165">
        <f>ENTRY!AJ14</f>
        <v/>
      </c>
      <c r="X11" s="172">
        <f>ENTRY!AJ14</f>
        <v/>
      </c>
    </row>
    <row r="12">
      <c r="B12" s="165" t="n">
        <v>5</v>
      </c>
      <c r="C12" s="166">
        <f>ENTRY!D15</f>
        <v/>
      </c>
      <c r="D12" s="167">
        <f>ENTRY!E15</f>
        <v/>
      </c>
      <c r="E12" s="165">
        <f>ENTRY!Q15</f>
        <v/>
      </c>
      <c r="F12" s="172">
        <f>ENTRY!R15</f>
        <v/>
      </c>
      <c r="G12" s="165">
        <f>ENTRY!S15</f>
        <v/>
      </c>
      <c r="H12" s="60">
        <f>ENTRY!T15</f>
        <v/>
      </c>
      <c r="I12" s="172">
        <f>ENTRY!U15</f>
        <v/>
      </c>
      <c r="J12" s="165">
        <f>ENTRY!V15</f>
        <v/>
      </c>
      <c r="K12" s="60">
        <f>ENTRY!W15</f>
        <v/>
      </c>
      <c r="L12" s="172">
        <f>ENTRY!X15</f>
        <v/>
      </c>
      <c r="M12" s="173">
        <f>ENTRY!Y15</f>
        <v/>
      </c>
      <c r="N12" s="165">
        <f>ENTRY!Z15</f>
        <v/>
      </c>
      <c r="O12" s="60">
        <f>ENTRY!AA15</f>
        <v/>
      </c>
      <c r="P12" s="172">
        <f>ENTRY!AB15</f>
        <v/>
      </c>
      <c r="Q12" s="165">
        <f>ENTRY!AC15</f>
        <v/>
      </c>
      <c r="R12" s="60">
        <f>ENTRY!AD15</f>
        <v/>
      </c>
      <c r="S12" s="60">
        <f>ENTRY!AE15</f>
        <v/>
      </c>
      <c r="T12" s="172">
        <f>ENTRY!AF15</f>
        <v/>
      </c>
      <c r="U12" s="165">
        <f>ENTRY!AG15</f>
        <v/>
      </c>
      <c r="V12" s="172">
        <f>ENTRY!AH15</f>
        <v/>
      </c>
      <c r="W12" s="165">
        <f>ENTRY!AJ15</f>
        <v/>
      </c>
      <c r="X12" s="172">
        <f>ENTRY!AJ15</f>
        <v/>
      </c>
    </row>
    <row r="13">
      <c r="B13" s="165" t="n">
        <v>6</v>
      </c>
      <c r="C13" s="166">
        <f>ENTRY!D16</f>
        <v/>
      </c>
      <c r="D13" s="167">
        <f>ENTRY!E16</f>
        <v/>
      </c>
      <c r="E13" s="165">
        <f>ENTRY!Q16</f>
        <v/>
      </c>
      <c r="F13" s="172">
        <f>ENTRY!R16</f>
        <v/>
      </c>
      <c r="G13" s="165">
        <f>ENTRY!S16</f>
        <v/>
      </c>
      <c r="H13" s="60">
        <f>ENTRY!T16</f>
        <v/>
      </c>
      <c r="I13" s="172">
        <f>ENTRY!U16</f>
        <v/>
      </c>
      <c r="J13" s="165">
        <f>ENTRY!V16</f>
        <v/>
      </c>
      <c r="K13" s="60">
        <f>ENTRY!W16</f>
        <v/>
      </c>
      <c r="L13" s="172">
        <f>ENTRY!X16</f>
        <v/>
      </c>
      <c r="M13" s="173">
        <f>ENTRY!Y16</f>
        <v/>
      </c>
      <c r="N13" s="165">
        <f>ENTRY!Z16</f>
        <v/>
      </c>
      <c r="O13" s="60">
        <f>ENTRY!AA16</f>
        <v/>
      </c>
      <c r="P13" s="172">
        <f>ENTRY!AB16</f>
        <v/>
      </c>
      <c r="Q13" s="165">
        <f>ENTRY!AC16</f>
        <v/>
      </c>
      <c r="R13" s="60">
        <f>ENTRY!AD16</f>
        <v/>
      </c>
      <c r="S13" s="60">
        <f>ENTRY!AE16</f>
        <v/>
      </c>
      <c r="T13" s="172">
        <f>ENTRY!AF16</f>
        <v/>
      </c>
      <c r="U13" s="165">
        <f>ENTRY!AG16</f>
        <v/>
      </c>
      <c r="V13" s="172">
        <f>ENTRY!AH16</f>
        <v/>
      </c>
      <c r="W13" s="165">
        <f>ENTRY!AJ16</f>
        <v/>
      </c>
      <c r="X13" s="172">
        <f>ENTRY!AJ16</f>
        <v/>
      </c>
    </row>
    <row r="14">
      <c r="B14" s="174" t="n">
        <v>7</v>
      </c>
      <c r="C14" s="175">
        <f>ENTRY!D17</f>
        <v/>
      </c>
      <c r="D14" s="176">
        <f>ENTRY!E17</f>
        <v/>
      </c>
      <c r="E14" s="174">
        <f>ENTRY!Q17</f>
        <v/>
      </c>
      <c r="F14" s="177">
        <f>ENTRY!R17</f>
        <v/>
      </c>
      <c r="G14" s="174">
        <f>ENTRY!S17</f>
        <v/>
      </c>
      <c r="H14" s="178">
        <f>ENTRY!T17</f>
        <v/>
      </c>
      <c r="I14" s="177">
        <f>ENTRY!U17</f>
        <v/>
      </c>
      <c r="J14" s="174">
        <f>ENTRY!V17</f>
        <v/>
      </c>
      <c r="K14" s="178">
        <f>ENTRY!W17</f>
        <v/>
      </c>
      <c r="L14" s="177">
        <f>ENTRY!X17</f>
        <v/>
      </c>
      <c r="M14" s="179">
        <f>ENTRY!Y17</f>
        <v/>
      </c>
      <c r="N14" s="174">
        <f>ENTRY!Z17</f>
        <v/>
      </c>
      <c r="O14" s="178">
        <f>ENTRY!AA17</f>
        <v/>
      </c>
      <c r="P14" s="177">
        <f>ENTRY!AB17</f>
        <v/>
      </c>
      <c r="Q14" s="174">
        <f>ENTRY!AC17</f>
        <v/>
      </c>
      <c r="R14" s="178">
        <f>ENTRY!AD17</f>
        <v/>
      </c>
      <c r="S14" s="178">
        <f>ENTRY!AE17</f>
        <v/>
      </c>
      <c r="T14" s="177">
        <f>ENTRY!AF17</f>
        <v/>
      </c>
      <c r="U14" s="174">
        <f>ENTRY!AG17</f>
        <v/>
      </c>
      <c r="V14" s="177">
        <f>ENTRY!AH17</f>
        <v/>
      </c>
      <c r="W14" s="174">
        <f>ENTRY!AJ17</f>
        <v/>
      </c>
      <c r="X14" s="177">
        <f>ENTRY!AJ17</f>
        <v/>
      </c>
    </row>
    <row r="17" ht="21" customHeight="1" s="442">
      <c r="Q17" s="451" t="inlineStr">
        <is>
          <t>QA/QC Done by:-</t>
        </is>
      </c>
      <c r="R17" s="453" t="n"/>
      <c r="S17" s="453" t="n"/>
      <c r="T17" s="453" t="n"/>
      <c r="U17" s="453" t="n"/>
      <c r="V17" s="453" t="n"/>
      <c r="W17" s="447" t="n"/>
    </row>
    <row r="18" ht="21" customHeight="1" s="442">
      <c r="Q18" s="483" t="inlineStr">
        <is>
          <t>Name &amp; Signature:-</t>
        </is>
      </c>
      <c r="R18" s="444" t="n"/>
      <c r="S18" s="463" t="n"/>
      <c r="T18" s="484">
        <f>'ANEX-I'!L16</f>
        <v/>
      </c>
      <c r="U18" s="444" t="n"/>
      <c r="V18" s="444" t="n"/>
      <c r="W18" s="445" t="n"/>
    </row>
    <row r="19" ht="21" customHeight="1" s="442">
      <c r="Q19" s="485" t="inlineStr">
        <is>
          <t>Designation:-</t>
        </is>
      </c>
      <c r="R19" s="456" t="n"/>
      <c r="S19" s="457" t="n"/>
      <c r="T19" s="486">
        <f>'ANEX-I'!L17</f>
        <v/>
      </c>
      <c r="U19" s="487" t="n"/>
      <c r="V19" s="487" t="n"/>
      <c r="W19" s="488" t="n"/>
    </row>
    <row r="20" ht="21" customHeight="1" s="442">
      <c r="Q20" s="485" t="inlineStr">
        <is>
          <t>Commenced On:-</t>
        </is>
      </c>
      <c r="R20" s="456" t="n"/>
      <c r="S20" s="457" t="n"/>
      <c r="T20" s="486">
        <f>'ANEX-I'!L18</f>
        <v/>
      </c>
      <c r="U20" s="487" t="n"/>
      <c r="V20" s="487" t="n"/>
      <c r="W20" s="488" t="n"/>
    </row>
    <row r="21" ht="21" customHeight="1" s="442">
      <c r="Q21" s="485" t="inlineStr">
        <is>
          <t>Finished On:-</t>
        </is>
      </c>
      <c r="R21" s="456" t="n"/>
      <c r="S21" s="457" t="n"/>
      <c r="T21" s="486">
        <f>'ANEX-I'!L19</f>
        <v/>
      </c>
      <c r="U21" s="487" t="n"/>
      <c r="V21" s="487" t="n"/>
      <c r="W21" s="488" t="n"/>
    </row>
    <row r="22" ht="21" customHeight="1" s="442">
      <c r="Q22" s="489" t="inlineStr">
        <is>
          <t>No. Of Days:-</t>
        </is>
      </c>
      <c r="R22" s="449" t="n"/>
      <c r="S22" s="467" t="n"/>
      <c r="T22" s="490">
        <f>'ANEX-I'!L20</f>
        <v/>
      </c>
      <c r="U22" s="478" t="n"/>
      <c r="V22" s="478" t="n"/>
      <c r="W22" s="479" t="n"/>
    </row>
    <row r="23" ht="21.75" customHeight="1" s="442"/>
    <row r="24" ht="21.75" customHeight="1" s="442"/>
    <row r="25" ht="15.75" customHeight="1" s="442"/>
    <row r="26" ht="15.75" customHeight="1" s="442"/>
    <row r="27" ht="15.75" customHeight="1" s="442"/>
    <row r="28" ht="15.75" customHeight="1" s="442"/>
    <row r="29" ht="15.75" customHeight="1" s="442"/>
    <row r="30" ht="13.5" customHeight="1" s="442">
      <c r="U30" s="188" t="inlineStr">
        <is>
          <t>ORI Pixel size in cm (3.2.e/3.3.4)</t>
        </is>
      </c>
      <c r="V30" s="189" t="inlineStr">
        <is>
          <t>DEM pixel size in cm (3.2.e/3.3.5)</t>
        </is>
      </c>
      <c r="W30" s="82" t="n"/>
      <c r="X30" s="82" t="n"/>
    </row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29">
    <mergeCell ref="J6:L6"/>
    <mergeCell ref="Q19:S19"/>
    <mergeCell ref="G6:I6"/>
    <mergeCell ref="T22:W22"/>
    <mergeCell ref="G4:J4"/>
    <mergeCell ref="Q17:W17"/>
    <mergeCell ref="T19:W19"/>
    <mergeCell ref="S3:W3"/>
    <mergeCell ref="C4:D4"/>
    <mergeCell ref="E4:F4"/>
    <mergeCell ref="K4:N4"/>
    <mergeCell ref="T18:W18"/>
    <mergeCell ref="C2:N2"/>
    <mergeCell ref="Q22:S22"/>
    <mergeCell ref="K3:N3"/>
    <mergeCell ref="O3:R3"/>
    <mergeCell ref="T20:W20"/>
    <mergeCell ref="O2:W2"/>
    <mergeCell ref="N6:P6"/>
    <mergeCell ref="Q21:S21"/>
    <mergeCell ref="O4:R4"/>
    <mergeCell ref="G3:J3"/>
    <mergeCell ref="Q18:S18"/>
    <mergeCell ref="T21:W21"/>
    <mergeCell ref="Q6:T6"/>
    <mergeCell ref="S4:W4"/>
    <mergeCell ref="C3:D3"/>
    <mergeCell ref="E3:F3"/>
    <mergeCell ref="Q20:S20"/>
  </mergeCells>
  <pageMargins left="0.3149606299212598" right="0.1181102362204725" top="0.5118110236220472" bottom="0.5118110236220472" header="0" footer="0"/>
  <pageSetup orientation="landscape" paperSize="9" scale="67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B2:N22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baseColWidth="8" defaultColWidth="14.43" defaultRowHeight="15" customHeight="1"/>
  <cols>
    <col width="5.29" customWidth="1" style="442" min="1" max="1"/>
    <col width="6" customWidth="1" style="442" min="2" max="2"/>
    <col width="24.57" customWidth="1" style="442" min="3" max="3"/>
    <col width="11.86" customWidth="1" style="442" min="4" max="4"/>
    <col width="13.71" customWidth="1" style="442" min="5" max="5"/>
    <col width="35.29" customWidth="1" style="442" min="6" max="6"/>
    <col width="9.57" customWidth="1" style="442" min="7" max="7"/>
    <col width="37.43" customWidth="1" style="442" min="8" max="8"/>
    <col width="11" customWidth="1" style="442" min="9" max="14"/>
    <col width="8.710000000000001" customWidth="1" style="442" min="15" max="26"/>
  </cols>
  <sheetData>
    <row r="2" ht="27" customHeight="1" s="442">
      <c r="C2" s="491">
        <f>'ANEX-I'!C2</f>
        <v/>
      </c>
      <c r="D2" s="453" t="n"/>
      <c r="E2" s="453" t="n"/>
      <c r="F2" s="453" t="n"/>
      <c r="G2" s="447" t="n"/>
      <c r="H2" s="492" t="inlineStr">
        <is>
          <t>ANNX-III</t>
        </is>
      </c>
      <c r="I2" s="453" t="n"/>
      <c r="J2" s="453" t="n"/>
      <c r="K2" s="453" t="n"/>
      <c r="L2" s="453" t="n"/>
      <c r="M2" s="453" t="n"/>
      <c r="N2" s="447" t="n"/>
    </row>
    <row r="3" ht="29.25" customHeight="1" s="442">
      <c r="C3" s="493" t="inlineStr">
        <is>
          <t>DATA RECEIVED DATE</t>
        </is>
      </c>
      <c r="D3" s="447" t="n"/>
      <c r="E3" s="193">
        <f>ENTRY!E5</f>
        <v/>
      </c>
      <c r="F3" s="194">
        <f>ENTRY!G5</f>
        <v/>
      </c>
      <c r="G3" s="475">
        <f>ENTRY!H5</f>
        <v/>
      </c>
      <c r="H3" s="447" t="n"/>
      <c r="I3" s="494">
        <f>ENTRY!D7</f>
        <v/>
      </c>
      <c r="J3" s="453" t="n"/>
      <c r="K3" s="447" t="n"/>
      <c r="L3" s="197">
        <f>ENTRY!F7</f>
        <v/>
      </c>
      <c r="M3" s="453" t="n"/>
      <c r="N3" s="447" t="n"/>
    </row>
    <row r="4" ht="34.5" customHeight="1" s="442">
      <c r="C4" s="493" t="inlineStr">
        <is>
          <t>Submission Fresh/Resubmission</t>
        </is>
      </c>
      <c r="D4" s="447" t="n"/>
      <c r="E4" s="197">
        <f>ENTRY!E6</f>
        <v/>
      </c>
      <c r="F4" s="198">
        <f>ENTRY!G6</f>
        <v/>
      </c>
      <c r="G4" s="475">
        <f>ENTRY!H6</f>
        <v/>
      </c>
      <c r="H4" s="447" t="n"/>
      <c r="I4" s="494">
        <f>ENTRY!J5</f>
        <v/>
      </c>
      <c r="J4" s="453" t="n"/>
      <c r="K4" s="447" t="n"/>
      <c r="L4" s="197">
        <f>ENTRY!J6</f>
        <v/>
      </c>
      <c r="M4" s="453" t="n"/>
      <c r="N4" s="447" t="n"/>
    </row>
    <row r="5" ht="16.5" customHeight="1" s="442">
      <c r="B5" s="37" t="n"/>
      <c r="C5" s="37" t="n"/>
      <c r="D5" s="37" t="n"/>
      <c r="E5" s="37" t="n"/>
    </row>
    <row r="6" ht="75" customHeight="1" s="442">
      <c r="B6" s="199" t="inlineStr">
        <is>
          <t>SL No.</t>
        </is>
      </c>
      <c r="C6" s="200" t="inlineStr">
        <is>
          <t>Village Name</t>
        </is>
      </c>
      <c r="D6" s="200" t="inlineStr">
        <is>
          <t>LGD CODE</t>
        </is>
      </c>
      <c r="E6" s="495" t="inlineStr">
        <is>
          <t>Forward overlap Image number (3.2.b)</t>
        </is>
      </c>
      <c r="F6" s="496" t="n"/>
      <c r="G6" s="497" t="inlineStr">
        <is>
          <t>Lateral overlap Image number</t>
        </is>
      </c>
      <c r="H6" s="453" t="n"/>
      <c r="I6" s="498" t="inlineStr">
        <is>
          <t>FORWARD OVERLAP 80%</t>
        </is>
      </c>
      <c r="J6" s="453" t="n"/>
      <c r="K6" s="447" t="n"/>
      <c r="L6" s="499" t="inlineStr">
        <is>
          <t>LATERAL OVERLAP 70%</t>
        </is>
      </c>
      <c r="M6" s="453" t="n"/>
      <c r="N6" s="447" t="n"/>
    </row>
    <row r="7" ht="14.25" customHeight="1" s="442">
      <c r="B7" s="207" t="n"/>
      <c r="C7" s="207" t="n"/>
      <c r="D7" s="207" t="n"/>
      <c r="I7" s="208" t="inlineStr">
        <is>
          <t>I</t>
        </is>
      </c>
      <c r="J7" s="208" t="inlineStr">
        <is>
          <t>II</t>
        </is>
      </c>
      <c r="K7" s="208" t="inlineStr">
        <is>
          <t>III</t>
        </is>
      </c>
      <c r="L7" s="208" t="inlineStr">
        <is>
          <t>I</t>
        </is>
      </c>
      <c r="M7" s="208" t="inlineStr">
        <is>
          <t>II</t>
        </is>
      </c>
      <c r="N7" s="208" t="inlineStr">
        <is>
          <t>III</t>
        </is>
      </c>
    </row>
    <row r="8" ht="25.5" customHeight="1" s="442">
      <c r="B8" s="209" t="n">
        <v>1</v>
      </c>
      <c r="C8" s="210">
        <f>ENTRY!D11</f>
        <v/>
      </c>
      <c r="D8" s="211">
        <f>ENTRY!E11</f>
        <v/>
      </c>
      <c r="E8" s="168" t="inlineStr">
        <is>
          <t>1,2,3</t>
        </is>
      </c>
      <c r="F8" s="170" t="inlineStr">
        <is>
          <t>UA007R6S0TC_F3_10102024_DSC00043,DSC00044</t>
        </is>
      </c>
      <c r="G8" s="170" t="inlineStr">
        <is>
          <t>1,2,3</t>
        </is>
      </c>
      <c r="H8" s="212" t="inlineStr">
        <is>
          <t>UA007R6S0TC_F3_10102024_DSC00502</t>
        </is>
      </c>
      <c r="I8" s="213" t="n">
        <v>76</v>
      </c>
      <c r="J8" s="214" t="n"/>
      <c r="K8" s="215" t="n"/>
      <c r="L8" s="216" t="n">
        <v>74</v>
      </c>
      <c r="M8" s="214" t="n"/>
      <c r="N8" s="215" t="n"/>
    </row>
    <row r="9" ht="25.5" customHeight="1" s="442">
      <c r="B9" s="217" t="n">
        <v>2</v>
      </c>
      <c r="C9" s="218">
        <f>ENTRY!D12</f>
        <v/>
      </c>
      <c r="D9" s="219">
        <f>ENTRY!E12</f>
        <v/>
      </c>
      <c r="E9" s="165" t="inlineStr">
        <is>
          <t>1,2,3</t>
        </is>
      </c>
      <c r="F9" s="220" t="inlineStr">
        <is>
          <t>Unable to check overlap as polygon couldnot be drawn</t>
        </is>
      </c>
      <c r="G9" s="60" t="inlineStr">
        <is>
          <t>1,2,3</t>
        </is>
      </c>
      <c r="H9" s="221" t="n"/>
      <c r="I9" s="222" t="n"/>
      <c r="J9" s="223" t="n"/>
      <c r="K9" s="224" t="n"/>
      <c r="L9" s="225" t="n"/>
      <c r="M9" s="223" t="n"/>
      <c r="N9" s="224" t="n"/>
    </row>
    <row r="10" ht="25.5" customHeight="1" s="442">
      <c r="B10" s="217" t="n">
        <v>3</v>
      </c>
      <c r="C10" s="218">
        <f>ENTRY!D13</f>
        <v/>
      </c>
      <c r="D10" s="219">
        <f>ENTRY!E13</f>
        <v/>
      </c>
      <c r="E10" s="165" t="inlineStr">
        <is>
          <t>1,2,3</t>
        </is>
      </c>
      <c r="F10" s="60" t="inlineStr">
        <is>
          <t>UA000IU_F3_300924_DSC00128,DSC00129</t>
        </is>
      </c>
      <c r="G10" s="60" t="inlineStr">
        <is>
          <t>1,2,3</t>
        </is>
      </c>
      <c r="H10" s="221" t="inlineStr">
        <is>
          <t>UA000IU_F3_300924_DSC00243</t>
        </is>
      </c>
      <c r="I10" s="213" t="n">
        <v>76</v>
      </c>
      <c r="J10" s="214" t="n"/>
      <c r="K10" s="215" t="n"/>
      <c r="L10" s="216" t="n">
        <v>74</v>
      </c>
      <c r="M10" s="223" t="n"/>
      <c r="N10" s="224" t="n"/>
    </row>
    <row r="11" ht="25.5" customHeight="1" s="442">
      <c r="B11" s="217" t="n">
        <v>4</v>
      </c>
      <c r="C11" s="218">
        <f>ENTRY!D14</f>
        <v/>
      </c>
      <c r="D11" s="219">
        <f>ENTRY!E14</f>
        <v/>
      </c>
      <c r="E11" s="165" t="inlineStr">
        <is>
          <t>1,2,3</t>
        </is>
      </c>
      <c r="F11" s="60" t="n"/>
      <c r="G11" s="60" t="inlineStr">
        <is>
          <t>1,2,3</t>
        </is>
      </c>
      <c r="H11" s="221" t="n"/>
      <c r="I11" s="222" t="n"/>
      <c r="J11" s="223" t="n"/>
      <c r="K11" s="224" t="n"/>
      <c r="L11" s="225" t="n"/>
      <c r="M11" s="223" t="n"/>
      <c r="N11" s="224" t="n"/>
    </row>
    <row r="12" ht="25.5" customHeight="1" s="442">
      <c r="B12" s="217" t="n">
        <v>5</v>
      </c>
      <c r="C12" s="218">
        <f>ENTRY!D15</f>
        <v/>
      </c>
      <c r="D12" s="219">
        <f>ENTRY!E15</f>
        <v/>
      </c>
      <c r="E12" s="165" t="inlineStr">
        <is>
          <t>1,2,3</t>
        </is>
      </c>
      <c r="F12" s="60" t="n"/>
      <c r="G12" s="60" t="inlineStr">
        <is>
          <t>1,2,3</t>
        </is>
      </c>
      <c r="H12" s="221" t="n"/>
      <c r="I12" s="222" t="n"/>
      <c r="J12" s="223" t="n"/>
      <c r="K12" s="224" t="n"/>
      <c r="L12" s="225" t="n"/>
      <c r="M12" s="223" t="n"/>
      <c r="N12" s="224" t="n"/>
    </row>
    <row r="13" ht="25.5" customHeight="1" s="442">
      <c r="B13" s="217" t="n">
        <v>6</v>
      </c>
      <c r="C13" s="218">
        <f>ENTRY!D16</f>
        <v/>
      </c>
      <c r="D13" s="219">
        <f>ENTRY!E16</f>
        <v/>
      </c>
      <c r="E13" s="165" t="inlineStr">
        <is>
          <t>1,2,3</t>
        </is>
      </c>
      <c r="F13" s="60" t="n"/>
      <c r="G13" s="60" t="inlineStr">
        <is>
          <t>1,2,3</t>
        </is>
      </c>
      <c r="H13" s="221" t="n"/>
      <c r="I13" s="222" t="n"/>
      <c r="J13" s="223" t="n"/>
      <c r="K13" s="224" t="n"/>
      <c r="L13" s="225" t="n"/>
      <c r="M13" s="223" t="n"/>
      <c r="N13" s="224" t="n"/>
    </row>
    <row r="14" ht="25.5" customHeight="1" s="442">
      <c r="B14" s="226" t="n">
        <v>7</v>
      </c>
      <c r="C14" s="227">
        <f>ENTRY!D17</f>
        <v/>
      </c>
      <c r="D14" s="228">
        <f>ENTRY!E17</f>
        <v/>
      </c>
      <c r="E14" s="174" t="inlineStr">
        <is>
          <t>1,2,3</t>
        </is>
      </c>
      <c r="F14" s="178" t="n"/>
      <c r="G14" s="178" t="inlineStr">
        <is>
          <t>1,2,3</t>
        </is>
      </c>
      <c r="H14" s="229" t="n"/>
      <c r="I14" s="230" t="n"/>
      <c r="J14" s="178" t="n"/>
      <c r="K14" s="177" t="n"/>
      <c r="L14" s="174" t="n"/>
      <c r="M14" s="178" t="n"/>
      <c r="N14" s="177" t="n"/>
    </row>
    <row r="15" ht="21.75" customHeight="1" s="442"/>
    <row r="16" ht="21.75" customHeight="1" s="442">
      <c r="H16" s="79" t="n"/>
      <c r="I16" s="469" t="inlineStr">
        <is>
          <t>QA/QC Done by:-</t>
        </is>
      </c>
      <c r="J16" s="481" t="n"/>
      <c r="K16" s="481" t="n"/>
      <c r="L16" s="481" t="n"/>
      <c r="M16" s="481" t="n"/>
      <c r="N16" s="470" t="n"/>
    </row>
    <row r="17">
      <c r="I17" s="483" t="inlineStr">
        <is>
          <t>Name &amp; Signature:-</t>
        </is>
      </c>
      <c r="J17" s="444" t="n"/>
      <c r="K17" s="463" t="n"/>
      <c r="L17" s="500">
        <f>ENTRY!E2</f>
        <v/>
      </c>
      <c r="M17" s="444" t="n"/>
      <c r="N17" s="445" t="n"/>
    </row>
    <row r="18">
      <c r="I18" s="485" t="inlineStr">
        <is>
          <t>Designation:-</t>
        </is>
      </c>
      <c r="J18" s="456" t="n"/>
      <c r="K18" s="457" t="n"/>
      <c r="L18" s="501">
        <f>ENTRY!E3</f>
        <v/>
      </c>
      <c r="M18" s="456" t="n"/>
      <c r="N18" s="502" t="n"/>
    </row>
    <row r="19">
      <c r="I19" s="485" t="inlineStr">
        <is>
          <t>Commenced On:-</t>
        </is>
      </c>
      <c r="J19" s="456" t="n"/>
      <c r="K19" s="457" t="n"/>
      <c r="L19" s="501">
        <f>ENTRY!J2</f>
        <v/>
      </c>
      <c r="M19" s="456" t="n"/>
      <c r="N19" s="502" t="n"/>
    </row>
    <row r="20">
      <c r="I20" s="485" t="inlineStr">
        <is>
          <t>Finished On:-</t>
        </is>
      </c>
      <c r="J20" s="456" t="n"/>
      <c r="K20" s="457" t="n"/>
      <c r="L20" s="501">
        <f>ENTRY!J3</f>
        <v/>
      </c>
      <c r="M20" s="456" t="n"/>
      <c r="N20" s="502" t="n"/>
    </row>
    <row r="21" ht="15.75" customHeight="1" s="442">
      <c r="I21" s="489" t="inlineStr">
        <is>
          <t>No. Of Days:-</t>
        </is>
      </c>
      <c r="J21" s="449" t="n"/>
      <c r="K21" s="467" t="n"/>
      <c r="L21" s="503">
        <f>ENTRY!L3</f>
        <v/>
      </c>
      <c r="M21" s="449" t="n"/>
      <c r="N21" s="450" t="n"/>
    </row>
    <row r="22" ht="13.5" customHeight="1" s="442">
      <c r="F22" s="82" t="n"/>
      <c r="G22" s="82" t="n"/>
      <c r="H22" s="82" t="n"/>
    </row>
    <row r="23" ht="15.75" customHeight="1" s="442"/>
    <row r="24" ht="15.75" customHeight="1" s="442"/>
    <row r="25" ht="15.75" customHeight="1" s="442"/>
    <row r="26" ht="15.75" customHeight="1" s="442"/>
    <row r="27" ht="15.75" customHeight="1" s="442"/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25">
    <mergeCell ref="L18:N18"/>
    <mergeCell ref="I18:K18"/>
    <mergeCell ref="I3:K3"/>
    <mergeCell ref="L4:N4"/>
    <mergeCell ref="I21:K21"/>
    <mergeCell ref="L20:N20"/>
    <mergeCell ref="C4:D4"/>
    <mergeCell ref="L3:N3"/>
    <mergeCell ref="I17:K17"/>
    <mergeCell ref="I4:K4"/>
    <mergeCell ref="G6:H6"/>
    <mergeCell ref="I20:K20"/>
    <mergeCell ref="L6:N6"/>
    <mergeCell ref="G3:H3"/>
    <mergeCell ref="L21:N21"/>
    <mergeCell ref="I19:K19"/>
    <mergeCell ref="E6:F6"/>
    <mergeCell ref="C2:G2"/>
    <mergeCell ref="L17:N17"/>
    <mergeCell ref="I6:K6"/>
    <mergeCell ref="G4:H4"/>
    <mergeCell ref="H2:N2"/>
    <mergeCell ref="L19:N19"/>
    <mergeCell ref="C3:D3"/>
    <mergeCell ref="I16:N16"/>
  </mergeCells>
  <conditionalFormatting sqref="I8:N14">
    <cfRule type="notContainsBlanks" priority="1" dxfId="12">
      <formula>LEN(TRIM(I8))&gt;0</formula>
    </cfRule>
    <cfRule type="containsBlanks" priority="2" dxfId="3">
      <formula>LEN(TRIM(I8))=0</formula>
    </cfRule>
  </conditionalFormatting>
  <pageMargins left="0.5" right="0.2" top="0.5" bottom="0.5" header="0" footer="0"/>
  <pageSetup orientation="landscape" paperSize="9" scale="61"/>
</worksheet>
</file>

<file path=xl/worksheets/sheet6.xml><?xml version="1.0" encoding="utf-8"?>
<worksheet xmlns="http://schemas.openxmlformats.org/spreadsheetml/2006/main">
  <sheetPr>
    <tabColor theme="5"/>
    <outlinePr summaryBelow="1" summaryRight="1"/>
    <pageSetUpPr/>
  </sheetPr>
  <dimension ref="A1:Z42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9.289999999999999" customWidth="1" style="442" min="1" max="1"/>
    <col width="20.29" customWidth="1" style="442" min="2" max="2"/>
    <col width="3.29" customWidth="1" style="442" min="3" max="3"/>
    <col width="15.43" customWidth="1" style="442" min="4" max="4"/>
    <col width="8" customWidth="1" style="442" min="5" max="16"/>
    <col width="8.710000000000001" customWidth="1" style="442" min="17" max="26"/>
  </cols>
  <sheetData>
    <row r="1">
      <c r="A1" s="504" t="inlineStr">
        <is>
          <t>Horizontal ORI Accuracy and Vertical DEM Accuracy (Check Point) Conformance (3.5.2(b))</t>
        </is>
      </c>
      <c r="B1" s="453" t="n"/>
      <c r="C1" s="453" t="n"/>
      <c r="D1" s="453" t="n"/>
      <c r="E1" s="453" t="n"/>
      <c r="F1" s="453" t="n"/>
      <c r="G1" s="453" t="n"/>
      <c r="H1" s="453" t="n"/>
      <c r="I1" s="453" t="n"/>
      <c r="J1" s="453" t="n"/>
      <c r="K1" s="453" t="n"/>
      <c r="L1" s="453" t="n"/>
      <c r="M1" s="453" t="n"/>
      <c r="N1" s="453" t="n"/>
      <c r="O1" s="453" t="n"/>
      <c r="P1" s="447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15" customHeight="1" s="442">
      <c r="A2" s="505" t="inlineStr">
        <is>
          <t>DATA RECEIVED DATE</t>
        </is>
      </c>
      <c r="B2" s="506" t="n"/>
      <c r="C2" s="507">
        <f>ENTRY!E5</f>
        <v/>
      </c>
      <c r="D2" s="508" t="n"/>
      <c r="E2" s="509" t="inlineStr">
        <is>
          <t>HARD DISK NO.</t>
        </is>
      </c>
      <c r="F2" s="478" t="n"/>
      <c r="G2" s="479" t="n"/>
      <c r="H2" s="510">
        <f>ENTRY!J6</f>
        <v/>
      </c>
      <c r="I2" s="478" t="n"/>
      <c r="J2" s="479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1" customHeight="1" s="442">
      <c r="A3" s="511" t="inlineStr">
        <is>
          <t>NAME OF EMPANALLED AGENCY</t>
        </is>
      </c>
      <c r="C3" s="512" t="n"/>
      <c r="D3" s="513">
        <f>ENTRY!F7</f>
        <v/>
      </c>
      <c r="F3" s="512" t="n"/>
      <c r="G3" s="248" t="n"/>
      <c r="H3" s="248" t="n"/>
      <c r="I3" s="248" t="n"/>
      <c r="J3" s="248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5" customHeight="1" s="442">
      <c r="A4" s="249" t="inlineStr">
        <is>
          <t>SL NO</t>
        </is>
      </c>
      <c r="B4" s="514" t="inlineStr">
        <is>
          <t>VILLAGE NAME_LGD CODE</t>
        </is>
      </c>
      <c r="C4" s="496" t="n"/>
      <c r="D4" s="251">
        <f>ENTRY!E6</f>
        <v/>
      </c>
      <c r="E4" s="252" t="n">
        <v>1</v>
      </c>
      <c r="F4" s="252" t="n">
        <v>2</v>
      </c>
      <c r="G4" s="252" t="n">
        <v>3</v>
      </c>
      <c r="H4" s="252" t="n">
        <v>4</v>
      </c>
      <c r="I4" s="252" t="n">
        <v>5</v>
      </c>
      <c r="J4" s="253" t="n">
        <v>6</v>
      </c>
      <c r="K4" s="252" t="n">
        <v>7</v>
      </c>
      <c r="L4" s="252" t="n">
        <v>8</v>
      </c>
      <c r="M4" s="252" t="n">
        <v>9</v>
      </c>
      <c r="N4" s="252" t="n">
        <v>10</v>
      </c>
      <c r="O4" s="252" t="n">
        <v>11</v>
      </c>
      <c r="P4" s="253" t="n">
        <v>12</v>
      </c>
    </row>
    <row r="5">
      <c r="A5" s="515" t="n">
        <v>1</v>
      </c>
      <c r="B5" s="516">
        <f>CONCATENATE(ENTRY!D11,-ENTRY!E11)</f>
        <v/>
      </c>
      <c r="C5" s="481" t="n"/>
      <c r="D5" s="256" t="inlineStr">
        <is>
          <t>Check points Name</t>
        </is>
      </c>
      <c r="E5" s="257" t="inlineStr">
        <is>
          <t>611918_BELURU_CP_1</t>
        </is>
      </c>
      <c r="F5" s="257" t="inlineStr">
        <is>
          <t>611918_BELURU_CP_2</t>
        </is>
      </c>
      <c r="G5" s="257" t="inlineStr">
        <is>
          <t>611918_BELURU_CP_3</t>
        </is>
      </c>
      <c r="H5" s="257" t="inlineStr">
        <is>
          <t>611918_BELURU_CP_4</t>
        </is>
      </c>
      <c r="I5" s="257" t="inlineStr">
        <is>
          <t>611918_BELURU_CP_5</t>
        </is>
      </c>
      <c r="J5" s="257" t="inlineStr">
        <is>
          <t>611918_BELURU_CP_6</t>
        </is>
      </c>
      <c r="K5" s="257" t="inlineStr">
        <is>
          <t>611918_BELURU_CP_7</t>
        </is>
      </c>
      <c r="L5" s="258" t="n"/>
      <c r="M5" s="258" t="n"/>
      <c r="N5" s="258" t="n"/>
      <c r="O5" s="258" t="n"/>
      <c r="P5" s="259" t="n"/>
    </row>
    <row r="6" ht="24" customHeight="1" s="442">
      <c r="A6" s="517" t="n"/>
      <c r="B6" s="518" t="n"/>
      <c r="D6" s="262" t="inlineStr">
        <is>
          <t>H.Dist Error</t>
        </is>
      </c>
      <c r="E6" s="263" t="n">
        <v>7.573</v>
      </c>
      <c r="F6" s="264" t="n">
        <v>2.853</v>
      </c>
      <c r="G6" s="264" t="n">
        <v>2.458</v>
      </c>
      <c r="H6" s="264" t="n">
        <v>1.214</v>
      </c>
      <c r="I6" s="264" t="inlineStr">
        <is>
          <t>Not clear</t>
        </is>
      </c>
      <c r="J6" s="264" t="n">
        <v>1.905</v>
      </c>
      <c r="K6" s="264" t="n">
        <v>2.227</v>
      </c>
      <c r="L6" s="264" t="n"/>
      <c r="M6" s="264" t="n"/>
      <c r="N6" s="264" t="n"/>
      <c r="O6" s="264" t="n"/>
      <c r="P6" s="265" t="n"/>
    </row>
    <row r="7" ht="24" customHeight="1" s="442">
      <c r="A7" s="517" t="n"/>
      <c r="B7" s="519" t="n"/>
      <c r="C7" s="487" t="n"/>
      <c r="D7" s="267" t="inlineStr">
        <is>
          <t>Actual height</t>
        </is>
      </c>
      <c r="E7" s="268" t="n">
        <v>675.5963745</v>
      </c>
      <c r="F7" s="269" t="n">
        <v>682.5582886</v>
      </c>
      <c r="G7" s="270" t="n">
        <v>687.9094849000001</v>
      </c>
      <c r="H7" s="270" t="n">
        <v>686.7214966</v>
      </c>
      <c r="I7" s="270" t="n"/>
      <c r="J7" s="270" t="n">
        <v>682.8953857</v>
      </c>
      <c r="K7" s="269" t="n">
        <v>690.2877808</v>
      </c>
      <c r="L7" s="269" t="n"/>
      <c r="M7" s="270" t="n"/>
      <c r="N7" s="270" t="n"/>
      <c r="O7" s="270" t="n"/>
      <c r="P7" s="271" t="n"/>
    </row>
    <row r="8" ht="24" customHeight="1" s="442">
      <c r="A8" s="517" t="n"/>
      <c r="B8" s="272" t="inlineStr">
        <is>
          <t>1.On Marker(3.2.c) (Y/N)</t>
        </is>
      </c>
      <c r="C8" s="273" t="inlineStr">
        <is>
          <t>Y</t>
        </is>
      </c>
      <c r="D8" s="267" t="inlineStr">
        <is>
          <t>Observed height</t>
        </is>
      </c>
      <c r="E8" s="268" t="n">
        <v>675.5968</v>
      </c>
      <c r="F8" s="269" t="n">
        <v>682.56195</v>
      </c>
      <c r="G8" s="270" t="n">
        <v>687.9091</v>
      </c>
      <c r="H8" s="270" t="n">
        <v>686.7268</v>
      </c>
      <c r="I8" s="270" t="n"/>
      <c r="J8" s="270" t="n">
        <v>682.8975</v>
      </c>
      <c r="K8" s="269" t="n">
        <v>690.288</v>
      </c>
      <c r="L8" s="269" t="n"/>
      <c r="M8" s="270" t="n"/>
      <c r="N8" s="270" t="n"/>
      <c r="O8" s="270" t="n"/>
      <c r="P8" s="271" t="n"/>
    </row>
    <row r="9" ht="24" customHeight="1" s="442">
      <c r="A9" s="520" t="n"/>
      <c r="B9" s="275" t="inlineStr">
        <is>
          <t xml:space="preserve">
2.Spatially Well Distributed(3.5.(II).3) (Y/N)</t>
        </is>
      </c>
      <c r="C9" s="276" t="inlineStr">
        <is>
          <t>N</t>
        </is>
      </c>
      <c r="D9" s="277" t="inlineStr">
        <is>
          <t>Height Error</t>
        </is>
      </c>
      <c r="E9" s="278">
        <f>(E7-E8)*100</f>
        <v/>
      </c>
      <c r="F9" s="279">
        <f>(F7-F8)*100</f>
        <v/>
      </c>
      <c r="G9" s="279">
        <f>(G7-G8)*100</f>
        <v/>
      </c>
      <c r="H9" s="279">
        <f>(H7-H8)*100</f>
        <v/>
      </c>
      <c r="I9" s="279">
        <f>(I7-I8)*100</f>
        <v/>
      </c>
      <c r="J9" s="279">
        <f>(J7-J8)*100</f>
        <v/>
      </c>
      <c r="K9" s="279">
        <f>(K7-K8)*100</f>
        <v/>
      </c>
      <c r="L9" s="279">
        <f>(L7-L8)*100</f>
        <v/>
      </c>
      <c r="M9" s="279">
        <f>(M7-M8)*100</f>
        <v/>
      </c>
      <c r="N9" s="279">
        <f>(N7-N8)*100</f>
        <v/>
      </c>
      <c r="O9" s="279">
        <f>(O7-O8)*100</f>
        <v/>
      </c>
      <c r="P9" s="280">
        <f>(P7-P8)*100</f>
        <v/>
      </c>
    </row>
    <row r="10" ht="24" customHeight="1" s="442">
      <c r="A10" s="515" t="n">
        <v>2</v>
      </c>
      <c r="B10" s="516">
        <f>CONCATENATE(ENTRY!D12,-ENTRY!E12)</f>
        <v/>
      </c>
      <c r="C10" s="481" t="n"/>
      <c r="D10" s="256" t="inlineStr">
        <is>
          <t>Check points Name</t>
        </is>
      </c>
      <c r="E10" s="281" t="inlineStr">
        <is>
          <t>611921 CHAMENAHALLI CP 1</t>
        </is>
      </c>
      <c r="F10" s="282" t="inlineStr">
        <is>
          <t>611921 CHAMENAHALLI CP 5</t>
        </is>
      </c>
      <c r="G10" s="282" t="inlineStr">
        <is>
          <t>611921 CHAMENAHALLI CP 7</t>
        </is>
      </c>
      <c r="H10" s="282" t="inlineStr">
        <is>
          <t>611921-CHA/ENAHALLI-CP-4</t>
        </is>
      </c>
      <c r="I10" s="282" t="inlineStr">
        <is>
          <t>611921-CHAMENAHALLI-CP-2</t>
        </is>
      </c>
      <c r="J10" s="282" t="inlineStr">
        <is>
          <t>611921-CHAMENAHALLI-CP-3</t>
        </is>
      </c>
      <c r="K10" s="282" t="inlineStr">
        <is>
          <t>611921-CHAMENAHALLI-CP-6</t>
        </is>
      </c>
      <c r="L10" s="282" t="n"/>
      <c r="M10" s="282" t="n"/>
      <c r="N10" s="282" t="n"/>
      <c r="O10" s="282" t="n"/>
      <c r="P10" s="283" t="n"/>
    </row>
    <row r="11" ht="24" customHeight="1" s="442">
      <c r="A11" s="517" t="n"/>
      <c r="B11" s="518" t="n"/>
      <c r="D11" s="262" t="inlineStr">
        <is>
          <t>H.Dist Error</t>
        </is>
      </c>
      <c r="E11" s="263" t="inlineStr">
        <is>
          <t>Not clear</t>
        </is>
      </c>
      <c r="F11" s="264" t="n">
        <v>3.403</v>
      </c>
      <c r="G11" s="264" t="n">
        <v>2.957</v>
      </c>
      <c r="H11" s="264" t="n">
        <v>4.267</v>
      </c>
      <c r="I11" s="264" t="n">
        <v>2.591</v>
      </c>
      <c r="J11" s="264" t="n">
        <v>7.257</v>
      </c>
      <c r="K11" s="264" t="n">
        <v>4.989</v>
      </c>
      <c r="L11" s="264" t="n"/>
      <c r="M11" s="264" t="n"/>
      <c r="N11" s="264" t="n"/>
      <c r="O11" s="264" t="n"/>
      <c r="P11" s="265" t="n"/>
    </row>
    <row r="12" ht="24" customHeight="1" s="442">
      <c r="A12" s="517" t="n"/>
      <c r="B12" s="519" t="n"/>
      <c r="C12" s="487" t="n"/>
      <c r="D12" s="267" t="inlineStr">
        <is>
          <t>Actual height</t>
        </is>
      </c>
      <c r="E12" s="268" t="n"/>
      <c r="F12" s="269" t="n">
        <v>687.897</v>
      </c>
      <c r="G12" s="270" t="n">
        <v>681.763</v>
      </c>
      <c r="H12" s="270" t="n">
        <v>678.211</v>
      </c>
      <c r="I12" s="270" t="n">
        <v>675.668</v>
      </c>
      <c r="J12" s="270" t="n">
        <v>683.039</v>
      </c>
      <c r="K12" s="269" t="n">
        <v>690.939</v>
      </c>
      <c r="L12" s="269" t="n"/>
      <c r="M12" s="270" t="n"/>
      <c r="N12" s="270" t="n"/>
      <c r="O12" s="270" t="n"/>
      <c r="P12" s="271" t="n"/>
    </row>
    <row r="13" ht="24" customHeight="1" s="442">
      <c r="A13" s="517" t="n"/>
      <c r="B13" s="272" t="inlineStr">
        <is>
          <t>1.On Marker(3.2.c) (Y/N)</t>
        </is>
      </c>
      <c r="C13" s="273" t="inlineStr">
        <is>
          <t>Y</t>
        </is>
      </c>
      <c r="D13" s="267" t="inlineStr">
        <is>
          <t>Observed height</t>
        </is>
      </c>
      <c r="E13" s="268" t="n"/>
      <c r="F13" s="269" t="n">
        <v>687.86676</v>
      </c>
      <c r="G13" s="270" t="n">
        <v>681.65643</v>
      </c>
      <c r="H13" s="270" t="n">
        <v>678.1323</v>
      </c>
      <c r="I13" s="270" t="n">
        <v>675.5415</v>
      </c>
      <c r="J13" s="270" t="n">
        <v>682.92554</v>
      </c>
      <c r="K13" s="269" t="n">
        <v>690.76166</v>
      </c>
      <c r="L13" s="269" t="n"/>
      <c r="M13" s="270" t="n"/>
      <c r="N13" s="270" t="n"/>
      <c r="O13" s="270" t="n"/>
      <c r="P13" s="271" t="n"/>
    </row>
    <row r="14" ht="24" customHeight="1" s="442">
      <c r="A14" s="520" t="n"/>
      <c r="B14" s="275" t="inlineStr">
        <is>
          <t xml:space="preserve">
2.Spatially Well Distributed(3.5.(II).3) (Y/N)</t>
        </is>
      </c>
      <c r="C14" s="276" t="inlineStr">
        <is>
          <t>N</t>
        </is>
      </c>
      <c r="D14" s="277" t="inlineStr">
        <is>
          <t>Height Error</t>
        </is>
      </c>
      <c r="E14" s="278">
        <f>(E12-E13)*100</f>
        <v/>
      </c>
      <c r="F14" s="279">
        <f>(F12-F13)*100</f>
        <v/>
      </c>
      <c r="G14" s="279">
        <f>(G12-G13)*100</f>
        <v/>
      </c>
      <c r="H14" s="279">
        <f>(H12-H13)*100</f>
        <v/>
      </c>
      <c r="I14" s="279">
        <f>(I12-I13)*100</f>
        <v/>
      </c>
      <c r="J14" s="279">
        <f>(J12-J13)*100</f>
        <v/>
      </c>
      <c r="K14" s="279">
        <f>(K12-K13)*100</f>
        <v/>
      </c>
      <c r="L14" s="279">
        <f>(L12-L13)*100</f>
        <v/>
      </c>
      <c r="M14" s="279">
        <f>(M12-M13)*100</f>
        <v/>
      </c>
      <c r="N14" s="279">
        <f>(N12-N13)*100</f>
        <v/>
      </c>
      <c r="O14" s="279">
        <f>(O12-O13)*100</f>
        <v/>
      </c>
      <c r="P14" s="280">
        <f>(P12-P13)*100</f>
        <v/>
      </c>
    </row>
    <row r="15" ht="24" customHeight="1" s="442">
      <c r="A15" s="515" t="n">
        <v>3</v>
      </c>
      <c r="B15" s="516">
        <f>CONCATENATE(ENTRY!D13,-ENTRY!E13)</f>
        <v/>
      </c>
      <c r="C15" s="481" t="n"/>
      <c r="D15" s="256" t="inlineStr">
        <is>
          <t>Check points Name</t>
        </is>
      </c>
      <c r="E15" s="257" t="inlineStr">
        <is>
          <t>610161_GORA_CP_1</t>
        </is>
      </c>
      <c r="F15" s="257" t="inlineStr">
        <is>
          <t>610161_GORA_CP_2</t>
        </is>
      </c>
      <c r="G15" s="257" t="inlineStr">
        <is>
          <t>610161_GORA_CP_3</t>
        </is>
      </c>
      <c r="H15" s="257" t="inlineStr">
        <is>
          <t>610161_GORA_CP_4</t>
        </is>
      </c>
      <c r="I15" s="257" t="inlineStr">
        <is>
          <t>610161_GORA_CP_5</t>
        </is>
      </c>
      <c r="J15" s="257" t="inlineStr">
        <is>
          <t>610161_GORA_CP_6</t>
        </is>
      </c>
      <c r="K15" s="257" t="inlineStr">
        <is>
          <t>610161_GORA_CP_7</t>
        </is>
      </c>
      <c r="L15" s="284" t="n"/>
      <c r="M15" s="284" t="n"/>
      <c r="N15" s="284" t="n"/>
      <c r="O15" s="284" t="n"/>
      <c r="P15" s="212" t="n"/>
    </row>
    <row r="16" ht="24" customHeight="1" s="442">
      <c r="A16" s="517" t="n"/>
      <c r="B16" s="518" t="n"/>
      <c r="D16" s="262" t="inlineStr">
        <is>
          <t>H.Dist Error</t>
        </is>
      </c>
      <c r="E16" s="263" t="n">
        <v>2.196</v>
      </c>
      <c r="F16" s="264" t="inlineStr">
        <is>
          <t>Not clear</t>
        </is>
      </c>
      <c r="G16" s="264" t="n">
        <v>3.666</v>
      </c>
      <c r="H16" s="264" t="n">
        <v>3.517</v>
      </c>
      <c r="I16" s="264" t="n">
        <v>4.996</v>
      </c>
      <c r="J16" s="264" t="n">
        <v>6.477</v>
      </c>
      <c r="K16" s="264" t="n">
        <v>5.403</v>
      </c>
      <c r="L16" s="264" t="n"/>
      <c r="M16" s="264" t="n"/>
      <c r="N16" s="264" t="n"/>
      <c r="O16" s="264" t="n"/>
      <c r="P16" s="285" t="n"/>
    </row>
    <row r="17" ht="24" customHeight="1" s="442">
      <c r="A17" s="517" t="n"/>
      <c r="B17" s="519" t="n"/>
      <c r="C17" s="487" t="n"/>
      <c r="D17" s="267" t="inlineStr">
        <is>
          <t>Actual height</t>
        </is>
      </c>
      <c r="E17" s="268" t="n">
        <v>669.806</v>
      </c>
      <c r="F17" s="269" t="n"/>
      <c r="G17" s="270" t="n">
        <v>656.6900000000001</v>
      </c>
      <c r="H17" s="270" t="n">
        <v>668.428</v>
      </c>
      <c r="I17" s="270" t="n">
        <v>661.807</v>
      </c>
      <c r="J17" s="270" t="n">
        <v>675.432</v>
      </c>
      <c r="K17" s="269" t="n">
        <v>684.139</v>
      </c>
      <c r="L17" s="269" t="n"/>
      <c r="M17" s="270" t="n"/>
      <c r="N17" s="270" t="n"/>
      <c r="O17" s="270" t="n"/>
      <c r="P17" s="286" t="n"/>
    </row>
    <row r="18" ht="24" customHeight="1" s="442">
      <c r="A18" s="517" t="n"/>
      <c r="B18" s="272" t="inlineStr">
        <is>
          <t>1.On Marker(3.2.c) (Y/N)</t>
        </is>
      </c>
      <c r="C18" s="273" t="inlineStr">
        <is>
          <t>Y</t>
        </is>
      </c>
      <c r="D18" s="267" t="inlineStr">
        <is>
          <t>Observed height</t>
        </is>
      </c>
      <c r="E18" s="268" t="n">
        <v>669.7761</v>
      </c>
      <c r="F18" s="269" t="n"/>
      <c r="G18" s="270" t="n">
        <v>656.6689</v>
      </c>
      <c r="H18" s="270" t="n">
        <v>668.4841</v>
      </c>
      <c r="I18" s="270" t="n">
        <v>661.7901000000001</v>
      </c>
      <c r="J18" s="270" t="n">
        <v>675.391</v>
      </c>
      <c r="K18" s="269" t="n">
        <v>684.03516</v>
      </c>
      <c r="L18" s="269" t="n"/>
      <c r="M18" s="270" t="n"/>
      <c r="N18" s="270" t="n"/>
      <c r="O18" s="270" t="n"/>
      <c r="P18" s="286" t="n"/>
    </row>
    <row r="19" ht="24" customHeight="1" s="442">
      <c r="A19" s="520" t="n"/>
      <c r="B19" s="275" t="inlineStr">
        <is>
          <t xml:space="preserve">
2.Spatially Well Distributed(3.5.(II).3) (Y/N)</t>
        </is>
      </c>
      <c r="C19" s="276" t="inlineStr">
        <is>
          <t>Y</t>
        </is>
      </c>
      <c r="D19" s="277" t="inlineStr">
        <is>
          <t>Height Error</t>
        </is>
      </c>
      <c r="E19" s="278">
        <f>(E17-E18)*100</f>
        <v/>
      </c>
      <c r="F19" s="279">
        <f>(F17-F18)*100</f>
        <v/>
      </c>
      <c r="G19" s="279">
        <f>(G17-G18)*100</f>
        <v/>
      </c>
      <c r="H19" s="279">
        <f>(H17-H18)*100</f>
        <v/>
      </c>
      <c r="I19" s="279">
        <f>(I17-I18)*100</f>
        <v/>
      </c>
      <c r="J19" s="279">
        <f>(J17-J18)*100</f>
        <v/>
      </c>
      <c r="K19" s="279">
        <f>(K17-K18)*100</f>
        <v/>
      </c>
      <c r="L19" s="279">
        <f>(L17-L18)*100</f>
        <v/>
      </c>
      <c r="M19" s="279">
        <f>(M17-M18)*100</f>
        <v/>
      </c>
      <c r="N19" s="279">
        <f>(N17-N18)*100</f>
        <v/>
      </c>
      <c r="O19" s="279">
        <f>(O17-O18)*100</f>
        <v/>
      </c>
      <c r="P19" s="280">
        <f>(P17-P18)*100</f>
        <v/>
      </c>
    </row>
    <row r="20" ht="24" customHeight="1" s="442">
      <c r="A20" s="515" t="n">
        <v>4</v>
      </c>
      <c r="B20" s="516">
        <f>CONCATENATE(ENTRY!D14,-ENTRY!E14)</f>
        <v/>
      </c>
      <c r="C20" s="481" t="n"/>
      <c r="D20" s="256" t="inlineStr">
        <is>
          <t>Check points Name</t>
        </is>
      </c>
      <c r="E20" s="287" t="n"/>
      <c r="F20" s="288" t="n"/>
      <c r="G20" s="288" t="n"/>
      <c r="H20" s="288" t="n"/>
      <c r="I20" s="288" t="n"/>
      <c r="J20" s="288" t="n"/>
      <c r="K20" s="288" t="n"/>
      <c r="L20" s="282" t="n"/>
      <c r="M20" s="282" t="n"/>
      <c r="N20" s="282" t="n"/>
      <c r="O20" s="282" t="n"/>
      <c r="P20" s="289" t="n"/>
    </row>
    <row r="21" ht="24" customHeight="1" s="442">
      <c r="A21" s="517" t="n"/>
      <c r="B21" s="518" t="n"/>
      <c r="D21" s="262" t="inlineStr">
        <is>
          <t>H.Dist Error</t>
        </is>
      </c>
      <c r="E21" s="263" t="n"/>
      <c r="F21" s="264" t="n"/>
      <c r="G21" s="264" t="n"/>
      <c r="H21" s="264" t="n"/>
      <c r="I21" s="264" t="n"/>
      <c r="J21" s="264" t="n"/>
      <c r="K21" s="264" t="n"/>
      <c r="L21" s="264" t="n"/>
      <c r="M21" s="264" t="n"/>
      <c r="N21" s="264" t="n"/>
      <c r="O21" s="264" t="n"/>
      <c r="P21" s="285" t="n"/>
    </row>
    <row r="22" ht="24" customHeight="1" s="442">
      <c r="A22" s="517" t="n"/>
      <c r="B22" s="519" t="n"/>
      <c r="C22" s="487" t="n"/>
      <c r="D22" s="267" t="inlineStr">
        <is>
          <t>Actual height</t>
        </is>
      </c>
      <c r="E22" s="156" t="n"/>
      <c r="F22" s="59" t="n"/>
      <c r="G22" s="59" t="n"/>
      <c r="H22" s="290" t="n"/>
      <c r="I22" s="59" t="n"/>
      <c r="J22" s="59" t="n"/>
      <c r="K22" s="59" t="n"/>
      <c r="L22" s="269" t="n"/>
      <c r="M22" s="270" t="n"/>
      <c r="N22" s="270" t="n"/>
      <c r="O22" s="270" t="n"/>
      <c r="P22" s="286" t="n"/>
    </row>
    <row r="23" ht="24" customHeight="1" s="442">
      <c r="A23" s="517" t="n"/>
      <c r="B23" s="272" t="inlineStr">
        <is>
          <t>1.On Marker(3.2.c) (Y/N)</t>
        </is>
      </c>
      <c r="C23" s="273" t="inlineStr">
        <is>
          <t>N</t>
        </is>
      </c>
      <c r="D23" s="267" t="inlineStr">
        <is>
          <t>Observed height</t>
        </is>
      </c>
      <c r="E23" s="156" t="n"/>
      <c r="F23" s="59" t="n"/>
      <c r="G23" s="59" t="n"/>
      <c r="H23" s="290" t="n"/>
      <c r="I23" s="59" t="n"/>
      <c r="J23" s="59" t="n"/>
      <c r="K23" s="59" t="n"/>
      <c r="L23" s="269" t="n"/>
      <c r="M23" s="270" t="n"/>
      <c r="N23" s="270" t="n"/>
      <c r="O23" s="270" t="n"/>
      <c r="P23" s="286" t="n"/>
    </row>
    <row r="24" ht="24" customHeight="1" s="442">
      <c r="A24" s="520" t="n"/>
      <c r="B24" s="275" t="inlineStr">
        <is>
          <t xml:space="preserve">
2.Spatially Well Distributed(3.5.(II).3) (Y/N)</t>
        </is>
      </c>
      <c r="C24" s="276" t="inlineStr">
        <is>
          <t>Y</t>
        </is>
      </c>
      <c r="D24" s="277" t="inlineStr">
        <is>
          <t>Height Error</t>
        </is>
      </c>
      <c r="E24" s="278">
        <f>(E22-E23)*100</f>
        <v/>
      </c>
      <c r="F24" s="279">
        <f>(F22-F23)*100</f>
        <v/>
      </c>
      <c r="G24" s="279">
        <f>(G22-G23)*100</f>
        <v/>
      </c>
      <c r="H24" s="279">
        <f>(H22-H23)*100</f>
        <v/>
      </c>
      <c r="I24" s="279">
        <f>(I22-I23)*100</f>
        <v/>
      </c>
      <c r="J24" s="279">
        <f>(J22-J23)*100</f>
        <v/>
      </c>
      <c r="K24" s="279">
        <f>(K22-K23)*100</f>
        <v/>
      </c>
      <c r="L24" s="279">
        <f>(L22-L23)*100</f>
        <v/>
      </c>
      <c r="M24" s="279">
        <f>(M22-M23)*100</f>
        <v/>
      </c>
      <c r="N24" s="279">
        <f>(N22-N23)*100</f>
        <v/>
      </c>
      <c r="O24" s="279">
        <f>(O22-O23)*100</f>
        <v/>
      </c>
      <c r="P24" s="291">
        <f>(P22-P23)*100</f>
        <v/>
      </c>
    </row>
    <row r="25" ht="24" customHeight="1" s="442">
      <c r="A25" s="515" t="n">
        <v>5</v>
      </c>
      <c r="B25" s="516">
        <f>CONCATENATE(ENTRY!D15,-ENTRY!E15)</f>
        <v/>
      </c>
      <c r="C25" s="481" t="n"/>
      <c r="D25" s="256" t="inlineStr">
        <is>
          <t>Check points Name</t>
        </is>
      </c>
      <c r="E25" s="281" t="n"/>
      <c r="F25" s="282" t="n"/>
      <c r="G25" s="282" t="n"/>
      <c r="H25" s="282" t="n"/>
      <c r="I25" s="282" t="n"/>
      <c r="J25" s="282" t="n"/>
      <c r="K25" s="282" t="n"/>
      <c r="L25" s="282" t="n"/>
      <c r="M25" s="282" t="n"/>
      <c r="N25" s="282" t="n"/>
      <c r="O25" s="282" t="n"/>
      <c r="P25" s="289" t="n"/>
    </row>
    <row r="26" ht="24" customHeight="1" s="442">
      <c r="A26" s="517" t="n"/>
      <c r="B26" s="518" t="n"/>
      <c r="D26" s="262" t="inlineStr">
        <is>
          <t>H.Dist Error</t>
        </is>
      </c>
      <c r="E26" s="263" t="n"/>
      <c r="F26" s="264" t="n"/>
      <c r="G26" s="264" t="n"/>
      <c r="H26" s="264" t="n"/>
      <c r="I26" s="264" t="n"/>
      <c r="J26" s="264" t="n"/>
      <c r="K26" s="264" t="n"/>
      <c r="L26" s="264" t="n"/>
      <c r="M26" s="264" t="n"/>
      <c r="N26" s="264" t="n"/>
      <c r="O26" s="264" t="n"/>
      <c r="P26" s="285" t="n"/>
    </row>
    <row r="27" ht="24" customHeight="1" s="442">
      <c r="A27" s="517" t="n"/>
      <c r="B27" s="519" t="n"/>
      <c r="C27" s="487" t="n"/>
      <c r="D27" s="267" t="inlineStr">
        <is>
          <t>Actual height</t>
        </is>
      </c>
      <c r="E27" s="292" t="n"/>
      <c r="F27" s="59" t="n"/>
      <c r="G27" s="59" t="n"/>
      <c r="H27" s="59" t="n"/>
      <c r="I27" s="59" t="n"/>
      <c r="J27" s="270" t="n"/>
      <c r="K27" s="269" t="n"/>
      <c r="L27" s="269" t="n"/>
      <c r="M27" s="270" t="n"/>
      <c r="N27" s="270" t="n"/>
      <c r="O27" s="270" t="n"/>
      <c r="P27" s="286" t="n"/>
    </row>
    <row r="28" ht="24" customHeight="1" s="442">
      <c r="A28" s="517" t="n"/>
      <c r="B28" s="272" t="inlineStr">
        <is>
          <t>1.On Marker(3.2.c) (Y/N)</t>
        </is>
      </c>
      <c r="C28" s="273" t="inlineStr">
        <is>
          <t>Y</t>
        </is>
      </c>
      <c r="D28" s="267" t="inlineStr">
        <is>
          <t>Observed height</t>
        </is>
      </c>
      <c r="E28" s="292" t="n"/>
      <c r="F28" s="59" t="n"/>
      <c r="G28" s="59" t="n"/>
      <c r="H28" s="59" t="n"/>
      <c r="I28" s="59" t="n"/>
      <c r="J28" s="270" t="n"/>
      <c r="K28" s="269" t="n"/>
      <c r="L28" s="269" t="n"/>
      <c r="M28" s="270" t="n"/>
      <c r="N28" s="270" t="n"/>
      <c r="O28" s="270" t="n"/>
      <c r="P28" s="286" t="n"/>
    </row>
    <row r="29" ht="24" customHeight="1" s="442">
      <c r="A29" s="520" t="n"/>
      <c r="B29" s="275" t="inlineStr">
        <is>
          <t xml:space="preserve">
2.Spatially Well Distributed(3.5.(II).3) (Y/N)</t>
        </is>
      </c>
      <c r="C29" s="276" t="inlineStr">
        <is>
          <t>Y</t>
        </is>
      </c>
      <c r="D29" s="277" t="inlineStr">
        <is>
          <t>Height Error</t>
        </is>
      </c>
      <c r="E29" s="278">
        <f>(E27-E28)*100</f>
        <v/>
      </c>
      <c r="F29" s="279">
        <f>(F27-F28)*100</f>
        <v/>
      </c>
      <c r="G29" s="279">
        <f>(G27-G28)*100</f>
        <v/>
      </c>
      <c r="H29" s="279">
        <f>(H27-H28)*100</f>
        <v/>
      </c>
      <c r="I29" s="279">
        <f>(I27-I28)*100</f>
        <v/>
      </c>
      <c r="J29" s="279">
        <f>(J27-J28)*100</f>
        <v/>
      </c>
      <c r="K29" s="279">
        <f>(K27-K28)*100</f>
        <v/>
      </c>
      <c r="L29" s="279">
        <f>(L27-L28)*100</f>
        <v/>
      </c>
      <c r="M29" s="279">
        <f>(M27-M28)*100</f>
        <v/>
      </c>
      <c r="N29" s="279">
        <f>(N27-N28)*100</f>
        <v/>
      </c>
      <c r="O29" s="279">
        <f>(O27-O28)*100</f>
        <v/>
      </c>
      <c r="P29" s="291">
        <f>(P27-P28)*100</f>
        <v/>
      </c>
    </row>
    <row r="30" ht="24" customHeight="1" s="442">
      <c r="A30" s="515" t="n">
        <v>6</v>
      </c>
      <c r="B30" s="516">
        <f>CONCATENATE(ENTRY!D16,-ENTRY!E16)</f>
        <v/>
      </c>
      <c r="C30" s="481" t="n"/>
      <c r="D30" s="256" t="inlineStr">
        <is>
          <t>Check points Name</t>
        </is>
      </c>
      <c r="E30" s="287" t="n"/>
      <c r="F30" s="288" t="n"/>
      <c r="G30" s="288" t="n"/>
      <c r="H30" s="288" t="n"/>
      <c r="I30" s="288" t="n"/>
      <c r="J30" s="288" t="n"/>
      <c r="K30" s="288" t="n"/>
      <c r="L30" s="282" t="n"/>
      <c r="M30" s="282" t="n"/>
      <c r="N30" s="282" t="n"/>
      <c r="O30" s="282" t="n"/>
      <c r="P30" s="289" t="n"/>
    </row>
    <row r="31" ht="24" customHeight="1" s="442">
      <c r="A31" s="517" t="n"/>
      <c r="B31" s="518" t="n"/>
      <c r="D31" s="262" t="inlineStr">
        <is>
          <t>H.Dist Error</t>
        </is>
      </c>
      <c r="E31" s="263" t="n"/>
      <c r="F31" s="264" t="n"/>
      <c r="G31" s="264" t="n"/>
      <c r="H31" s="264" t="n"/>
      <c r="I31" s="264" t="n"/>
      <c r="J31" s="264" t="n"/>
      <c r="K31" s="264" t="n"/>
      <c r="L31" s="264" t="n"/>
      <c r="M31" s="264" t="n"/>
      <c r="N31" s="264" t="n"/>
      <c r="O31" s="264" t="n"/>
      <c r="P31" s="285" t="n"/>
    </row>
    <row r="32" ht="24" customHeight="1" s="442">
      <c r="A32" s="517" t="n"/>
      <c r="B32" s="519" t="n"/>
      <c r="C32" s="487" t="n"/>
      <c r="D32" s="267" t="inlineStr">
        <is>
          <t>Actual height</t>
        </is>
      </c>
      <c r="E32" s="292" t="n"/>
      <c r="F32" s="59" t="n"/>
      <c r="G32" s="59" t="n"/>
      <c r="H32" s="59" t="n"/>
      <c r="I32" s="59" t="n"/>
      <c r="J32" s="59" t="n"/>
      <c r="K32" s="59" t="n"/>
      <c r="L32" s="269" t="n"/>
      <c r="M32" s="270" t="n"/>
      <c r="N32" s="270" t="n"/>
      <c r="O32" s="270" t="n"/>
      <c r="P32" s="286" t="n"/>
    </row>
    <row r="33" ht="24" customHeight="1" s="442">
      <c r="A33" s="517" t="n"/>
      <c r="B33" s="272" t="inlineStr">
        <is>
          <t>1.On Marker(3.2.c) (Y/N)</t>
        </is>
      </c>
      <c r="C33" s="273" t="inlineStr">
        <is>
          <t>Y</t>
        </is>
      </c>
      <c r="D33" s="267" t="inlineStr">
        <is>
          <t>Observed height</t>
        </is>
      </c>
      <c r="E33" s="292" t="n"/>
      <c r="F33" s="59" t="n"/>
      <c r="G33" s="59" t="n"/>
      <c r="H33" s="59" t="n"/>
      <c r="I33" s="59" t="n"/>
      <c r="J33" s="59" t="n"/>
      <c r="K33" s="59" t="n"/>
      <c r="L33" s="269" t="n"/>
      <c r="M33" s="270" t="n"/>
      <c r="N33" s="270" t="n"/>
      <c r="O33" s="270" t="n"/>
      <c r="P33" s="286" t="n"/>
    </row>
    <row r="34" ht="24" customHeight="1" s="442">
      <c r="A34" s="520" t="n"/>
      <c r="B34" s="275" t="inlineStr">
        <is>
          <t xml:space="preserve">
2.Spatially Well Distributed(3.5.(II).3) (Y/N)</t>
        </is>
      </c>
      <c r="C34" s="276" t="inlineStr">
        <is>
          <t>Y</t>
        </is>
      </c>
      <c r="D34" s="277" t="inlineStr">
        <is>
          <t>Height Error</t>
        </is>
      </c>
      <c r="E34" s="278">
        <f>(E32-E33)*100</f>
        <v/>
      </c>
      <c r="F34" s="279">
        <f>(F32-F33)*100</f>
        <v/>
      </c>
      <c r="G34" s="279">
        <f>(G32-G33)*100</f>
        <v/>
      </c>
      <c r="H34" s="279">
        <f>(H32-H33)*100</f>
        <v/>
      </c>
      <c r="I34" s="279">
        <f>(I32-I33)*100</f>
        <v/>
      </c>
      <c r="J34" s="279">
        <f>(J32-J33)*100</f>
        <v/>
      </c>
      <c r="K34" s="279">
        <f>(K32-K33)*100</f>
        <v/>
      </c>
      <c r="L34" s="279">
        <f>(L32-L33)*100</f>
        <v/>
      </c>
      <c r="M34" s="279">
        <f>(M32-M33)*100</f>
        <v/>
      </c>
      <c r="N34" s="279">
        <f>(N32-N33)*100</f>
        <v/>
      </c>
      <c r="O34" s="279">
        <f>(O32-O33)*100</f>
        <v/>
      </c>
      <c r="P34" s="291">
        <f>(P32-P33)*100</f>
        <v/>
      </c>
    </row>
    <row r="35" ht="24" customHeight="1" s="442">
      <c r="A35" s="515" t="n">
        <v>7</v>
      </c>
      <c r="B35" s="516">
        <f>CONCATENATE(ENTRY!D17,-ENTRY!E17)</f>
        <v/>
      </c>
      <c r="C35" s="481" t="n"/>
      <c r="D35" s="256" t="inlineStr">
        <is>
          <t>Check points Name</t>
        </is>
      </c>
      <c r="E35" s="287" t="n"/>
      <c r="F35" s="288" t="n"/>
      <c r="G35" s="288" t="n"/>
      <c r="H35" s="288" t="n"/>
      <c r="I35" s="288" t="n"/>
      <c r="J35" s="288" t="n"/>
      <c r="K35" s="288" t="n"/>
      <c r="L35" s="282" t="n"/>
      <c r="M35" s="282" t="n"/>
      <c r="N35" s="282" t="n"/>
      <c r="O35" s="282" t="n"/>
      <c r="P35" s="289" t="n"/>
    </row>
    <row r="36" ht="24" customHeight="1" s="442">
      <c r="A36" s="517" t="n"/>
      <c r="B36" s="518" t="n"/>
      <c r="D36" s="262" t="inlineStr">
        <is>
          <t>H.Dist Error</t>
        </is>
      </c>
      <c r="E36" s="263" t="n"/>
      <c r="F36" s="264" t="n"/>
      <c r="G36" s="264" t="n"/>
      <c r="H36" s="264" t="n"/>
      <c r="I36" s="264" t="n"/>
      <c r="J36" s="264" t="n"/>
      <c r="K36" s="264" t="n"/>
      <c r="L36" s="264" t="n"/>
      <c r="M36" s="264" t="n"/>
      <c r="N36" s="264" t="n"/>
      <c r="O36" s="264" t="n"/>
      <c r="P36" s="285" t="n"/>
    </row>
    <row r="37" ht="24" customHeight="1" s="442">
      <c r="A37" s="517" t="n"/>
      <c r="B37" s="519" t="n"/>
      <c r="C37" s="487" t="n"/>
      <c r="D37" s="267" t="inlineStr">
        <is>
          <t>Actual height</t>
        </is>
      </c>
      <c r="E37" s="292" t="n"/>
      <c r="F37" s="59" t="n"/>
      <c r="G37" s="59" t="n"/>
      <c r="H37" s="59" t="n"/>
      <c r="I37" s="59" t="n"/>
      <c r="J37" s="59" t="n"/>
      <c r="K37" s="59" t="n"/>
      <c r="L37" s="269" t="n"/>
      <c r="M37" s="270" t="n"/>
      <c r="N37" s="270" t="n"/>
      <c r="O37" s="270" t="n"/>
      <c r="P37" s="286" t="n"/>
    </row>
    <row r="38" ht="24" customHeight="1" s="442">
      <c r="A38" s="517" t="n"/>
      <c r="B38" s="272" t="inlineStr">
        <is>
          <t>1.On Marker(3.2.c) (Y/N)</t>
        </is>
      </c>
      <c r="C38" s="273" t="inlineStr">
        <is>
          <t>Y</t>
        </is>
      </c>
      <c r="D38" s="267" t="inlineStr">
        <is>
          <t>Observed height</t>
        </is>
      </c>
      <c r="E38" s="292" t="n"/>
      <c r="F38" s="59" t="n"/>
      <c r="G38" s="59" t="n"/>
      <c r="H38" s="59" t="n"/>
      <c r="I38" s="59" t="n"/>
      <c r="J38" s="59" t="n"/>
      <c r="K38" s="59" t="n"/>
      <c r="L38" s="269" t="n"/>
      <c r="M38" s="270" t="n"/>
      <c r="N38" s="270" t="n"/>
      <c r="O38" s="270" t="n"/>
      <c r="P38" s="286" t="n"/>
    </row>
    <row r="39" ht="24" customHeight="1" s="442">
      <c r="A39" s="520" t="n"/>
      <c r="B39" s="275" t="inlineStr">
        <is>
          <t xml:space="preserve">
2.Spatially Well Distributed(3.5.(II).3) (Y/N)</t>
        </is>
      </c>
      <c r="C39" s="276" t="inlineStr">
        <is>
          <t>N</t>
        </is>
      </c>
      <c r="D39" s="277" t="inlineStr">
        <is>
          <t>Height Error</t>
        </is>
      </c>
      <c r="E39" s="278">
        <f>(E37-E38)*100</f>
        <v/>
      </c>
      <c r="F39" s="279">
        <f>(F37-F38)*100</f>
        <v/>
      </c>
      <c r="G39" s="279">
        <f>(G37-G38)*100</f>
        <v/>
      </c>
      <c r="H39" s="279">
        <f>(H37-H38)*100</f>
        <v/>
      </c>
      <c r="I39" s="279">
        <f>(I37-I38)*100</f>
        <v/>
      </c>
      <c r="J39" s="279">
        <f>(J37-J38)*100</f>
        <v/>
      </c>
      <c r="K39" s="279">
        <f>(K37-K38)*100</f>
        <v/>
      </c>
      <c r="L39" s="279">
        <f>(L37-L38)*100</f>
        <v/>
      </c>
      <c r="M39" s="279">
        <f>(M37-M38)*100</f>
        <v/>
      </c>
      <c r="N39" s="279">
        <f>(N37-N38)*100</f>
        <v/>
      </c>
      <c r="O39" s="279">
        <f>(O37-O38)*100</f>
        <v/>
      </c>
      <c r="P39" s="291">
        <f>(P37-P38)*100</f>
        <v/>
      </c>
    </row>
    <row r="40" ht="15.75" customHeight="1" s="442"/>
    <row r="41" ht="15.75" customHeight="1" s="442">
      <c r="B41" s="293">
        <f>ENTRY!D2</f>
        <v/>
      </c>
      <c r="C41" s="521">
        <f>ENTRY!E2</f>
        <v/>
      </c>
      <c r="D41" s="456" t="n"/>
      <c r="E41" s="457" t="n"/>
      <c r="J41" s="295" t="n"/>
      <c r="M41" s="296" t="n"/>
    </row>
    <row r="42" ht="15.75" customHeight="1" s="442">
      <c r="B42" s="297">
        <f>ENTRY!D3</f>
        <v/>
      </c>
      <c r="C42" s="521">
        <f>ENTRY!E3</f>
        <v/>
      </c>
      <c r="D42" s="457" t="n"/>
    </row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26">
    <mergeCell ref="B35:C37"/>
    <mergeCell ref="B20:C22"/>
    <mergeCell ref="C41:E41"/>
    <mergeCell ref="A5:A9"/>
    <mergeCell ref="M41:P41"/>
    <mergeCell ref="B25:C27"/>
    <mergeCell ref="C42:D42"/>
    <mergeCell ref="A3:C3"/>
    <mergeCell ref="A20:A24"/>
    <mergeCell ref="H2:J2"/>
    <mergeCell ref="E2:G2"/>
    <mergeCell ref="J41:L41"/>
    <mergeCell ref="A35:A39"/>
    <mergeCell ref="A10:A14"/>
    <mergeCell ref="D3:F3"/>
    <mergeCell ref="B10:C12"/>
    <mergeCell ref="A2:B2"/>
    <mergeCell ref="A30:A34"/>
    <mergeCell ref="C2:D2"/>
    <mergeCell ref="A15:A19"/>
    <mergeCell ref="A1:P1"/>
    <mergeCell ref="B30:C32"/>
    <mergeCell ref="B15:C17"/>
    <mergeCell ref="A25:A29"/>
    <mergeCell ref="B5:C7"/>
    <mergeCell ref="B4:C4"/>
  </mergeCells>
  <conditionalFormatting sqref="E11:J11 E16:J16">
    <cfRule type="cellIs" priority="1" operator="between" dxfId="7">
      <formula>-10</formula>
      <formula>10</formula>
    </cfRule>
    <cfRule type="cellIs" priority="2" operator="notBetween" dxfId="8">
      <formula>-10</formula>
      <formula>10</formula>
    </cfRule>
  </conditionalFormatting>
  <conditionalFormatting sqref="E5:P5 E10:P10 E15:J15 E20:P20 E25:P25 L30:P30 L35:P35">
    <cfRule type="notContainsBlanks" priority="3" dxfId="13">
      <formula>LEN(TRIM(E5))&gt;0</formula>
    </cfRule>
  </conditionalFormatting>
  <conditionalFormatting sqref="E6:P6 E21:P21 E26:P26 E31:P31 E36:P36">
    <cfRule type="containsBlanks" priority="4" dxfId="14">
      <formula>LEN(TRIM(E6))=0</formula>
    </cfRule>
    <cfRule type="cellIs" priority="5" operator="between" dxfId="7">
      <formula>-10</formula>
      <formula>10</formula>
    </cfRule>
    <cfRule type="cellIs" priority="6" operator="notBetween" dxfId="8">
      <formula>-10</formula>
      <formula>10</formula>
    </cfRule>
  </conditionalFormatting>
  <conditionalFormatting sqref="E7:P8 E12:P13 E17:P18 E22:P23 J27:P28 L32:P33 L37:P38">
    <cfRule type="notContainsBlanks" priority="7" dxfId="0">
      <formula>LEN(TRIM(E7))&gt;0</formula>
    </cfRule>
  </conditionalFormatting>
  <conditionalFormatting sqref="E9:P9 E14:P14 E19:P19 E24:P24 E29:P29 E34:P34 E39:P39">
    <cfRule type="cellIs" priority="8" operator="between" dxfId="7">
      <formula>-20</formula>
      <formula>20</formula>
    </cfRule>
    <cfRule type="cellIs" priority="9" operator="notBetween" dxfId="8">
      <formula>-20</formula>
      <formula>20</formula>
    </cfRule>
  </conditionalFormatting>
  <conditionalFormatting sqref="E11:P11 E16:P16">
    <cfRule type="containsBlanks" priority="10" dxfId="14">
      <formula>LEN(TRIM(E11))=0</formula>
    </cfRule>
  </conditionalFormatting>
  <conditionalFormatting sqref="K11:P11 K16:P16">
    <cfRule type="containsBlanks" priority="11" dxfId="14">
      <formula>LEN(TRIM(K11))=0</formula>
    </cfRule>
    <cfRule type="cellIs" priority="12" operator="between" dxfId="7">
      <formula>-10</formula>
      <formula>10</formula>
    </cfRule>
    <cfRule type="cellIs" priority="13" operator="notBetween" dxfId="8">
      <formula>-10</formula>
      <formula>10</formula>
    </cfRule>
    <cfRule type="cellIs" priority="14" operator="between" dxfId="7">
      <formula>-10</formula>
      <formula>10</formula>
    </cfRule>
    <cfRule type="cellIs" priority="15" operator="notBetween" dxfId="8">
      <formula>-10</formula>
      <formula>10</formula>
    </cfRule>
  </conditionalFormatting>
  <dataValidations count="1">
    <dataValidation sqref="C8:C9 C13:C14 C18:C19 C23:C24 C28:C29 C33:C34 C38:C39" showDropDown="0" showInputMessage="0" showErrorMessage="1" allowBlank="1" type="list">
      <formula1>"Y,N"</formula1>
    </dataValidation>
  </dataValidations>
  <pageMargins left="0.1968503937007874" right="0.03937007874015748" top="0.3937007874015748" bottom="0.3937007874015748" header="0" footer="0"/>
  <pageSetup orientation="portrait" scale="7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2"/>
  <sheetViews>
    <sheetView workbookViewId="0">
      <selection activeCell="A1" sqref="A1"/>
    </sheetView>
  </sheetViews>
  <sheetFormatPr baseColWidth="8" defaultColWidth="14.43" defaultRowHeight="15" customHeight="1"/>
  <cols>
    <col width="5.14" customWidth="1" style="442" min="1" max="1"/>
    <col width="29.43" customWidth="1" style="442" min="2" max="2"/>
    <col width="4" customWidth="1" style="442" min="3" max="3"/>
    <col width="16.29" customWidth="1" style="442" min="4" max="4"/>
    <col width="8.289999999999999" customWidth="1" style="442" min="5" max="5"/>
    <col width="7.57" customWidth="1" style="442" min="6" max="7"/>
    <col width="7" customWidth="1" style="442" min="8" max="9"/>
    <col width="7.71" customWidth="1" style="442" min="10" max="10"/>
    <col width="6.57" customWidth="1" style="442" min="11" max="11"/>
    <col width="28.14" customWidth="1" style="442" min="12" max="12"/>
    <col width="4" customWidth="1" style="442" min="13" max="13"/>
    <col width="16.29" customWidth="1" style="442" min="14" max="14"/>
    <col width="8.710000000000001" customWidth="1" style="442" min="15" max="16"/>
    <col width="6.14" customWidth="1" style="442" min="17" max="17"/>
    <col width="6.71" customWidth="1" style="442" min="18" max="18"/>
    <col width="8.710000000000001" customWidth="1" style="442" min="19" max="26"/>
  </cols>
  <sheetData>
    <row r="1">
      <c r="A1" s="60" t="inlineStr">
        <is>
          <t>Horizontal ORI Accuracy and Vertical DEM Accuracy (Check Point) Conformance (3.5.2(b))</t>
        </is>
      </c>
      <c r="B1" s="456" t="n"/>
      <c r="C1" s="456" t="n"/>
      <c r="D1" s="456" t="n"/>
      <c r="E1" s="456" t="n"/>
      <c r="F1" s="456" t="n"/>
      <c r="G1" s="456" t="n"/>
      <c r="H1" s="456" t="n"/>
      <c r="I1" s="456" t="n"/>
      <c r="J1" s="457" t="n"/>
      <c r="K1" s="60" t="inlineStr">
        <is>
          <t>Horizontal ORI Accuracy and Vertical DEM Accuracy (Check Point) Conformance (3.5.2(b))</t>
        </is>
      </c>
      <c r="L1" s="456" t="n"/>
      <c r="M1" s="456" t="n"/>
      <c r="N1" s="456" t="n"/>
      <c r="O1" s="456" t="n"/>
      <c r="P1" s="456" t="n"/>
      <c r="Q1" s="456" t="n"/>
      <c r="R1" s="456" t="n"/>
      <c r="S1" s="456" t="n"/>
      <c r="T1" s="457" t="n"/>
    </row>
    <row r="2">
      <c r="A2" s="60" t="inlineStr">
        <is>
          <t>DATA RECEIVED DATE</t>
        </is>
      </c>
      <c r="B2" s="457" t="n"/>
      <c r="C2" s="68">
        <f>ENTRY!E5</f>
        <v/>
      </c>
      <c r="D2" s="457" t="n"/>
      <c r="E2" s="60" t="inlineStr">
        <is>
          <t>HARD DISK NO.</t>
        </is>
      </c>
      <c r="F2" s="456" t="n"/>
      <c r="G2" s="457" t="n"/>
      <c r="H2" s="60">
        <f>ENTRY!O6</f>
        <v/>
      </c>
      <c r="I2" s="456" t="n"/>
      <c r="J2" s="457" t="n"/>
      <c r="K2" s="60" t="inlineStr">
        <is>
          <t>DATA RECEIVED DATE</t>
        </is>
      </c>
      <c r="L2" s="457" t="n"/>
      <c r="M2" s="68">
        <f>C2</f>
        <v/>
      </c>
      <c r="N2" s="457" t="n"/>
      <c r="O2" s="60" t="inlineStr">
        <is>
          <t>HARD DISK NO.</t>
        </is>
      </c>
      <c r="P2" s="456" t="n"/>
      <c r="Q2" s="457" t="n"/>
      <c r="R2" s="60">
        <f>H2</f>
        <v/>
      </c>
      <c r="S2" s="456" t="n"/>
      <c r="T2" s="457" t="n"/>
    </row>
    <row r="3">
      <c r="A3" s="60" t="inlineStr">
        <is>
          <t>NAME OF EMPANALLED AGENCY</t>
        </is>
      </c>
      <c r="B3" s="456" t="n"/>
      <c r="C3" s="457" t="n"/>
      <c r="D3" s="223">
        <f>ENTRY!O5</f>
        <v/>
      </c>
      <c r="E3" s="458" t="n"/>
      <c r="F3" s="459" t="n"/>
      <c r="G3" s="223" t="n"/>
      <c r="H3" s="458" t="n"/>
      <c r="I3" s="458" t="n"/>
      <c r="J3" s="459" t="n"/>
      <c r="K3" s="223" t="inlineStr">
        <is>
          <t>NAME OF EMPANALLED AGENCY</t>
        </is>
      </c>
      <c r="L3" s="458" t="n"/>
      <c r="M3" s="459" t="n"/>
      <c r="N3" s="223">
        <f>D3</f>
        <v/>
      </c>
      <c r="O3" s="458" t="n"/>
      <c r="P3" s="459" t="n"/>
      <c r="Q3" s="223" t="n"/>
      <c r="R3" s="458" t="n"/>
      <c r="S3" s="458" t="n"/>
      <c r="T3" s="459" t="n"/>
    </row>
    <row r="4">
      <c r="A4" s="303" t="inlineStr">
        <is>
          <t>SL NO</t>
        </is>
      </c>
      <c r="B4" s="159" t="inlineStr">
        <is>
          <t>VILLAGE NAME_LGD CODE</t>
        </is>
      </c>
      <c r="C4" s="496" t="n"/>
      <c r="D4" s="160">
        <f>'ANEX-IV'!#REF!</f>
        <v/>
      </c>
      <c r="E4" s="160" t="n">
        <v>1</v>
      </c>
      <c r="F4" s="160" t="n">
        <v>2</v>
      </c>
      <c r="G4" s="160" t="n">
        <v>3</v>
      </c>
      <c r="H4" s="160" t="n">
        <v>4</v>
      </c>
      <c r="I4" s="160" t="n">
        <v>5</v>
      </c>
      <c r="J4" s="160" t="n">
        <v>6</v>
      </c>
      <c r="K4" s="160" t="inlineStr">
        <is>
          <t>SL NO</t>
        </is>
      </c>
      <c r="L4" s="160" t="inlineStr">
        <is>
          <t>VILLAGE NAME_LGD CODE</t>
        </is>
      </c>
      <c r="M4" s="496" t="n"/>
      <c r="N4" s="160">
        <f>D4</f>
        <v/>
      </c>
      <c r="O4" s="160">
        <f>'ANEX-IV'!#REF!</f>
        <v/>
      </c>
      <c r="P4" s="160">
        <f>'ANEX-IV'!#REF!</f>
        <v/>
      </c>
      <c r="Q4" s="160">
        <f>'ANEX-IV'!#REF!</f>
        <v/>
      </c>
      <c r="R4" s="160">
        <f>'ANEX-IV'!#REF!</f>
        <v/>
      </c>
      <c r="S4" s="160">
        <f>'ANEX-IV'!#REF!</f>
        <v/>
      </c>
      <c r="T4" s="161">
        <f>'ANEX-IV'!#REF!</f>
        <v/>
      </c>
    </row>
    <row r="5" ht="18" customHeight="1" s="442">
      <c r="A5" s="313" t="n">
        <v>1</v>
      </c>
      <c r="B5" s="308">
        <f>'ANEX-IV'!B5</f>
        <v/>
      </c>
      <c r="C5" s="522" t="n"/>
      <c r="D5" s="308" t="inlineStr">
        <is>
          <t>Check points Name</t>
        </is>
      </c>
      <c r="E5" s="309">
        <f>'ANEX-IV'!E5</f>
        <v/>
      </c>
      <c r="F5" s="309">
        <f>'ANEX-IV'!F5</f>
        <v/>
      </c>
      <c r="G5" s="309">
        <f>'ANEX-IV'!G5</f>
        <v/>
      </c>
      <c r="H5" s="309">
        <f>'ANEX-IV'!H5</f>
        <v/>
      </c>
      <c r="I5" s="309">
        <f>'ANEX-IV'!I5</f>
        <v/>
      </c>
      <c r="J5" s="310">
        <f>'ANEX-IV'!J5</f>
        <v/>
      </c>
      <c r="K5" s="313" t="n">
        <v>1</v>
      </c>
      <c r="L5" s="170">
        <f>B5</f>
        <v/>
      </c>
      <c r="M5" s="482" t="n"/>
      <c r="N5" s="170" t="inlineStr">
        <is>
          <t>Check points Name</t>
        </is>
      </c>
      <c r="O5" s="214">
        <f>'ANEX-IV'!K5</f>
        <v/>
      </c>
      <c r="P5" s="214">
        <f>'ANEX-IV'!L5</f>
        <v/>
      </c>
      <c r="Q5" s="214">
        <f>'ANEX-IV'!M5</f>
        <v/>
      </c>
      <c r="R5" s="214">
        <f>'ANEX-IV'!N5</f>
        <v/>
      </c>
      <c r="S5" s="214">
        <f>'ANEX-IV'!O5</f>
        <v/>
      </c>
      <c r="T5" s="215">
        <f>'ANEX-IV'!P5</f>
        <v/>
      </c>
    </row>
    <row r="6" ht="18" customHeight="1" s="442">
      <c r="A6" s="517" t="n"/>
      <c r="B6" s="518" t="n"/>
      <c r="C6" s="522" t="n"/>
      <c r="D6" s="312" t="inlineStr">
        <is>
          <t>H.Dist Error</t>
        </is>
      </c>
      <c r="E6" s="313">
        <f>'ANEX-IV'!E6</f>
        <v/>
      </c>
      <c r="F6" s="314">
        <f>'ANEX-IV'!F6</f>
        <v/>
      </c>
      <c r="G6" s="314">
        <f>'ANEX-IV'!G6</f>
        <v/>
      </c>
      <c r="H6" s="314">
        <f>'ANEX-IV'!H6</f>
        <v/>
      </c>
      <c r="I6" s="314">
        <f>'ANEX-IV'!I6</f>
        <v/>
      </c>
      <c r="J6" s="315">
        <f>'ANEX-IV'!J6</f>
        <v/>
      </c>
      <c r="K6" s="517" t="n"/>
      <c r="L6" s="518" t="n"/>
      <c r="M6" s="522" t="n"/>
      <c r="N6" s="312" t="inlineStr">
        <is>
          <t>H.Dist Error</t>
        </is>
      </c>
      <c r="O6" s="223">
        <f>'ANEX-IV'!K6</f>
        <v/>
      </c>
      <c r="P6" s="223">
        <f>'ANEX-IV'!L6</f>
        <v/>
      </c>
      <c r="Q6" s="223">
        <f>'ANEX-IV'!M6</f>
        <v/>
      </c>
      <c r="R6" s="223">
        <f>'ANEX-IV'!N6</f>
        <v/>
      </c>
      <c r="S6" s="223">
        <f>'ANEX-IV'!O6</f>
        <v/>
      </c>
      <c r="T6" s="224">
        <f>'ANEX-IV'!P6</f>
        <v/>
      </c>
    </row>
    <row r="7" ht="18" customHeight="1" s="442">
      <c r="A7" s="517" t="n"/>
      <c r="B7" s="519" t="n"/>
      <c r="C7" s="523" t="n"/>
      <c r="D7" s="60" t="inlineStr">
        <is>
          <t>Actual height</t>
        </is>
      </c>
      <c r="E7" s="308">
        <f>'ANEX-IV'!E7</f>
        <v/>
      </c>
      <c r="F7" s="308">
        <f>'ANEX-IV'!F7</f>
        <v/>
      </c>
      <c r="G7" s="308">
        <f>'ANEX-IV'!G7</f>
        <v/>
      </c>
      <c r="H7" s="308">
        <f>'ANEX-IV'!H7</f>
        <v/>
      </c>
      <c r="I7" s="308">
        <f>'ANEX-IV'!I7</f>
        <v/>
      </c>
      <c r="J7" s="317">
        <f>'ANEX-IV'!J7</f>
        <v/>
      </c>
      <c r="K7" s="517" t="n"/>
      <c r="L7" s="519" t="n"/>
      <c r="M7" s="523" t="n"/>
      <c r="N7" s="60" t="inlineStr">
        <is>
          <t>Actual height</t>
        </is>
      </c>
      <c r="O7" s="223">
        <f>'ANEX-IV'!K7</f>
        <v/>
      </c>
      <c r="P7" s="223">
        <f>'ANEX-IV'!L7</f>
        <v/>
      </c>
      <c r="Q7" s="223">
        <f>'ANEX-IV'!M7</f>
        <v/>
      </c>
      <c r="R7" s="223">
        <f>'ANEX-IV'!N7</f>
        <v/>
      </c>
      <c r="S7" s="223">
        <f>'ANEX-IV'!O7</f>
        <v/>
      </c>
      <c r="T7" s="224">
        <f>'ANEX-IV'!P7</f>
        <v/>
      </c>
    </row>
    <row r="8" ht="18" customHeight="1" s="442">
      <c r="A8" s="517" t="n"/>
      <c r="B8" s="318" t="inlineStr">
        <is>
          <t>1.On Marker(3.2.c) (Y/N)</t>
        </is>
      </c>
      <c r="C8" s="60" t="inlineStr">
        <is>
          <t>Y</t>
        </is>
      </c>
      <c r="D8" s="60" t="inlineStr">
        <is>
          <t>Observed height</t>
        </is>
      </c>
      <c r="E8" s="223">
        <f>'ANEX-IV'!E8</f>
        <v/>
      </c>
      <c r="F8" s="223">
        <f>'ANEX-IV'!F8</f>
        <v/>
      </c>
      <c r="G8" s="223">
        <f>'ANEX-IV'!G8</f>
        <v/>
      </c>
      <c r="H8" s="223">
        <f>'ANEX-IV'!H8</f>
        <v/>
      </c>
      <c r="I8" s="223">
        <f>'ANEX-IV'!I8</f>
        <v/>
      </c>
      <c r="J8" s="224">
        <f>'ANEX-IV'!J8</f>
        <v/>
      </c>
      <c r="K8" s="517" t="n"/>
      <c r="L8" s="318" t="inlineStr">
        <is>
          <t>1.On Marker(3.2.c) (Y/N)</t>
        </is>
      </c>
      <c r="M8" s="60" t="inlineStr">
        <is>
          <t>Y</t>
        </is>
      </c>
      <c r="N8" s="60" t="inlineStr">
        <is>
          <t>Observed height</t>
        </is>
      </c>
      <c r="O8" s="223">
        <f>'ANEX-IV'!K8</f>
        <v/>
      </c>
      <c r="P8" s="223">
        <f>'ANEX-IV'!L8</f>
        <v/>
      </c>
      <c r="Q8" s="223">
        <f>'ANEX-IV'!M8</f>
        <v/>
      </c>
      <c r="R8" s="223">
        <f>'ANEX-IV'!N8</f>
        <v/>
      </c>
      <c r="S8" s="223">
        <f>'ANEX-IV'!O8</f>
        <v/>
      </c>
      <c r="T8" s="224">
        <f>'ANEX-IV'!P8</f>
        <v/>
      </c>
    </row>
    <row r="9" ht="18" customHeight="1" s="442">
      <c r="A9" s="520" t="n"/>
      <c r="B9" s="319" t="inlineStr">
        <is>
          <t xml:space="preserve">
2.Spatially Well Distributed(3.5.(II).3) (Y/N)</t>
        </is>
      </c>
      <c r="C9" s="178" t="inlineStr">
        <is>
          <t>N</t>
        </is>
      </c>
      <c r="D9" s="320" t="inlineStr">
        <is>
          <t>Height Error</t>
        </is>
      </c>
      <c r="E9" s="313">
        <f>'ANEX-IV'!E9</f>
        <v/>
      </c>
      <c r="F9" s="314">
        <f>'ANEX-IV'!F9</f>
        <v/>
      </c>
      <c r="G9" s="314">
        <f>'ANEX-IV'!G9</f>
        <v/>
      </c>
      <c r="H9" s="314">
        <f>'ANEX-IV'!H9</f>
        <v/>
      </c>
      <c r="I9" s="314">
        <f>'ANEX-IV'!I9</f>
        <v/>
      </c>
      <c r="J9" s="315">
        <f>'ANEX-IV'!J9</f>
        <v/>
      </c>
      <c r="K9" s="520" t="n"/>
      <c r="L9" s="319" t="inlineStr">
        <is>
          <t xml:space="preserve">
2.Spatially Well Distributed(3.5.(II).3) (Y/N)</t>
        </is>
      </c>
      <c r="M9" s="178" t="inlineStr">
        <is>
          <t>N</t>
        </is>
      </c>
      <c r="N9" s="320" t="inlineStr">
        <is>
          <t>Height Error</t>
        </is>
      </c>
      <c r="O9" s="223">
        <f>'ANEX-IV'!K9</f>
        <v/>
      </c>
      <c r="P9" s="223">
        <f>'ANEX-IV'!L9</f>
        <v/>
      </c>
      <c r="Q9" s="223">
        <f>'ANEX-IV'!M9</f>
        <v/>
      </c>
      <c r="R9" s="223">
        <f>'ANEX-IV'!N9</f>
        <v/>
      </c>
      <c r="S9" s="223">
        <f>'ANEX-IV'!O9</f>
        <v/>
      </c>
      <c r="T9" s="224">
        <f>'ANEX-IV'!P9</f>
        <v/>
      </c>
    </row>
    <row r="10" ht="18" customHeight="1" s="442">
      <c r="A10" s="313" t="n">
        <v>2</v>
      </c>
      <c r="B10" s="170">
        <f>'ANEX-IV'!B10</f>
        <v/>
      </c>
      <c r="C10" s="482" t="n"/>
      <c r="D10" s="170" t="inlineStr">
        <is>
          <t>Check points Name</t>
        </is>
      </c>
      <c r="E10" s="214">
        <f>'ANEX-IV'!E10</f>
        <v/>
      </c>
      <c r="F10" s="214">
        <f>'ANEX-IV'!F10</f>
        <v/>
      </c>
      <c r="G10" s="214">
        <f>'ANEX-IV'!G10</f>
        <v/>
      </c>
      <c r="H10" s="214">
        <f>'ANEX-IV'!H10</f>
        <v/>
      </c>
      <c r="I10" s="214">
        <f>'ANEX-IV'!I10</f>
        <v/>
      </c>
      <c r="J10" s="215">
        <f>'ANEX-IV'!J10</f>
        <v/>
      </c>
      <c r="K10" s="313" t="n">
        <v>2</v>
      </c>
      <c r="L10" s="170">
        <f>B10</f>
        <v/>
      </c>
      <c r="M10" s="482" t="n"/>
      <c r="N10" s="170" t="inlineStr">
        <is>
          <t>Check points Name</t>
        </is>
      </c>
      <c r="O10" s="214">
        <f>'ANEX-IV'!K10</f>
        <v/>
      </c>
      <c r="P10" s="214">
        <f>'ANEX-IV'!L10</f>
        <v/>
      </c>
      <c r="Q10" s="214">
        <f>'ANEX-IV'!M10</f>
        <v/>
      </c>
      <c r="R10" s="214">
        <f>'ANEX-IV'!N10</f>
        <v/>
      </c>
      <c r="S10" s="214">
        <f>'ANEX-IV'!O10</f>
        <v/>
      </c>
      <c r="T10" s="215">
        <f>'ANEX-IV'!P10</f>
        <v/>
      </c>
    </row>
    <row r="11" ht="18" customHeight="1" s="442">
      <c r="A11" s="517" t="n"/>
      <c r="B11" s="518" t="n"/>
      <c r="C11" s="522" t="n"/>
      <c r="D11" s="312" t="inlineStr">
        <is>
          <t>H.Dist Error</t>
        </is>
      </c>
      <c r="E11" s="313">
        <f>'ANEX-IV'!E11</f>
        <v/>
      </c>
      <c r="F11" s="314">
        <f>'ANEX-IV'!F11</f>
        <v/>
      </c>
      <c r="G11" s="314">
        <f>'ANEX-IV'!G11</f>
        <v/>
      </c>
      <c r="H11" s="314">
        <f>'ANEX-IV'!H11</f>
        <v/>
      </c>
      <c r="I11" s="314">
        <f>'ANEX-IV'!I11</f>
        <v/>
      </c>
      <c r="J11" s="315">
        <f>'ANEX-IV'!J11</f>
        <v/>
      </c>
      <c r="K11" s="517" t="n"/>
      <c r="L11" s="518" t="n"/>
      <c r="M11" s="522" t="n"/>
      <c r="N11" s="312" t="inlineStr">
        <is>
          <t>H.Dist Error</t>
        </is>
      </c>
      <c r="O11" s="223">
        <f>'ANEX-IV'!K11</f>
        <v/>
      </c>
      <c r="P11" s="223">
        <f>'ANEX-IV'!L11</f>
        <v/>
      </c>
      <c r="Q11" s="223">
        <f>'ANEX-IV'!M11</f>
        <v/>
      </c>
      <c r="R11" s="223">
        <f>'ANEX-IV'!N11</f>
        <v/>
      </c>
      <c r="S11" s="223">
        <f>'ANEX-IV'!O11</f>
        <v/>
      </c>
      <c r="T11" s="224">
        <f>'ANEX-IV'!P11</f>
        <v/>
      </c>
    </row>
    <row r="12" ht="18" customHeight="1" s="442">
      <c r="A12" s="517" t="n"/>
      <c r="B12" s="519" t="n"/>
      <c r="C12" s="523" t="n"/>
      <c r="D12" s="60" t="inlineStr">
        <is>
          <t>Actual height</t>
        </is>
      </c>
      <c r="E12" s="308">
        <f>'ANEX-IV'!E12</f>
        <v/>
      </c>
      <c r="F12" s="308">
        <f>'ANEX-IV'!F12</f>
        <v/>
      </c>
      <c r="G12" s="308">
        <f>'ANEX-IV'!G12</f>
        <v/>
      </c>
      <c r="H12" s="308">
        <f>'ANEX-IV'!H12</f>
        <v/>
      </c>
      <c r="I12" s="308">
        <f>'ANEX-IV'!I12</f>
        <v/>
      </c>
      <c r="J12" s="317">
        <f>'ANEX-IV'!J12</f>
        <v/>
      </c>
      <c r="K12" s="517" t="n"/>
      <c r="L12" s="519" t="n"/>
      <c r="M12" s="523" t="n"/>
      <c r="N12" s="60" t="inlineStr">
        <is>
          <t>Actual height</t>
        </is>
      </c>
      <c r="O12" s="223">
        <f>'ANEX-IV'!K12</f>
        <v/>
      </c>
      <c r="P12" s="223">
        <f>'ANEX-IV'!L12</f>
        <v/>
      </c>
      <c r="Q12" s="223">
        <f>'ANEX-IV'!M12</f>
        <v/>
      </c>
      <c r="R12" s="223">
        <f>'ANEX-IV'!N12</f>
        <v/>
      </c>
      <c r="S12" s="223">
        <f>'ANEX-IV'!O12</f>
        <v/>
      </c>
      <c r="T12" s="224">
        <f>'ANEX-IV'!P12</f>
        <v/>
      </c>
    </row>
    <row r="13" ht="18" customHeight="1" s="442">
      <c r="A13" s="517" t="n"/>
      <c r="B13" s="318" t="inlineStr">
        <is>
          <t>1.On Marker(3.2.c) (Y/N)</t>
        </is>
      </c>
      <c r="C13" s="60" t="inlineStr">
        <is>
          <t>Y</t>
        </is>
      </c>
      <c r="D13" s="60" t="inlineStr">
        <is>
          <t>Observed height</t>
        </is>
      </c>
      <c r="E13" s="223">
        <f>'ANEX-IV'!E13</f>
        <v/>
      </c>
      <c r="F13" s="223">
        <f>'ANEX-IV'!F13</f>
        <v/>
      </c>
      <c r="G13" s="223">
        <f>'ANEX-IV'!G13</f>
        <v/>
      </c>
      <c r="H13" s="223">
        <f>'ANEX-IV'!H13</f>
        <v/>
      </c>
      <c r="I13" s="223">
        <f>'ANEX-IV'!I13</f>
        <v/>
      </c>
      <c r="J13" s="224">
        <f>'ANEX-IV'!J13</f>
        <v/>
      </c>
      <c r="K13" s="517" t="n"/>
      <c r="L13" s="318" t="inlineStr">
        <is>
          <t>1.On Marker(3.2.c) (Y/N)</t>
        </is>
      </c>
      <c r="M13" s="60" t="inlineStr">
        <is>
          <t>Y</t>
        </is>
      </c>
      <c r="N13" s="60" t="inlineStr">
        <is>
          <t>Observed height</t>
        </is>
      </c>
      <c r="O13" s="223">
        <f>'ANEX-IV'!K13</f>
        <v/>
      </c>
      <c r="P13" s="223">
        <f>'ANEX-IV'!L13</f>
        <v/>
      </c>
      <c r="Q13" s="223">
        <f>'ANEX-IV'!M13</f>
        <v/>
      </c>
      <c r="R13" s="223">
        <f>'ANEX-IV'!N13</f>
        <v/>
      </c>
      <c r="S13" s="223">
        <f>'ANEX-IV'!O13</f>
        <v/>
      </c>
      <c r="T13" s="224">
        <f>'ANEX-IV'!P13</f>
        <v/>
      </c>
    </row>
    <row r="14" ht="18" customHeight="1" s="442">
      <c r="A14" s="520" t="n"/>
      <c r="B14" s="319" t="inlineStr">
        <is>
          <t xml:space="preserve">
2.Spatially Well Distributed(3.5.(II).3) (Y/N)</t>
        </is>
      </c>
      <c r="C14" s="178" t="inlineStr">
        <is>
          <t>Y</t>
        </is>
      </c>
      <c r="D14" s="320" t="inlineStr">
        <is>
          <t>Height Error</t>
        </is>
      </c>
      <c r="E14" s="313">
        <f>'ANEX-IV'!E14</f>
        <v/>
      </c>
      <c r="F14" s="314">
        <f>'ANEX-IV'!F14</f>
        <v/>
      </c>
      <c r="G14" s="314">
        <f>'ANEX-IV'!G14</f>
        <v/>
      </c>
      <c r="H14" s="314">
        <f>'ANEX-IV'!H14</f>
        <v/>
      </c>
      <c r="I14" s="314">
        <f>'ANEX-IV'!I14</f>
        <v/>
      </c>
      <c r="J14" s="315">
        <f>'ANEX-IV'!J14</f>
        <v/>
      </c>
      <c r="K14" s="520" t="n"/>
      <c r="L14" s="319" t="inlineStr">
        <is>
          <t xml:space="preserve">
2.Spatially Well Distributed(3.5.(II).3) (Y/N)</t>
        </is>
      </c>
      <c r="M14" s="178" t="inlineStr">
        <is>
          <t>Y</t>
        </is>
      </c>
      <c r="N14" s="320" t="inlineStr">
        <is>
          <t>Height Error</t>
        </is>
      </c>
      <c r="O14" s="223">
        <f>'ANEX-IV'!K14</f>
        <v/>
      </c>
      <c r="P14" s="223">
        <f>'ANEX-IV'!L14</f>
        <v/>
      </c>
      <c r="Q14" s="223">
        <f>'ANEX-IV'!M14</f>
        <v/>
      </c>
      <c r="R14" s="223">
        <f>'ANEX-IV'!N14</f>
        <v/>
      </c>
      <c r="S14" s="223">
        <f>'ANEX-IV'!O14</f>
        <v/>
      </c>
      <c r="T14" s="224">
        <f>'ANEX-IV'!P14</f>
        <v/>
      </c>
    </row>
    <row r="15" ht="18" customHeight="1" s="442">
      <c r="A15" s="313" t="n">
        <v>3</v>
      </c>
      <c r="B15" s="170">
        <f>'ANEX-IV'!B15</f>
        <v/>
      </c>
      <c r="C15" s="482" t="n"/>
      <c r="D15" s="170" t="inlineStr">
        <is>
          <t>Check points Name</t>
        </is>
      </c>
      <c r="E15" s="214">
        <f>'ANEX-IV'!E15</f>
        <v/>
      </c>
      <c r="F15" s="214">
        <f>'ANEX-IV'!F15</f>
        <v/>
      </c>
      <c r="G15" s="214">
        <f>'ANEX-IV'!G15</f>
        <v/>
      </c>
      <c r="H15" s="214">
        <f>'ANEX-IV'!H15</f>
        <v/>
      </c>
      <c r="I15" s="214">
        <f>'ANEX-IV'!I15</f>
        <v/>
      </c>
      <c r="J15" s="215">
        <f>'ANEX-IV'!J15</f>
        <v/>
      </c>
      <c r="K15" s="313" t="n">
        <v>3</v>
      </c>
      <c r="L15" s="170">
        <f>B15</f>
        <v/>
      </c>
      <c r="M15" s="482" t="n"/>
      <c r="N15" s="170" t="inlineStr">
        <is>
          <t>Check points Name</t>
        </is>
      </c>
      <c r="O15" s="214">
        <f>'ANEX-IV'!K15</f>
        <v/>
      </c>
      <c r="P15" s="214">
        <f>'ANEX-IV'!L15</f>
        <v/>
      </c>
      <c r="Q15" s="214">
        <f>'ANEX-IV'!M15</f>
        <v/>
      </c>
      <c r="R15" s="214">
        <f>'ANEX-IV'!N15</f>
        <v/>
      </c>
      <c r="S15" s="214">
        <f>'ANEX-IV'!O15</f>
        <v/>
      </c>
      <c r="T15" s="215">
        <f>'ANEX-IV'!P15</f>
        <v/>
      </c>
    </row>
    <row r="16" ht="18" customHeight="1" s="442">
      <c r="A16" s="517" t="n"/>
      <c r="B16" s="518" t="n"/>
      <c r="C16" s="522" t="n"/>
      <c r="D16" s="312" t="inlineStr">
        <is>
          <t>H.Dist Error</t>
        </is>
      </c>
      <c r="E16" s="313">
        <f>'ANEX-IV'!E16</f>
        <v/>
      </c>
      <c r="F16" s="314">
        <f>'ANEX-IV'!F16</f>
        <v/>
      </c>
      <c r="G16" s="314">
        <f>'ANEX-IV'!G16</f>
        <v/>
      </c>
      <c r="H16" s="314">
        <f>'ANEX-IV'!H16</f>
        <v/>
      </c>
      <c r="I16" s="314">
        <f>'ANEX-IV'!I16</f>
        <v/>
      </c>
      <c r="J16" s="315">
        <f>'ANEX-IV'!J16</f>
        <v/>
      </c>
      <c r="K16" s="517" t="n"/>
      <c r="L16" s="518" t="n"/>
      <c r="M16" s="522" t="n"/>
      <c r="N16" s="312" t="inlineStr">
        <is>
          <t>H.Dist Error</t>
        </is>
      </c>
      <c r="O16" s="223">
        <f>'ANEX-IV'!K16</f>
        <v/>
      </c>
      <c r="P16" s="223">
        <f>'ANEX-IV'!L16</f>
        <v/>
      </c>
      <c r="Q16" s="223">
        <f>'ANEX-IV'!M16</f>
        <v/>
      </c>
      <c r="R16" s="223">
        <f>'ANEX-IV'!N16</f>
        <v/>
      </c>
      <c r="S16" s="223">
        <f>'ANEX-IV'!O16</f>
        <v/>
      </c>
      <c r="T16" s="224">
        <f>'ANEX-IV'!P16</f>
        <v/>
      </c>
    </row>
    <row r="17" ht="18" customHeight="1" s="442">
      <c r="A17" s="517" t="n"/>
      <c r="B17" s="519" t="n"/>
      <c r="C17" s="523" t="n"/>
      <c r="D17" s="60" t="inlineStr">
        <is>
          <t>Actual height</t>
        </is>
      </c>
      <c r="E17" s="308">
        <f>'ANEX-IV'!E17</f>
        <v/>
      </c>
      <c r="F17" s="308">
        <f>'ANEX-IV'!F17</f>
        <v/>
      </c>
      <c r="G17" s="308">
        <f>'ANEX-IV'!G17</f>
        <v/>
      </c>
      <c r="H17" s="308">
        <f>'ANEX-IV'!H17</f>
        <v/>
      </c>
      <c r="I17" s="308">
        <f>'ANEX-IV'!I17</f>
        <v/>
      </c>
      <c r="J17" s="317">
        <f>'ANEX-IV'!J17</f>
        <v/>
      </c>
      <c r="K17" s="517" t="n"/>
      <c r="L17" s="519" t="n"/>
      <c r="M17" s="523" t="n"/>
      <c r="N17" s="60" t="inlineStr">
        <is>
          <t>Actual height</t>
        </is>
      </c>
      <c r="O17" s="223">
        <f>'ANEX-IV'!K17</f>
        <v/>
      </c>
      <c r="P17" s="223">
        <f>'ANEX-IV'!L17</f>
        <v/>
      </c>
      <c r="Q17" s="223">
        <f>'ANEX-IV'!M17</f>
        <v/>
      </c>
      <c r="R17" s="223">
        <f>'ANEX-IV'!N17</f>
        <v/>
      </c>
      <c r="S17" s="223">
        <f>'ANEX-IV'!O17</f>
        <v/>
      </c>
      <c r="T17" s="224">
        <f>'ANEX-IV'!P17</f>
        <v/>
      </c>
    </row>
    <row r="18" ht="18" customHeight="1" s="442">
      <c r="A18" s="517" t="n"/>
      <c r="B18" s="318" t="inlineStr">
        <is>
          <t>1.On Marker(3.2.c) (Y/N)</t>
        </is>
      </c>
      <c r="C18" s="60" t="inlineStr">
        <is>
          <t>Y</t>
        </is>
      </c>
      <c r="D18" s="60" t="inlineStr">
        <is>
          <t>Observed height</t>
        </is>
      </c>
      <c r="E18" s="223">
        <f>'ANEX-IV'!E18</f>
        <v/>
      </c>
      <c r="F18" s="223">
        <f>'ANEX-IV'!F18</f>
        <v/>
      </c>
      <c r="G18" s="223">
        <f>'ANEX-IV'!G18</f>
        <v/>
      </c>
      <c r="H18" s="223">
        <f>'ANEX-IV'!H18</f>
        <v/>
      </c>
      <c r="I18" s="223">
        <f>'ANEX-IV'!I18</f>
        <v/>
      </c>
      <c r="J18" s="224">
        <f>'ANEX-IV'!J18</f>
        <v/>
      </c>
      <c r="K18" s="517" t="n"/>
      <c r="L18" s="318" t="inlineStr">
        <is>
          <t>1.On Marker(3.2.c) (Y/N)</t>
        </is>
      </c>
      <c r="M18" s="60" t="inlineStr">
        <is>
          <t>Y</t>
        </is>
      </c>
      <c r="N18" s="60" t="inlineStr">
        <is>
          <t>Observed height</t>
        </is>
      </c>
      <c r="O18" s="223">
        <f>'ANEX-IV'!K18</f>
        <v/>
      </c>
      <c r="P18" s="223">
        <f>'ANEX-IV'!L18</f>
        <v/>
      </c>
      <c r="Q18" s="223">
        <f>'ANEX-IV'!M18</f>
        <v/>
      </c>
      <c r="R18" s="223">
        <f>'ANEX-IV'!N18</f>
        <v/>
      </c>
      <c r="S18" s="223">
        <f>'ANEX-IV'!O18</f>
        <v/>
      </c>
      <c r="T18" s="224">
        <f>'ANEX-IV'!P18</f>
        <v/>
      </c>
    </row>
    <row r="19" ht="18" customHeight="1" s="442">
      <c r="A19" s="520" t="n"/>
      <c r="B19" s="319" t="inlineStr">
        <is>
          <t xml:space="preserve">
2.Spatially Well Distributed(3.5.(II).3) (Y/N)</t>
        </is>
      </c>
      <c r="C19" s="178" t="inlineStr">
        <is>
          <t>Y</t>
        </is>
      </c>
      <c r="D19" s="320" t="inlineStr">
        <is>
          <t>Height Error</t>
        </is>
      </c>
      <c r="E19" s="313">
        <f>'ANEX-IV'!E19</f>
        <v/>
      </c>
      <c r="F19" s="314">
        <f>'ANEX-IV'!F19</f>
        <v/>
      </c>
      <c r="G19" s="314">
        <f>'ANEX-IV'!G19</f>
        <v/>
      </c>
      <c r="H19" s="314">
        <f>'ANEX-IV'!H19</f>
        <v/>
      </c>
      <c r="I19" s="314">
        <f>'ANEX-IV'!I19</f>
        <v/>
      </c>
      <c r="J19" s="315">
        <f>'ANEX-IV'!J19</f>
        <v/>
      </c>
      <c r="K19" s="520" t="n"/>
      <c r="L19" s="319" t="inlineStr">
        <is>
          <t xml:space="preserve">
2.Spatially Well Distributed(3.5.(II).3) (Y/N)</t>
        </is>
      </c>
      <c r="M19" s="178" t="inlineStr">
        <is>
          <t>Y</t>
        </is>
      </c>
      <c r="N19" s="320" t="inlineStr">
        <is>
          <t>Height Error</t>
        </is>
      </c>
      <c r="O19" s="223">
        <f>'ANEX-IV'!K19</f>
        <v/>
      </c>
      <c r="P19" s="223">
        <f>'ANEX-IV'!L19</f>
        <v/>
      </c>
      <c r="Q19" s="223">
        <f>'ANEX-IV'!M19</f>
        <v/>
      </c>
      <c r="R19" s="223">
        <f>'ANEX-IV'!N19</f>
        <v/>
      </c>
      <c r="S19" s="223">
        <f>'ANEX-IV'!O19</f>
        <v/>
      </c>
      <c r="T19" s="224">
        <f>'ANEX-IV'!P19</f>
        <v/>
      </c>
    </row>
    <row r="20" ht="18" customHeight="1" s="442">
      <c r="A20" s="313" t="n">
        <v>4</v>
      </c>
      <c r="B20" s="170">
        <f>'ANEX-IV'!B20</f>
        <v/>
      </c>
      <c r="C20" s="482" t="n"/>
      <c r="D20" s="170" t="inlineStr">
        <is>
          <t>Check points Name</t>
        </is>
      </c>
      <c r="E20" s="214">
        <f>'ANEX-IV'!E20</f>
        <v/>
      </c>
      <c r="F20" s="214">
        <f>'ANEX-IV'!F20</f>
        <v/>
      </c>
      <c r="G20" s="214">
        <f>'ANEX-IV'!G20</f>
        <v/>
      </c>
      <c r="H20" s="214">
        <f>'ANEX-IV'!H20</f>
        <v/>
      </c>
      <c r="I20" s="214">
        <f>'ANEX-IV'!I20</f>
        <v/>
      </c>
      <c r="J20" s="215">
        <f>'ANEX-IV'!J20</f>
        <v/>
      </c>
      <c r="K20" s="313" t="n">
        <v>4</v>
      </c>
      <c r="L20" s="170">
        <f>B20</f>
        <v/>
      </c>
      <c r="M20" s="482" t="n"/>
      <c r="N20" s="170" t="inlineStr">
        <is>
          <t>Check points Name</t>
        </is>
      </c>
      <c r="O20" s="214">
        <f>'ANEX-IV'!K20</f>
        <v/>
      </c>
      <c r="P20" s="214">
        <f>'ANEX-IV'!L20</f>
        <v/>
      </c>
      <c r="Q20" s="214">
        <f>'ANEX-IV'!M20</f>
        <v/>
      </c>
      <c r="R20" s="214">
        <f>'ANEX-IV'!N20</f>
        <v/>
      </c>
      <c r="S20" s="214">
        <f>'ANEX-IV'!O20</f>
        <v/>
      </c>
      <c r="T20" s="215">
        <f>'ANEX-IV'!P20</f>
        <v/>
      </c>
    </row>
    <row r="21" ht="18" customHeight="1" s="442">
      <c r="A21" s="517" t="n"/>
      <c r="B21" s="518" t="n"/>
      <c r="C21" s="522" t="n"/>
      <c r="D21" s="312" t="inlineStr">
        <is>
          <t>H.Dist Error</t>
        </is>
      </c>
      <c r="E21" s="313">
        <f>'ANEX-IV'!E21</f>
        <v/>
      </c>
      <c r="F21" s="314">
        <f>'ANEX-IV'!F21</f>
        <v/>
      </c>
      <c r="G21" s="314">
        <f>'ANEX-IV'!G21</f>
        <v/>
      </c>
      <c r="H21" s="314">
        <f>'ANEX-IV'!H21</f>
        <v/>
      </c>
      <c r="I21" s="314">
        <f>'ANEX-IV'!I21</f>
        <v/>
      </c>
      <c r="J21" s="315">
        <f>'ANEX-IV'!J21</f>
        <v/>
      </c>
      <c r="K21" s="517" t="n"/>
      <c r="L21" s="518" t="n"/>
      <c r="M21" s="522" t="n"/>
      <c r="N21" s="312" t="inlineStr">
        <is>
          <t>H.Dist Error</t>
        </is>
      </c>
      <c r="O21" s="223">
        <f>'ANEX-IV'!K21</f>
        <v/>
      </c>
      <c r="P21" s="223">
        <f>'ANEX-IV'!L21</f>
        <v/>
      </c>
      <c r="Q21" s="223">
        <f>'ANEX-IV'!M21</f>
        <v/>
      </c>
      <c r="R21" s="223">
        <f>'ANEX-IV'!N21</f>
        <v/>
      </c>
      <c r="S21" s="223">
        <f>'ANEX-IV'!O21</f>
        <v/>
      </c>
      <c r="T21" s="224">
        <f>'ANEX-IV'!P21</f>
        <v/>
      </c>
    </row>
    <row r="22" ht="18" customHeight="1" s="442">
      <c r="A22" s="517" t="n"/>
      <c r="B22" s="519" t="n"/>
      <c r="C22" s="523" t="n"/>
      <c r="D22" s="60" t="inlineStr">
        <is>
          <t>Actual height</t>
        </is>
      </c>
      <c r="E22" s="308">
        <f>'ANEX-IV'!E22</f>
        <v/>
      </c>
      <c r="F22" s="308">
        <f>'ANEX-IV'!F22</f>
        <v/>
      </c>
      <c r="G22" s="308">
        <f>'ANEX-IV'!G22</f>
        <v/>
      </c>
      <c r="H22" s="321">
        <f>'ANEX-IV'!H22</f>
        <v/>
      </c>
      <c r="I22" s="308">
        <f>'ANEX-IV'!I22</f>
        <v/>
      </c>
      <c r="J22" s="317">
        <f>'ANEX-IV'!J22</f>
        <v/>
      </c>
      <c r="K22" s="517" t="n"/>
      <c r="L22" s="519" t="n"/>
      <c r="M22" s="523" t="n"/>
      <c r="N22" s="60" t="inlineStr">
        <is>
          <t>Actual height</t>
        </is>
      </c>
      <c r="O22" s="223">
        <f>'ANEX-IV'!K22</f>
        <v/>
      </c>
      <c r="P22" s="223">
        <f>'ANEX-IV'!L22</f>
        <v/>
      </c>
      <c r="Q22" s="223">
        <f>'ANEX-IV'!M22</f>
        <v/>
      </c>
      <c r="R22" s="223">
        <f>'ANEX-IV'!N22</f>
        <v/>
      </c>
      <c r="S22" s="223">
        <f>'ANEX-IV'!O22</f>
        <v/>
      </c>
      <c r="T22" s="224">
        <f>'ANEX-IV'!P22</f>
        <v/>
      </c>
    </row>
    <row r="23" ht="18" customHeight="1" s="442">
      <c r="A23" s="517" t="n"/>
      <c r="B23" s="318" t="inlineStr">
        <is>
          <t>1.On Marker(3.2.c) (Y/N)</t>
        </is>
      </c>
      <c r="C23" s="60" t="inlineStr">
        <is>
          <t>Y</t>
        </is>
      </c>
      <c r="D23" s="60" t="inlineStr">
        <is>
          <t>Observed height</t>
        </is>
      </c>
      <c r="E23" s="223">
        <f>'ANEX-IV'!E23</f>
        <v/>
      </c>
      <c r="F23" s="223">
        <f>'ANEX-IV'!F23</f>
        <v/>
      </c>
      <c r="G23" s="223">
        <f>'ANEX-IV'!G23</f>
        <v/>
      </c>
      <c r="H23" s="322">
        <f>'ANEX-IV'!H23</f>
        <v/>
      </c>
      <c r="I23" s="223">
        <f>'ANEX-IV'!I23</f>
        <v/>
      </c>
      <c r="J23" s="224">
        <f>'ANEX-IV'!J23</f>
        <v/>
      </c>
      <c r="K23" s="517" t="n"/>
      <c r="L23" s="318" t="inlineStr">
        <is>
          <t>1.On Marker(3.2.c) (Y/N)</t>
        </is>
      </c>
      <c r="M23" s="60" t="inlineStr">
        <is>
          <t>Y</t>
        </is>
      </c>
      <c r="N23" s="60" t="inlineStr">
        <is>
          <t>Observed height</t>
        </is>
      </c>
      <c r="O23" s="223">
        <f>'ANEX-IV'!K23</f>
        <v/>
      </c>
      <c r="P23" s="223">
        <f>'ANEX-IV'!L23</f>
        <v/>
      </c>
      <c r="Q23" s="223">
        <f>'ANEX-IV'!M23</f>
        <v/>
      </c>
      <c r="R23" s="223">
        <f>'ANEX-IV'!N23</f>
        <v/>
      </c>
      <c r="S23" s="223">
        <f>'ANEX-IV'!O23</f>
        <v/>
      </c>
      <c r="T23" s="224">
        <f>'ANEX-IV'!P23</f>
        <v/>
      </c>
    </row>
    <row r="24" ht="18" customHeight="1" s="442">
      <c r="A24" s="520" t="n"/>
      <c r="B24" s="319" t="inlineStr">
        <is>
          <t xml:space="preserve">
2.Spatially Well Distributed(3.5.(II).3) (Y/N)</t>
        </is>
      </c>
      <c r="C24" s="178" t="inlineStr">
        <is>
          <t>Y</t>
        </is>
      </c>
      <c r="D24" s="320" t="inlineStr">
        <is>
          <t>Height Error</t>
        </is>
      </c>
      <c r="E24" s="313">
        <f>'ANEX-IV'!E24</f>
        <v/>
      </c>
      <c r="F24" s="314">
        <f>'ANEX-IV'!F24</f>
        <v/>
      </c>
      <c r="G24" s="314">
        <f>'ANEX-IV'!G24</f>
        <v/>
      </c>
      <c r="H24" s="314">
        <f>'ANEX-IV'!H24</f>
        <v/>
      </c>
      <c r="I24" s="314">
        <f>'ANEX-IV'!I24</f>
        <v/>
      </c>
      <c r="J24" s="315">
        <f>'ANEX-IV'!J24</f>
        <v/>
      </c>
      <c r="K24" s="520" t="n"/>
      <c r="L24" s="319" t="inlineStr">
        <is>
          <t xml:space="preserve">
2.Spatially Well Distributed(3.5.(II).3) (Y/N)</t>
        </is>
      </c>
      <c r="M24" s="178" t="inlineStr">
        <is>
          <t>Y</t>
        </is>
      </c>
      <c r="N24" s="320" t="inlineStr">
        <is>
          <t>Height Error</t>
        </is>
      </c>
      <c r="O24" s="223">
        <f>'ANEX-IV'!K24</f>
        <v/>
      </c>
      <c r="P24" s="223">
        <f>'ANEX-IV'!L24</f>
        <v/>
      </c>
      <c r="Q24" s="223">
        <f>'ANEX-IV'!M24</f>
        <v/>
      </c>
      <c r="R24" s="223">
        <f>'ANEX-IV'!N24</f>
        <v/>
      </c>
      <c r="S24" s="223">
        <f>'ANEX-IV'!O24</f>
        <v/>
      </c>
      <c r="T24" s="224">
        <f>'ANEX-IV'!P24</f>
        <v/>
      </c>
    </row>
    <row r="25" ht="18" customHeight="1" s="442">
      <c r="A25" s="313" t="n">
        <v>5</v>
      </c>
      <c r="B25" s="170">
        <f>'ANEX-IV'!B25</f>
        <v/>
      </c>
      <c r="C25" s="482" t="n"/>
      <c r="D25" s="170" t="inlineStr">
        <is>
          <t>Check points Name</t>
        </is>
      </c>
      <c r="E25" s="214">
        <f>'ANEX-IV'!E25</f>
        <v/>
      </c>
      <c r="F25" s="214">
        <f>'ANEX-IV'!F25</f>
        <v/>
      </c>
      <c r="G25" s="214">
        <f>'ANEX-IV'!G25</f>
        <v/>
      </c>
      <c r="H25" s="214">
        <f>'ANEX-IV'!H25</f>
        <v/>
      </c>
      <c r="I25" s="214">
        <f>'ANEX-IV'!I25</f>
        <v/>
      </c>
      <c r="J25" s="215">
        <f>'ANEX-IV'!J25</f>
        <v/>
      </c>
      <c r="K25" s="313" t="n">
        <v>5</v>
      </c>
      <c r="L25" s="170">
        <f>B25</f>
        <v/>
      </c>
      <c r="M25" s="482" t="n"/>
      <c r="N25" s="170" t="inlineStr">
        <is>
          <t>Check points Name</t>
        </is>
      </c>
      <c r="O25" s="214">
        <f>'ANEX-IV'!K25</f>
        <v/>
      </c>
      <c r="P25" s="214">
        <f>'ANEX-IV'!L25</f>
        <v/>
      </c>
      <c r="Q25" s="214">
        <f>'ANEX-IV'!M25</f>
        <v/>
      </c>
      <c r="R25" s="214">
        <f>'ANEX-IV'!N25</f>
        <v/>
      </c>
      <c r="S25" s="214">
        <f>'ANEX-IV'!O25</f>
        <v/>
      </c>
      <c r="T25" s="215">
        <f>'ANEX-IV'!P25</f>
        <v/>
      </c>
    </row>
    <row r="26" ht="18" customHeight="1" s="442">
      <c r="A26" s="517" t="n"/>
      <c r="B26" s="518" t="n"/>
      <c r="C26" s="522" t="n"/>
      <c r="D26" s="312" t="inlineStr">
        <is>
          <t>H.Dist Error</t>
        </is>
      </c>
      <c r="E26" s="313">
        <f>'ANEX-IV'!E26</f>
        <v/>
      </c>
      <c r="F26" s="314">
        <f>'ANEX-IV'!F26</f>
        <v/>
      </c>
      <c r="G26" s="314">
        <f>'ANEX-IV'!G26</f>
        <v/>
      </c>
      <c r="H26" s="314">
        <f>'ANEX-IV'!H26</f>
        <v/>
      </c>
      <c r="I26" s="314">
        <f>'ANEX-IV'!I26</f>
        <v/>
      </c>
      <c r="J26" s="315">
        <f>'ANEX-IV'!J26</f>
        <v/>
      </c>
      <c r="K26" s="517" t="n"/>
      <c r="L26" s="518" t="n"/>
      <c r="M26" s="522" t="n"/>
      <c r="N26" s="312" t="inlineStr">
        <is>
          <t>H.Dist Error</t>
        </is>
      </c>
      <c r="O26" s="223">
        <f>'ANEX-IV'!K26</f>
        <v/>
      </c>
      <c r="P26" s="223">
        <f>'ANEX-IV'!L26</f>
        <v/>
      </c>
      <c r="Q26" s="223">
        <f>'ANEX-IV'!M26</f>
        <v/>
      </c>
      <c r="R26" s="223">
        <f>'ANEX-IV'!N26</f>
        <v/>
      </c>
      <c r="S26" s="223">
        <f>'ANEX-IV'!O26</f>
        <v/>
      </c>
      <c r="T26" s="224">
        <f>'ANEX-IV'!P26</f>
        <v/>
      </c>
    </row>
    <row r="27" ht="18" customHeight="1" s="442">
      <c r="A27" s="517" t="n"/>
      <c r="B27" s="519" t="n"/>
      <c r="C27" s="523" t="n"/>
      <c r="D27" s="60" t="inlineStr">
        <is>
          <t>Actual height</t>
        </is>
      </c>
      <c r="E27" s="321">
        <f>'ANEX-IV'!E27</f>
        <v/>
      </c>
      <c r="F27" s="308">
        <f>'ANEX-IV'!F27</f>
        <v/>
      </c>
      <c r="G27" s="308">
        <f>'ANEX-IV'!G27</f>
        <v/>
      </c>
      <c r="H27" s="308">
        <f>'ANEX-IV'!H27</f>
        <v/>
      </c>
      <c r="I27" s="308">
        <f>'ANEX-IV'!I27</f>
        <v/>
      </c>
      <c r="J27" s="317">
        <f>'ANEX-IV'!J27</f>
        <v/>
      </c>
      <c r="K27" s="517" t="n"/>
      <c r="L27" s="519" t="n"/>
      <c r="M27" s="523" t="n"/>
      <c r="N27" s="60" t="inlineStr">
        <is>
          <t>Actual height</t>
        </is>
      </c>
      <c r="O27" s="223">
        <f>'ANEX-IV'!K27</f>
        <v/>
      </c>
      <c r="P27" s="223">
        <f>'ANEX-IV'!L27</f>
        <v/>
      </c>
      <c r="Q27" s="223">
        <f>'ANEX-IV'!M27</f>
        <v/>
      </c>
      <c r="R27" s="223">
        <f>'ANEX-IV'!N27</f>
        <v/>
      </c>
      <c r="S27" s="223">
        <f>'ANEX-IV'!O27</f>
        <v/>
      </c>
      <c r="T27" s="224">
        <f>'ANEX-IV'!P27</f>
        <v/>
      </c>
    </row>
    <row r="28" ht="18" customHeight="1" s="442">
      <c r="A28" s="517" t="n"/>
      <c r="B28" s="318" t="inlineStr">
        <is>
          <t>1.On Marker(3.2.c) (Y/N)</t>
        </is>
      </c>
      <c r="C28" s="60" t="inlineStr">
        <is>
          <t>Y</t>
        </is>
      </c>
      <c r="D28" s="60" t="inlineStr">
        <is>
          <t>Observed height</t>
        </is>
      </c>
      <c r="E28" s="322">
        <f>'ANEX-IV'!E28</f>
        <v/>
      </c>
      <c r="F28" s="223">
        <f>'ANEX-IV'!F28</f>
        <v/>
      </c>
      <c r="G28" s="223">
        <f>'ANEX-IV'!G28</f>
        <v/>
      </c>
      <c r="H28" s="223">
        <f>'ANEX-IV'!H28</f>
        <v/>
      </c>
      <c r="I28" s="223">
        <f>'ANEX-IV'!I28</f>
        <v/>
      </c>
      <c r="J28" s="224">
        <f>'ANEX-IV'!J28</f>
        <v/>
      </c>
      <c r="K28" s="517" t="n"/>
      <c r="L28" s="318" t="inlineStr">
        <is>
          <t>1.On Marker(3.2.c) (Y/N)</t>
        </is>
      </c>
      <c r="M28" s="60" t="inlineStr">
        <is>
          <t>Y</t>
        </is>
      </c>
      <c r="N28" s="60" t="inlineStr">
        <is>
          <t>Observed height</t>
        </is>
      </c>
      <c r="O28" s="223">
        <f>'ANEX-IV'!K28</f>
        <v/>
      </c>
      <c r="P28" s="223">
        <f>'ANEX-IV'!L28</f>
        <v/>
      </c>
      <c r="Q28" s="223">
        <f>'ANEX-IV'!M28</f>
        <v/>
      </c>
      <c r="R28" s="223">
        <f>'ANEX-IV'!N28</f>
        <v/>
      </c>
      <c r="S28" s="223">
        <f>'ANEX-IV'!O28</f>
        <v/>
      </c>
      <c r="T28" s="224">
        <f>'ANEX-IV'!P28</f>
        <v/>
      </c>
    </row>
    <row r="29" ht="18" customHeight="1" s="442">
      <c r="A29" s="520" t="n"/>
      <c r="B29" s="319" t="inlineStr">
        <is>
          <t xml:space="preserve">
2.Spatially Well Distributed(3.5.(II).3) (Y/N)</t>
        </is>
      </c>
      <c r="C29" s="178" t="inlineStr">
        <is>
          <t>Y</t>
        </is>
      </c>
      <c r="D29" s="320" t="inlineStr">
        <is>
          <t>Height Error</t>
        </is>
      </c>
      <c r="E29" s="313">
        <f>'ANEX-IV'!E29</f>
        <v/>
      </c>
      <c r="F29" s="314">
        <f>'ANEX-IV'!F29</f>
        <v/>
      </c>
      <c r="G29" s="314">
        <f>'ANEX-IV'!G29</f>
        <v/>
      </c>
      <c r="H29" s="314">
        <f>'ANEX-IV'!H29</f>
        <v/>
      </c>
      <c r="I29" s="314">
        <f>'ANEX-IV'!I29</f>
        <v/>
      </c>
      <c r="J29" s="315">
        <f>'ANEX-IV'!J29</f>
        <v/>
      </c>
      <c r="K29" s="520" t="n"/>
      <c r="L29" s="319" t="inlineStr">
        <is>
          <t xml:space="preserve">
2.Spatially Well Distributed(3.5.(II).3) (Y/N)</t>
        </is>
      </c>
      <c r="M29" s="178" t="inlineStr">
        <is>
          <t>Y</t>
        </is>
      </c>
      <c r="N29" s="320" t="inlineStr">
        <is>
          <t>Height Error</t>
        </is>
      </c>
      <c r="O29" s="223">
        <f>'ANEX-IV'!K29</f>
        <v/>
      </c>
      <c r="P29" s="223">
        <f>'ANEX-IV'!L29</f>
        <v/>
      </c>
      <c r="Q29" s="223">
        <f>'ANEX-IV'!M29</f>
        <v/>
      </c>
      <c r="R29" s="223">
        <f>'ANEX-IV'!N29</f>
        <v/>
      </c>
      <c r="S29" s="223">
        <f>'ANEX-IV'!O29</f>
        <v/>
      </c>
      <c r="T29" s="224">
        <f>'ANEX-IV'!P29</f>
        <v/>
      </c>
    </row>
    <row r="30" ht="18" customHeight="1" s="442">
      <c r="A30" s="313" t="n">
        <v>6</v>
      </c>
      <c r="B30" s="170">
        <f>'ANEX-IV'!B30</f>
        <v/>
      </c>
      <c r="C30" s="482" t="n"/>
      <c r="D30" s="170" t="inlineStr">
        <is>
          <t>Check points Name</t>
        </is>
      </c>
      <c r="E30" s="214">
        <f>'ANEX-IV'!E30</f>
        <v/>
      </c>
      <c r="F30" s="214">
        <f>'ANEX-IV'!F30</f>
        <v/>
      </c>
      <c r="G30" s="214">
        <f>'ANEX-IV'!G30</f>
        <v/>
      </c>
      <c r="H30" s="214">
        <f>'ANEX-IV'!H30</f>
        <v/>
      </c>
      <c r="I30" s="214">
        <f>'ANEX-IV'!I30</f>
        <v/>
      </c>
      <c r="J30" s="215">
        <f>'ANEX-IV'!J30</f>
        <v/>
      </c>
      <c r="K30" s="313" t="n">
        <v>6</v>
      </c>
      <c r="L30" s="170">
        <f>B30</f>
        <v/>
      </c>
      <c r="M30" s="482" t="n"/>
      <c r="N30" s="170" t="inlineStr">
        <is>
          <t>Check points Name</t>
        </is>
      </c>
      <c r="O30" s="214">
        <f>'ANEX-IV'!K30</f>
        <v/>
      </c>
      <c r="P30" s="214">
        <f>'ANEX-IV'!L30</f>
        <v/>
      </c>
      <c r="Q30" s="214">
        <f>'ANEX-IV'!M30</f>
        <v/>
      </c>
      <c r="R30" s="214">
        <f>'ANEX-IV'!N30</f>
        <v/>
      </c>
      <c r="S30" s="214">
        <f>'ANEX-IV'!O30</f>
        <v/>
      </c>
      <c r="T30" s="215">
        <f>'ANEX-IV'!P30</f>
        <v/>
      </c>
    </row>
    <row r="31" ht="18" customHeight="1" s="442">
      <c r="A31" s="517" t="n"/>
      <c r="B31" s="518" t="n"/>
      <c r="C31" s="522" t="n"/>
      <c r="D31" s="312" t="inlineStr">
        <is>
          <t>H.Dist Error</t>
        </is>
      </c>
      <c r="E31" s="313">
        <f>'ANEX-IV'!E31</f>
        <v/>
      </c>
      <c r="F31" s="314">
        <f>'ANEX-IV'!F31</f>
        <v/>
      </c>
      <c r="G31" s="314">
        <f>'ANEX-IV'!G31</f>
        <v/>
      </c>
      <c r="H31" s="314">
        <f>'ANEX-IV'!H31</f>
        <v/>
      </c>
      <c r="I31" s="314">
        <f>'ANEX-IV'!I31</f>
        <v/>
      </c>
      <c r="J31" s="315">
        <f>'ANEX-IV'!J31</f>
        <v/>
      </c>
      <c r="K31" s="517" t="n"/>
      <c r="L31" s="518" t="n"/>
      <c r="M31" s="522" t="n"/>
      <c r="N31" s="312" t="inlineStr">
        <is>
          <t>H.Dist Error</t>
        </is>
      </c>
      <c r="O31" s="223">
        <f>'ANEX-IV'!K31</f>
        <v/>
      </c>
      <c r="P31" s="223">
        <f>'ANEX-IV'!L31</f>
        <v/>
      </c>
      <c r="Q31" s="223">
        <f>'ANEX-IV'!M31</f>
        <v/>
      </c>
      <c r="R31" s="223">
        <f>'ANEX-IV'!N31</f>
        <v/>
      </c>
      <c r="S31" s="223">
        <f>'ANEX-IV'!O31</f>
        <v/>
      </c>
      <c r="T31" s="224">
        <f>'ANEX-IV'!P31</f>
        <v/>
      </c>
    </row>
    <row r="32" ht="18" customHeight="1" s="442">
      <c r="A32" s="517" t="n"/>
      <c r="B32" s="519" t="n"/>
      <c r="C32" s="523" t="n"/>
      <c r="D32" s="60" t="inlineStr">
        <is>
          <t>Actual height</t>
        </is>
      </c>
      <c r="E32" s="321">
        <f>'ANEX-IV'!E32</f>
        <v/>
      </c>
      <c r="F32" s="308">
        <f>'ANEX-IV'!F32</f>
        <v/>
      </c>
      <c r="G32" s="308">
        <f>'ANEX-IV'!G32</f>
        <v/>
      </c>
      <c r="H32" s="308">
        <f>'ANEX-IV'!H32</f>
        <v/>
      </c>
      <c r="I32" s="308">
        <f>'ANEX-IV'!I32</f>
        <v/>
      </c>
      <c r="J32" s="317">
        <f>'ANEX-IV'!J32</f>
        <v/>
      </c>
      <c r="K32" s="517" t="n"/>
      <c r="L32" s="519" t="n"/>
      <c r="M32" s="523" t="n"/>
      <c r="N32" s="60" t="inlineStr">
        <is>
          <t>Actual height</t>
        </is>
      </c>
      <c r="O32" s="223">
        <f>'ANEX-IV'!K32</f>
        <v/>
      </c>
      <c r="P32" s="223">
        <f>'ANEX-IV'!L32</f>
        <v/>
      </c>
      <c r="Q32" s="223">
        <f>'ANEX-IV'!M32</f>
        <v/>
      </c>
      <c r="R32" s="223">
        <f>'ANEX-IV'!N32</f>
        <v/>
      </c>
      <c r="S32" s="223">
        <f>'ANEX-IV'!O32</f>
        <v/>
      </c>
      <c r="T32" s="224">
        <f>'ANEX-IV'!P32</f>
        <v/>
      </c>
    </row>
    <row r="33" ht="18" customHeight="1" s="442">
      <c r="A33" s="517" t="n"/>
      <c r="B33" s="318" t="inlineStr">
        <is>
          <t>1.On Marker(3.2.c) (Y/N)</t>
        </is>
      </c>
      <c r="C33" s="60" t="inlineStr">
        <is>
          <t>Y</t>
        </is>
      </c>
      <c r="D33" s="60" t="inlineStr">
        <is>
          <t>Observed height</t>
        </is>
      </c>
      <c r="E33" s="322">
        <f>'ANEX-IV'!E33</f>
        <v/>
      </c>
      <c r="F33" s="223">
        <f>'ANEX-IV'!F33</f>
        <v/>
      </c>
      <c r="G33" s="223">
        <f>'ANEX-IV'!G33</f>
        <v/>
      </c>
      <c r="H33" s="223">
        <f>'ANEX-IV'!H33</f>
        <v/>
      </c>
      <c r="I33" s="223">
        <f>'ANEX-IV'!I33</f>
        <v/>
      </c>
      <c r="J33" s="224">
        <f>'ANEX-IV'!J33</f>
        <v/>
      </c>
      <c r="K33" s="517" t="n"/>
      <c r="L33" s="318" t="inlineStr">
        <is>
          <t>1.On Marker(3.2.c) (Y/N)</t>
        </is>
      </c>
      <c r="M33" s="60" t="inlineStr">
        <is>
          <t>Y</t>
        </is>
      </c>
      <c r="N33" s="60" t="inlineStr">
        <is>
          <t>Observed height</t>
        </is>
      </c>
      <c r="O33" s="223">
        <f>'ANEX-IV'!K33</f>
        <v/>
      </c>
      <c r="P33" s="223">
        <f>'ANEX-IV'!L33</f>
        <v/>
      </c>
      <c r="Q33" s="223">
        <f>'ANEX-IV'!M33</f>
        <v/>
      </c>
      <c r="R33" s="223">
        <f>'ANEX-IV'!N33</f>
        <v/>
      </c>
      <c r="S33" s="223">
        <f>'ANEX-IV'!O33</f>
        <v/>
      </c>
      <c r="T33" s="224">
        <f>'ANEX-IV'!P33</f>
        <v/>
      </c>
    </row>
    <row r="34" ht="18" customHeight="1" s="442">
      <c r="A34" s="520" t="n"/>
      <c r="B34" s="319" t="inlineStr">
        <is>
          <t xml:space="preserve">
2.Spatially Well Distributed(3.5.(II).3) (Y/N)</t>
        </is>
      </c>
      <c r="C34" s="178" t="inlineStr">
        <is>
          <t>Y</t>
        </is>
      </c>
      <c r="D34" s="320" t="inlineStr">
        <is>
          <t>Height Error</t>
        </is>
      </c>
      <c r="E34" s="313">
        <f>'ANEX-IV'!E34</f>
        <v/>
      </c>
      <c r="F34" s="314">
        <f>'ANEX-IV'!F34</f>
        <v/>
      </c>
      <c r="G34" s="314">
        <f>'ANEX-IV'!G34</f>
        <v/>
      </c>
      <c r="H34" s="314">
        <f>'ANEX-IV'!H34</f>
        <v/>
      </c>
      <c r="I34" s="314">
        <f>'ANEX-IV'!I34</f>
        <v/>
      </c>
      <c r="J34" s="315">
        <f>'ANEX-IV'!J34</f>
        <v/>
      </c>
      <c r="K34" s="520" t="n"/>
      <c r="L34" s="319" t="inlineStr">
        <is>
          <t xml:space="preserve">
2.Spatially Well Distributed(3.5.(II).3) (Y/N)</t>
        </is>
      </c>
      <c r="M34" s="178" t="inlineStr">
        <is>
          <t>Y</t>
        </is>
      </c>
      <c r="N34" s="320" t="inlineStr">
        <is>
          <t>Height Error</t>
        </is>
      </c>
      <c r="O34" s="223">
        <f>'ANEX-IV'!K34</f>
        <v/>
      </c>
      <c r="P34" s="223">
        <f>'ANEX-IV'!L34</f>
        <v/>
      </c>
      <c r="Q34" s="223">
        <f>'ANEX-IV'!M34</f>
        <v/>
      </c>
      <c r="R34" s="223">
        <f>'ANEX-IV'!N34</f>
        <v/>
      </c>
      <c r="S34" s="223">
        <f>'ANEX-IV'!O34</f>
        <v/>
      </c>
      <c r="T34" s="224">
        <f>'ANEX-IV'!P34</f>
        <v/>
      </c>
    </row>
    <row r="35" ht="18" customHeight="1" s="442">
      <c r="A35" s="313" t="n">
        <v>7</v>
      </c>
      <c r="B35" s="170">
        <f>'ANEX-IV'!B35</f>
        <v/>
      </c>
      <c r="C35" s="482" t="n"/>
      <c r="D35" s="170" t="inlineStr">
        <is>
          <t>Check points Name</t>
        </is>
      </c>
      <c r="E35" s="214">
        <f>'ANEX-IV'!E35</f>
        <v/>
      </c>
      <c r="F35" s="214">
        <f>'ANEX-IV'!F35</f>
        <v/>
      </c>
      <c r="G35" s="214">
        <f>'ANEX-IV'!G35</f>
        <v/>
      </c>
      <c r="H35" s="214">
        <f>'ANEX-IV'!H35</f>
        <v/>
      </c>
      <c r="I35" s="214">
        <f>'ANEX-IV'!I35</f>
        <v/>
      </c>
      <c r="J35" s="215">
        <f>'ANEX-IV'!J35</f>
        <v/>
      </c>
      <c r="K35" s="313" t="n">
        <v>7</v>
      </c>
      <c r="L35" s="170">
        <f>B35</f>
        <v/>
      </c>
      <c r="M35" s="482" t="n"/>
      <c r="N35" s="170" t="inlineStr">
        <is>
          <t>Check points Name</t>
        </is>
      </c>
      <c r="O35" s="214">
        <f>'ANEX-IV'!K35</f>
        <v/>
      </c>
      <c r="P35" s="214">
        <f>'ANEX-IV'!L35</f>
        <v/>
      </c>
      <c r="Q35" s="214">
        <f>'ANEX-IV'!M35</f>
        <v/>
      </c>
      <c r="R35" s="214">
        <f>'ANEX-IV'!N35</f>
        <v/>
      </c>
      <c r="S35" s="214">
        <f>'ANEX-IV'!O35</f>
        <v/>
      </c>
      <c r="T35" s="215">
        <f>'ANEX-IV'!P35</f>
        <v/>
      </c>
    </row>
    <row r="36" ht="18" customHeight="1" s="442">
      <c r="A36" s="517" t="n"/>
      <c r="B36" s="518" t="n"/>
      <c r="C36" s="522" t="n"/>
      <c r="D36" s="312" t="inlineStr">
        <is>
          <t>H.Dist Error</t>
        </is>
      </c>
      <c r="E36" s="313">
        <f>'ANEX-IV'!E36</f>
        <v/>
      </c>
      <c r="F36" s="314">
        <f>'ANEX-IV'!F36</f>
        <v/>
      </c>
      <c r="G36" s="314">
        <f>'ANEX-IV'!G36</f>
        <v/>
      </c>
      <c r="H36" s="314">
        <f>'ANEX-IV'!H36</f>
        <v/>
      </c>
      <c r="I36" s="314">
        <f>'ANEX-IV'!I36</f>
        <v/>
      </c>
      <c r="J36" s="315">
        <f>'ANEX-IV'!J36</f>
        <v/>
      </c>
      <c r="K36" s="517" t="n"/>
      <c r="L36" s="518" t="n"/>
      <c r="M36" s="522" t="n"/>
      <c r="N36" s="312" t="inlineStr">
        <is>
          <t>H.Dist Error</t>
        </is>
      </c>
      <c r="O36" s="223">
        <f>'ANEX-IV'!K36</f>
        <v/>
      </c>
      <c r="P36" s="223">
        <f>'ANEX-IV'!L36</f>
        <v/>
      </c>
      <c r="Q36" s="223">
        <f>'ANEX-IV'!M36</f>
        <v/>
      </c>
      <c r="R36" s="223">
        <f>'ANEX-IV'!N36</f>
        <v/>
      </c>
      <c r="S36" s="223">
        <f>'ANEX-IV'!O36</f>
        <v/>
      </c>
      <c r="T36" s="224">
        <f>'ANEX-IV'!P36</f>
        <v/>
      </c>
    </row>
    <row r="37" ht="18" customHeight="1" s="442">
      <c r="A37" s="517" t="n"/>
      <c r="B37" s="519" t="n"/>
      <c r="C37" s="523" t="n"/>
      <c r="D37" s="60" t="inlineStr">
        <is>
          <t>Actual height</t>
        </is>
      </c>
      <c r="E37" s="321">
        <f>'ANEX-IV'!E37</f>
        <v/>
      </c>
      <c r="F37" s="308">
        <f>'ANEX-IV'!F37</f>
        <v/>
      </c>
      <c r="G37" s="308">
        <f>'ANEX-IV'!G37</f>
        <v/>
      </c>
      <c r="H37" s="308">
        <f>'ANEX-IV'!H37</f>
        <v/>
      </c>
      <c r="I37" s="308">
        <f>'ANEX-IV'!I37</f>
        <v/>
      </c>
      <c r="J37" s="317">
        <f>'ANEX-IV'!J37</f>
        <v/>
      </c>
      <c r="K37" s="517" t="n"/>
      <c r="L37" s="519" t="n"/>
      <c r="M37" s="523" t="n"/>
      <c r="N37" s="60" t="inlineStr">
        <is>
          <t>Actual height</t>
        </is>
      </c>
      <c r="O37" s="223">
        <f>'ANEX-IV'!K37</f>
        <v/>
      </c>
      <c r="P37" s="223">
        <f>'ANEX-IV'!L37</f>
        <v/>
      </c>
      <c r="Q37" s="223">
        <f>'ANEX-IV'!M37</f>
        <v/>
      </c>
      <c r="R37" s="223">
        <f>'ANEX-IV'!N37</f>
        <v/>
      </c>
      <c r="S37" s="223">
        <f>'ANEX-IV'!O37</f>
        <v/>
      </c>
      <c r="T37" s="224">
        <f>'ANEX-IV'!P37</f>
        <v/>
      </c>
    </row>
    <row r="38" ht="18" customHeight="1" s="442">
      <c r="A38" s="517" t="n"/>
      <c r="B38" s="318" t="inlineStr">
        <is>
          <t>1.On Marker(3.2.c) (Y/N)</t>
        </is>
      </c>
      <c r="C38" s="60" t="inlineStr">
        <is>
          <t>Y</t>
        </is>
      </c>
      <c r="D38" s="60" t="inlineStr">
        <is>
          <t>Observed height</t>
        </is>
      </c>
      <c r="E38" s="322">
        <f>'ANEX-IV'!E38</f>
        <v/>
      </c>
      <c r="F38" s="223">
        <f>'ANEX-IV'!F38</f>
        <v/>
      </c>
      <c r="G38" s="223">
        <f>'ANEX-IV'!G38</f>
        <v/>
      </c>
      <c r="H38" s="223">
        <f>'ANEX-IV'!H38</f>
        <v/>
      </c>
      <c r="I38" s="223">
        <f>'ANEX-IV'!I38</f>
        <v/>
      </c>
      <c r="J38" s="224">
        <f>'ANEX-IV'!J38</f>
        <v/>
      </c>
      <c r="K38" s="517" t="n"/>
      <c r="L38" s="318" t="inlineStr">
        <is>
          <t>1.On Marker(3.2.c) (Y/N)</t>
        </is>
      </c>
      <c r="M38" s="60" t="inlineStr">
        <is>
          <t>Y</t>
        </is>
      </c>
      <c r="N38" s="60" t="inlineStr">
        <is>
          <t>Observed height</t>
        </is>
      </c>
      <c r="O38" s="223">
        <f>'ANEX-IV'!K38</f>
        <v/>
      </c>
      <c r="P38" s="223">
        <f>'ANEX-IV'!L38</f>
        <v/>
      </c>
      <c r="Q38" s="223">
        <f>'ANEX-IV'!M38</f>
        <v/>
      </c>
      <c r="R38" s="223">
        <f>'ANEX-IV'!N38</f>
        <v/>
      </c>
      <c r="S38" s="223">
        <f>'ANEX-IV'!O38</f>
        <v/>
      </c>
      <c r="T38" s="224">
        <f>'ANEX-IV'!P38</f>
        <v/>
      </c>
    </row>
    <row r="39" ht="18" customHeight="1" s="442">
      <c r="A39" s="520" t="n"/>
      <c r="B39" s="319" t="inlineStr">
        <is>
          <t xml:space="preserve">
2.Spatially Well Distributed(3.5.(II).3) (Y/N)</t>
        </is>
      </c>
      <c r="C39" s="178" t="inlineStr">
        <is>
          <t>Y</t>
        </is>
      </c>
      <c r="D39" s="320" t="inlineStr">
        <is>
          <t>Height Error</t>
        </is>
      </c>
      <c r="E39" s="313">
        <f>'ANEX-IV'!E39</f>
        <v/>
      </c>
      <c r="F39" s="314">
        <f>'ANEX-IV'!F39</f>
        <v/>
      </c>
      <c r="G39" s="314">
        <f>'ANEX-IV'!G39</f>
        <v/>
      </c>
      <c r="H39" s="314">
        <f>'ANEX-IV'!H39</f>
        <v/>
      </c>
      <c r="I39" s="314">
        <f>'ANEX-IV'!I39</f>
        <v/>
      </c>
      <c r="J39" s="315">
        <f>'ANEX-IV'!J39</f>
        <v/>
      </c>
      <c r="K39" s="520" t="n"/>
      <c r="L39" s="319" t="inlineStr">
        <is>
          <t xml:space="preserve">
2.Spatially Well Distributed(3.5.(II).3) (Y/N)</t>
        </is>
      </c>
      <c r="M39" s="178" t="inlineStr">
        <is>
          <t>Y</t>
        </is>
      </c>
      <c r="N39" s="320" t="inlineStr">
        <is>
          <t>Height Error</t>
        </is>
      </c>
      <c r="O39" s="178">
        <f>'ANEX-IV'!K39</f>
        <v/>
      </c>
      <c r="P39" s="178">
        <f>'ANEX-IV'!L39</f>
        <v/>
      </c>
      <c r="Q39" s="178">
        <f>'ANEX-IV'!M39</f>
        <v/>
      </c>
      <c r="R39" s="178">
        <f>'ANEX-IV'!N39</f>
        <v/>
      </c>
      <c r="S39" s="178">
        <f>'ANEX-IV'!O39</f>
        <v/>
      </c>
      <c r="T39" s="177">
        <f>'ANEX-IV'!P39</f>
        <v/>
      </c>
    </row>
    <row r="40" ht="15.75" customHeight="1" s="442"/>
    <row r="41" ht="15.75" customHeight="1" s="442">
      <c r="B41" s="295">
        <f>ENTRY!D2</f>
        <v/>
      </c>
      <c r="C41" s="296">
        <f>ENTRY!E2</f>
        <v/>
      </c>
      <c r="L41" s="295">
        <f>B41</f>
        <v/>
      </c>
      <c r="M41" s="296">
        <f>C41</f>
        <v/>
      </c>
    </row>
    <row r="42" ht="15.75" customHeight="1" s="442">
      <c r="B42" s="79">
        <f>ENTRY!D3</f>
        <v/>
      </c>
      <c r="C42" s="296">
        <f>ENTRY!E3</f>
        <v/>
      </c>
      <c r="L42" s="79">
        <f>B42</f>
        <v/>
      </c>
      <c r="M42" s="296">
        <f>C42</f>
        <v/>
      </c>
    </row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mergeCells count="50">
    <mergeCell ref="B35:C37"/>
    <mergeCell ref="B20:C22"/>
    <mergeCell ref="A5:A9"/>
    <mergeCell ref="B25:C27"/>
    <mergeCell ref="C42:D42"/>
    <mergeCell ref="A3:C3"/>
    <mergeCell ref="A20:A24"/>
    <mergeCell ref="H2:J2"/>
    <mergeCell ref="M2:N2"/>
    <mergeCell ref="E2:G2"/>
    <mergeCell ref="K10:K14"/>
    <mergeCell ref="A35:A39"/>
    <mergeCell ref="C41:D41"/>
    <mergeCell ref="Q3:T3"/>
    <mergeCell ref="A10:A14"/>
    <mergeCell ref="D3:F3"/>
    <mergeCell ref="B10:C12"/>
    <mergeCell ref="O2:Q2"/>
    <mergeCell ref="K15:K19"/>
    <mergeCell ref="A1:J1"/>
    <mergeCell ref="L30:M32"/>
    <mergeCell ref="A2:B2"/>
    <mergeCell ref="L4:M4"/>
    <mergeCell ref="L15:M17"/>
    <mergeCell ref="C2:D2"/>
    <mergeCell ref="R2:T2"/>
    <mergeCell ref="K5:K9"/>
    <mergeCell ref="K2:L2"/>
    <mergeCell ref="L5:M7"/>
    <mergeCell ref="A30:A34"/>
    <mergeCell ref="K25:K29"/>
    <mergeCell ref="K30:K34"/>
    <mergeCell ref="A15:A19"/>
    <mergeCell ref="M42:N42"/>
    <mergeCell ref="K3:M3"/>
    <mergeCell ref="K20:K24"/>
    <mergeCell ref="K1:T1"/>
    <mergeCell ref="M41:N41"/>
    <mergeCell ref="L35:M37"/>
    <mergeCell ref="L20:M22"/>
    <mergeCell ref="L10:M12"/>
    <mergeCell ref="K35:K39"/>
    <mergeCell ref="G3:J3"/>
    <mergeCell ref="B30:C32"/>
    <mergeCell ref="L25:M27"/>
    <mergeCell ref="A25:A29"/>
    <mergeCell ref="B15:C17"/>
    <mergeCell ref="B5:C7"/>
    <mergeCell ref="B4:C4"/>
    <mergeCell ref="N3:P3"/>
  </mergeCells>
  <conditionalFormatting sqref="E5:J5 E10:J10 E15:J15 E20:J20 E25:J25 E30:J30 E35:J35">
    <cfRule type="notContainsBlanks" priority="1" dxfId="14">
      <formula>LEN(TRIM(E5))&gt;0</formula>
    </cfRule>
  </conditionalFormatting>
  <conditionalFormatting sqref="E6:J6 E11:J11 E16:J16 E21:J21 E26:J26 E31:J31 E36:J36">
    <cfRule type="cellIs" priority="2" operator="notBetween" dxfId="8">
      <formula>-10</formula>
      <formula>10</formula>
    </cfRule>
  </conditionalFormatting>
  <conditionalFormatting sqref="E9:J9 E14:J14 E19:J19 E24:J24 E29:J29 E34:J34 E39:J39 O9:T9 O14:T14 O19:T19 O24:T24 O29:T29 O34:T34 O39:T39">
    <cfRule type="cellIs" priority="3" operator="notBetween" dxfId="8">
      <formula>-20</formula>
      <formula>20</formula>
    </cfRule>
  </conditionalFormatting>
  <conditionalFormatting sqref="O5:T5 O10:T10 O15:T15 O20:T20 O25:T25 O30:T30 O35:T35">
    <cfRule type="notContainsBlanks" priority="4" dxfId="12">
      <formula>LEN(TRIM(O5))&gt;0</formula>
    </cfRule>
  </conditionalFormatting>
  <conditionalFormatting sqref="O6:T6 O11:T11 O16:T16 O21:T21 O26:T26 O31:T31 O36:T36">
    <cfRule type="cellIs" priority="5" operator="notBetween" dxfId="8">
      <formula>-10</formula>
      <formula>10</formula>
    </cfRule>
  </conditionalFormatting>
  <dataValidations count="1">
    <dataValidation sqref="C8:C9 C13:C14 C18:C19 C23:C24 C28:C29 C33:C34 C38:C39 M8:M9 M13:M14 M18:M19 M23:M24 M28:M29 M33:M34 M38:M39" showDropDown="0" showInputMessage="0" showErrorMessage="1" allowBlank="1" type="list">
      <formula1>"Y,N"</formula1>
    </dataValidation>
  </dataValidations>
  <pageMargins left="0.1968503937007874" right="0.1181102362204725" top="0.1968503937007874" bottom="0.1968503937007874" header="0" footer="0"/>
  <pageSetup orientation="portrait"/>
</worksheet>
</file>

<file path=xl/worksheets/sheet8.xml><?xml version="1.0" encoding="utf-8"?>
<worksheet xmlns="http://schemas.openxmlformats.org/spreadsheetml/2006/main">
  <sheetPr>
    <tabColor rgb="FF00B0F0"/>
    <outlinePr summaryBelow="1" summaryRight="1"/>
    <pageSetUpPr/>
  </sheetPr>
  <dimension ref="B2:O36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8" defaultColWidth="14.43" defaultRowHeight="15" customHeight="1"/>
  <cols>
    <col width="5.29" customWidth="1" style="442" min="1" max="1"/>
    <col width="8.710000000000001" customWidth="1" style="442" min="2" max="2"/>
    <col width="26" customWidth="1" style="442" min="3" max="3"/>
    <col width="15.57" customWidth="1" style="442" min="4" max="4"/>
    <col width="15.29" customWidth="1" style="442" min="5" max="5"/>
    <col width="15.14" customWidth="1" style="442" min="6" max="6"/>
    <col outlineLevel="1" width="9.859999999999999" customWidth="1" style="442" min="7" max="7"/>
    <col outlineLevel="1" width="8.57" customWidth="1" style="442" min="8" max="8"/>
    <col outlineLevel="1" width="11.57" customWidth="1" style="442" min="9" max="9"/>
    <col outlineLevel="1" width="9.710000000000001" customWidth="1" style="442" min="10" max="10"/>
    <col width="8.57" customWidth="1" style="442" min="11" max="12"/>
    <col width="13.71" customWidth="1" style="442" min="13" max="13"/>
    <col width="12.86" customWidth="1" style="442" min="14" max="14"/>
    <col width="38.29" customWidth="1" style="442" min="15" max="15"/>
    <col width="8.710000000000001" customWidth="1" style="442" min="16" max="26"/>
  </cols>
  <sheetData>
    <row r="2" ht="26.25" customHeight="1" s="442">
      <c r="B2" s="524">
        <f>CONCATENATE(ENTRY!E6,"_",ENTRY!F7,"_",Sheet3!A20,"_","VILLAGES")</f>
        <v/>
      </c>
      <c r="C2" s="456" t="n"/>
      <c r="D2" s="456" t="n"/>
      <c r="E2" s="456" t="n"/>
      <c r="F2" s="456" t="n"/>
      <c r="G2" s="456" t="n"/>
      <c r="H2" s="456" t="n"/>
      <c r="I2" s="456" t="n"/>
      <c r="J2" s="456" t="n"/>
      <c r="K2" s="456" t="n"/>
      <c r="L2" s="456" t="n"/>
      <c r="M2" s="456" t="n"/>
      <c r="N2" s="456" t="n"/>
      <c r="O2" s="457" t="n"/>
    </row>
    <row r="3" ht="24" customHeight="1" s="442">
      <c r="C3" s="525">
        <f>ENTRY!D5</f>
        <v/>
      </c>
      <c r="D3" s="523" t="n"/>
      <c r="E3" s="526">
        <f>ENTRY!E5</f>
        <v/>
      </c>
      <c r="F3" s="457" t="n"/>
      <c r="I3" s="327" t="n"/>
      <c r="J3" s="327" t="n"/>
      <c r="K3" s="328" t="n"/>
      <c r="L3" s="328" t="n"/>
    </row>
    <row r="4" ht="24" customHeight="1" s="442">
      <c r="C4" s="527">
        <f>ENTRY!D6</f>
        <v/>
      </c>
      <c r="D4" s="459" t="n"/>
      <c r="E4" s="330">
        <f>ENTRY!E6</f>
        <v/>
      </c>
      <c r="F4" s="26" t="n"/>
      <c r="I4" s="333">
        <f>ENTRY!D7</f>
        <v/>
      </c>
      <c r="J4" s="456" t="n"/>
      <c r="K4" s="456" t="n"/>
      <c r="L4" s="456" t="n"/>
      <c r="M4" s="456" t="n"/>
      <c r="N4" s="457" t="n"/>
      <c r="O4" s="332">
        <f>ENTRY!F7</f>
        <v/>
      </c>
    </row>
    <row r="5" ht="24" customHeight="1" s="442">
      <c r="C5" s="10" t="n"/>
      <c r="D5" s="333">
        <f>ENTRY!G5</f>
        <v/>
      </c>
      <c r="E5" s="332">
        <f>ENTRY!H5</f>
        <v/>
      </c>
      <c r="F5" s="457" t="n"/>
      <c r="G5" s="328" t="n"/>
      <c r="H5" s="328" t="n"/>
      <c r="I5" s="333">
        <f>ENTRY!J5</f>
        <v/>
      </c>
      <c r="J5" s="456" t="n"/>
      <c r="K5" s="456" t="n"/>
      <c r="L5" s="456" t="n"/>
      <c r="M5" s="456" t="n"/>
      <c r="N5" s="457" t="n"/>
      <c r="O5" s="332">
        <f>ENTRY!J6</f>
        <v/>
      </c>
    </row>
    <row r="6" ht="24" customHeight="1" s="442">
      <c r="C6" s="10" t="n"/>
      <c r="D6" s="333">
        <f>ENTRY!G6</f>
        <v/>
      </c>
      <c r="E6" s="332">
        <f>ENTRY!H6</f>
        <v/>
      </c>
      <c r="F6" s="457" t="n"/>
      <c r="G6" s="328" t="n"/>
      <c r="H6" s="328" t="n"/>
      <c r="I6" s="327" t="n"/>
      <c r="J6" s="327" t="n"/>
      <c r="K6" s="328" t="n"/>
      <c r="L6" s="328" t="n"/>
    </row>
    <row r="7" ht="16.5" customHeight="1" s="442">
      <c r="B7" s="37" t="n"/>
      <c r="C7" s="37" t="n"/>
      <c r="D7" s="37" t="n"/>
      <c r="E7" s="27" t="n"/>
      <c r="F7" s="27" t="n"/>
      <c r="G7" s="27" t="n"/>
    </row>
    <row r="8" ht="111" customHeight="1" s="442">
      <c r="B8" s="335" t="inlineStr">
        <is>
          <t>SL No.</t>
        </is>
      </c>
      <c r="C8" s="336" t="inlineStr">
        <is>
          <t>Village Name</t>
        </is>
      </c>
      <c r="D8" s="336" t="inlineStr">
        <is>
          <t>LGD CODE</t>
        </is>
      </c>
      <c r="E8" s="336" t="inlineStr">
        <is>
          <t>AREA</t>
        </is>
      </c>
      <c r="F8" s="336" t="inlineStr">
        <is>
          <t>HOBLI</t>
        </is>
      </c>
      <c r="G8" s="336" t="inlineStr">
        <is>
          <t>Flying Height</t>
        </is>
      </c>
      <c r="H8" s="337" t="inlineStr">
        <is>
          <t xml:space="preserve">Intra Flight overlap (52m) 
(3.2.(i).d-WFD) </t>
        </is>
      </c>
      <c r="I8" s="337" t="inlineStr">
        <is>
          <t>FORWARD OVERLAP 80%</t>
        </is>
      </c>
      <c r="J8" s="337" t="inlineStr">
        <is>
          <t>LATERAL OVERLAP 70%</t>
        </is>
      </c>
      <c r="K8" s="337" t="inlineStr">
        <is>
          <t>ORI PIXEL GSD</t>
        </is>
      </c>
      <c r="L8" s="337" t="inlineStr">
        <is>
          <t>DEM PIXEL GSD</t>
        </is>
      </c>
      <c r="M8" s="336" t="inlineStr">
        <is>
          <t>ORI QUALITY ACCEPTED/REJECTED</t>
        </is>
      </c>
      <c r="N8" s="336" t="inlineStr">
        <is>
          <t>OVER ALL QUALITY ACCEPTED/REJECTED</t>
        </is>
      </c>
      <c r="O8" s="338" t="inlineStr">
        <is>
          <t>SPOT ERRORS-(ORI-Errors, Report, etc)</t>
        </is>
      </c>
    </row>
    <row r="9">
      <c r="B9" s="168" t="n">
        <v>1</v>
      </c>
      <c r="C9" s="339">
        <f>ENTRY!D11</f>
        <v/>
      </c>
      <c r="D9" s="339">
        <f>ENTRY!E11</f>
        <v/>
      </c>
      <c r="E9" s="340">
        <f>ENTRY!F11</f>
        <v/>
      </c>
      <c r="F9" s="341">
        <f>ENTRY!H11</f>
        <v/>
      </c>
      <c r="G9" s="170">
        <f>ENTRY!K11</f>
        <v/>
      </c>
      <c r="H9" s="170">
        <f>ENTRY!M11</f>
        <v/>
      </c>
      <c r="I9" s="342">
        <f>'ANX-III'!I8</f>
        <v/>
      </c>
      <c r="J9" s="342">
        <f>'ANX-III'!L8</f>
        <v/>
      </c>
      <c r="K9" s="342">
        <f>ENTRY!AG11</f>
        <v/>
      </c>
      <c r="L9" s="342">
        <f>ENTRY!AH11</f>
        <v/>
      </c>
      <c r="M9" s="343">
        <f>ENTRY!AI11</f>
        <v/>
      </c>
      <c r="N9" s="343">
        <f>ENTRY!AJ11</f>
        <v/>
      </c>
      <c r="O9" s="344">
        <f>ENTRY!AK11</f>
        <v/>
      </c>
    </row>
    <row r="10" ht="63" customHeight="1" s="442">
      <c r="B10" s="165" t="n">
        <v>2</v>
      </c>
      <c r="C10" s="345">
        <f>ENTRY!D12</f>
        <v/>
      </c>
      <c r="D10" s="345">
        <f>ENTRY!E12</f>
        <v/>
      </c>
      <c r="E10" s="346">
        <f>ENTRY!F12</f>
        <v/>
      </c>
      <c r="F10" s="341">
        <f>ENTRY!H12</f>
        <v/>
      </c>
      <c r="G10" s="347">
        <f>ENTRY!K12</f>
        <v/>
      </c>
      <c r="H10" s="170">
        <f>ENTRY!M12</f>
        <v/>
      </c>
      <c r="I10" s="342">
        <f>'ANX-III'!I9</f>
        <v/>
      </c>
      <c r="J10" s="342">
        <f>'ANX-III'!L9</f>
        <v/>
      </c>
      <c r="K10" s="342">
        <f>ENTRY!AG12</f>
        <v/>
      </c>
      <c r="L10" s="342">
        <f>ENTRY!AH12</f>
        <v/>
      </c>
      <c r="M10" s="343">
        <f>ENTRY!AI12</f>
        <v/>
      </c>
      <c r="N10" s="343">
        <f>ENTRY!AJ12</f>
        <v/>
      </c>
      <c r="O10" s="344">
        <f>ENTRY!AK12</f>
        <v/>
      </c>
    </row>
    <row r="11" ht="63" customHeight="1" s="442">
      <c r="B11" s="165" t="n">
        <v>3</v>
      </c>
      <c r="C11" s="345">
        <f>ENTRY!D13</f>
        <v/>
      </c>
      <c r="D11" s="345">
        <f>ENTRY!E13</f>
        <v/>
      </c>
      <c r="E11" s="348">
        <f>ENTRY!F13</f>
        <v/>
      </c>
      <c r="F11" s="341">
        <f>ENTRY!H13</f>
        <v/>
      </c>
      <c r="G11" s="170">
        <f>ENTRY!K13</f>
        <v/>
      </c>
      <c r="H11" s="170">
        <f>ENTRY!M13</f>
        <v/>
      </c>
      <c r="I11" s="342">
        <f>'ANX-III'!I10</f>
        <v/>
      </c>
      <c r="J11" s="342">
        <f>'ANX-III'!L10</f>
        <v/>
      </c>
      <c r="K11" s="342">
        <f>ENTRY!AG13</f>
        <v/>
      </c>
      <c r="L11" s="342">
        <f>ENTRY!AH13</f>
        <v/>
      </c>
      <c r="M11" s="343">
        <f>ENTRY!AI13</f>
        <v/>
      </c>
      <c r="N11" s="343">
        <f>ENTRY!AJ13</f>
        <v/>
      </c>
      <c r="O11" s="344">
        <f>ENTRY!AK13</f>
        <v/>
      </c>
    </row>
    <row r="12" ht="63" customHeight="1" s="442">
      <c r="B12" s="165" t="n">
        <v>4</v>
      </c>
      <c r="C12" s="345">
        <f>ENTRY!D14</f>
        <v/>
      </c>
      <c r="D12" s="345">
        <f>ENTRY!E14</f>
        <v/>
      </c>
      <c r="E12" s="348">
        <f>ENTRY!F14</f>
        <v/>
      </c>
      <c r="F12" s="341">
        <f>ENTRY!H14</f>
        <v/>
      </c>
      <c r="G12" s="170">
        <f>ENTRY!K14</f>
        <v/>
      </c>
      <c r="H12" s="170">
        <f>ENTRY!M14</f>
        <v/>
      </c>
      <c r="I12" s="342">
        <f>'ANX-III'!I11</f>
        <v/>
      </c>
      <c r="J12" s="342">
        <f>'ANX-III'!L11</f>
        <v/>
      </c>
      <c r="K12" s="342">
        <f>ENTRY!AG14</f>
        <v/>
      </c>
      <c r="L12" s="342">
        <f>ENTRY!AH14</f>
        <v/>
      </c>
      <c r="M12" s="343">
        <f>ENTRY!AI14</f>
        <v/>
      </c>
      <c r="N12" s="343">
        <f>ENTRY!AJ14</f>
        <v/>
      </c>
      <c r="O12" s="344">
        <f>ENTRY!AK14</f>
        <v/>
      </c>
    </row>
    <row r="13" ht="63" customHeight="1" s="442">
      <c r="B13" s="165" t="n">
        <v>5</v>
      </c>
      <c r="C13" s="345">
        <f>ENTRY!D15</f>
        <v/>
      </c>
      <c r="D13" s="345">
        <f>ENTRY!E15</f>
        <v/>
      </c>
      <c r="E13" s="348">
        <f>ENTRY!F15</f>
        <v/>
      </c>
      <c r="F13" s="341">
        <f>ENTRY!H15</f>
        <v/>
      </c>
      <c r="G13" s="170">
        <f>ENTRY!K15</f>
        <v/>
      </c>
      <c r="H13" s="170">
        <f>ENTRY!M15</f>
        <v/>
      </c>
      <c r="I13" s="342">
        <f>'ANX-III'!I12</f>
        <v/>
      </c>
      <c r="J13" s="342">
        <f>'ANX-III'!L12</f>
        <v/>
      </c>
      <c r="K13" s="342">
        <f>ENTRY!AG15</f>
        <v/>
      </c>
      <c r="L13" s="342">
        <f>ENTRY!AH15</f>
        <v/>
      </c>
      <c r="M13" s="343">
        <f>ENTRY!AI15</f>
        <v/>
      </c>
      <c r="N13" s="343">
        <f>ENTRY!AJ15</f>
        <v/>
      </c>
      <c r="O13" s="344">
        <f>ENTRY!AK15</f>
        <v/>
      </c>
    </row>
    <row r="14" ht="63" customHeight="1" s="442">
      <c r="B14" s="165" t="n">
        <v>6</v>
      </c>
      <c r="C14" s="345">
        <f>ENTRY!D16</f>
        <v/>
      </c>
      <c r="D14" s="345">
        <f>ENTRY!E16</f>
        <v/>
      </c>
      <c r="E14" s="348">
        <f>ENTRY!F16</f>
        <v/>
      </c>
      <c r="F14" s="341">
        <f>ENTRY!H16</f>
        <v/>
      </c>
      <c r="G14" s="170">
        <f>ENTRY!K16</f>
        <v/>
      </c>
      <c r="H14" s="170">
        <f>ENTRY!M16</f>
        <v/>
      </c>
      <c r="I14" s="342">
        <f>'ANX-III'!I13</f>
        <v/>
      </c>
      <c r="J14" s="342">
        <f>'ANX-III'!L13</f>
        <v/>
      </c>
      <c r="K14" s="342">
        <f>ENTRY!AG16</f>
        <v/>
      </c>
      <c r="L14" s="342">
        <f>ENTRY!AH16</f>
        <v/>
      </c>
      <c r="M14" s="343">
        <f>ENTRY!AI16</f>
        <v/>
      </c>
      <c r="N14" s="343">
        <f>ENTRY!AJ16</f>
        <v/>
      </c>
      <c r="O14" s="344">
        <f>ENTRY!AK16</f>
        <v/>
      </c>
    </row>
    <row r="15" ht="42" customHeight="1" s="442">
      <c r="B15" s="174" t="n">
        <v>7</v>
      </c>
      <c r="C15" s="349">
        <f>ENTRY!D17</f>
        <v/>
      </c>
      <c r="D15" s="349">
        <f>ENTRY!E17</f>
        <v/>
      </c>
      <c r="E15" s="350">
        <f>ENTRY!F17</f>
        <v/>
      </c>
      <c r="F15" s="341">
        <f>ENTRY!H17</f>
        <v/>
      </c>
      <c r="G15" s="170">
        <f>ENTRY!K17</f>
        <v/>
      </c>
      <c r="H15" s="170">
        <f>ENTRY!M17</f>
        <v/>
      </c>
      <c r="I15" s="342">
        <f>'ANX-III'!I14</f>
        <v/>
      </c>
      <c r="J15" s="342">
        <f>'ANX-III'!L14</f>
        <v/>
      </c>
      <c r="K15" s="342">
        <f>ENTRY!AG17</f>
        <v/>
      </c>
      <c r="L15" s="342">
        <f>ENTRY!AH17</f>
        <v/>
      </c>
      <c r="M15" s="343">
        <f>ENTRY!AI17</f>
        <v/>
      </c>
      <c r="N15" s="343">
        <f>ENTRY!AJ17</f>
        <v/>
      </c>
      <c r="O15" s="344">
        <f>ENTRY!AK17</f>
        <v/>
      </c>
    </row>
    <row r="16">
      <c r="C16" s="351" t="inlineStr">
        <is>
          <t>TOTAL AREA</t>
        </is>
      </c>
      <c r="D16" s="352" t="n"/>
      <c r="E16" s="353">
        <f>SUM(E9:E15)</f>
        <v/>
      </c>
    </row>
    <row r="17">
      <c r="C17" s="79" t="n"/>
      <c r="D17" s="79" t="n"/>
      <c r="E17" s="354" t="n"/>
      <c r="J17" s="469" t="inlineStr">
        <is>
          <t>QA/QC Done by:-</t>
        </is>
      </c>
      <c r="K17" s="481" t="n"/>
      <c r="L17" s="481" t="n"/>
      <c r="M17" s="481" t="n"/>
      <c r="N17" s="470" t="n"/>
      <c r="O17" s="355" t="n"/>
    </row>
    <row r="18" ht="19.5" customHeight="1" s="442">
      <c r="J18" s="528">
        <f>'ANEX-I'!K16</f>
        <v/>
      </c>
      <c r="K18" s="444" t="n"/>
      <c r="L18" s="463" t="n"/>
      <c r="M18" s="484">
        <f>'ANEX-I'!L16</f>
        <v/>
      </c>
      <c r="N18" s="445" t="n"/>
    </row>
    <row r="19">
      <c r="D19" s="59" t="inlineStr">
        <is>
          <t>ACCEPTED AREA</t>
        </is>
      </c>
      <c r="E19" s="85">
        <f>ACCEPTED!G16</f>
        <v/>
      </c>
      <c r="J19" s="529">
        <f>'ANEX-I'!K17</f>
        <v/>
      </c>
      <c r="K19" s="456" t="n"/>
      <c r="L19" s="457" t="n"/>
      <c r="M19" s="530">
        <f>'ANEX-I'!L17</f>
        <v/>
      </c>
      <c r="N19" s="502" t="n"/>
    </row>
    <row r="20">
      <c r="D20" s="59" t="inlineStr">
        <is>
          <t>REJECTED AREA</t>
        </is>
      </c>
      <c r="E20" s="59">
        <f>REJECTED!E12</f>
        <v/>
      </c>
      <c r="J20" s="529">
        <f>'ANEX-I'!K18</f>
        <v/>
      </c>
      <c r="K20" s="456" t="n"/>
      <c r="L20" s="457" t="n"/>
      <c r="M20" s="530">
        <f>'ANEX-I'!L18</f>
        <v/>
      </c>
      <c r="N20" s="502" t="n"/>
    </row>
    <row r="21" ht="15.75" customHeight="1" s="442">
      <c r="D21" s="59" t="inlineStr">
        <is>
          <t>TOTAL</t>
        </is>
      </c>
      <c r="E21" s="85">
        <f>E19+E20</f>
        <v/>
      </c>
      <c r="J21" s="529">
        <f>'ANEX-I'!K19</f>
        <v/>
      </c>
      <c r="K21" s="456" t="n"/>
      <c r="L21" s="457" t="n"/>
      <c r="M21" s="530">
        <f>'ANEX-I'!L19</f>
        <v/>
      </c>
      <c r="N21" s="502" t="n"/>
    </row>
    <row r="22" ht="15.75" customHeight="1" s="442">
      <c r="J22" s="531">
        <f>'ANEX-I'!K20</f>
        <v/>
      </c>
      <c r="K22" s="449" t="n"/>
      <c r="L22" s="467" t="n"/>
      <c r="M22" s="532">
        <f>'ANEX-I'!L20</f>
        <v/>
      </c>
      <c r="N22" s="450" t="n"/>
    </row>
    <row r="23" ht="21" customHeight="1" s="442"/>
    <row r="24" ht="21" customHeight="1" s="442"/>
    <row r="25" ht="21" customHeight="1" s="442"/>
    <row r="26" ht="21" customHeight="1" s="442"/>
    <row r="27" ht="21" customHeight="1" s="442"/>
    <row r="28" ht="21" customHeight="1" s="442"/>
    <row r="29" ht="21.75" customHeight="1" s="442"/>
    <row r="30" ht="21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3.5" customHeight="1" s="442">
      <c r="M36" s="82" t="n"/>
      <c r="N36" s="82" t="n"/>
    </row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C$7:$C$16"/>
  <mergeCells count="19">
    <mergeCell ref="J17:N17"/>
    <mergeCell ref="E5:F5"/>
    <mergeCell ref="J20:L20"/>
    <mergeCell ref="C4:D4"/>
    <mergeCell ref="M20:N20"/>
    <mergeCell ref="I5:N5"/>
    <mergeCell ref="J22:L22"/>
    <mergeCell ref="B2:O2"/>
    <mergeCell ref="I4:N4"/>
    <mergeCell ref="J21:L21"/>
    <mergeCell ref="M22:N22"/>
    <mergeCell ref="E6:F6"/>
    <mergeCell ref="M21:N21"/>
    <mergeCell ref="J18:L18"/>
    <mergeCell ref="M18:N18"/>
    <mergeCell ref="J19:L19"/>
    <mergeCell ref="M19:N19"/>
    <mergeCell ref="C3:D3"/>
    <mergeCell ref="E3:F3"/>
  </mergeCells>
  <conditionalFormatting sqref="F9:L15">
    <cfRule type="notContainsBlanks" priority="1" dxfId="1">
      <formula>LEN(TRIM(F9))&gt;0</formula>
    </cfRule>
  </conditionalFormatting>
  <conditionalFormatting sqref="M9:N15">
    <cfRule type="cellIs" priority="2" operator="equal" dxfId="15">
      <formula>"R"</formula>
    </cfRule>
    <cfRule type="cellIs" priority="3" operator="equal" dxfId="16">
      <formula>"A"</formula>
    </cfRule>
    <cfRule type="notContainsBlanks" priority="4" dxfId="2">
      <formula>LEN(TRIM(M9))&gt;0</formula>
    </cfRule>
  </conditionalFormatting>
  <conditionalFormatting sqref="O9:O15">
    <cfRule type="notContainsBlanks" priority="5" dxfId="17">
      <formula>LEN(TRIM(O9))&gt;0</formula>
    </cfRule>
  </conditionalFormatting>
  <conditionalFormatting sqref="D9:E15">
    <cfRule type="notContainsBlanks" priority="6" dxfId="9">
      <formula>LEN(TRIM(D9))&gt;0</formula>
    </cfRule>
    <cfRule type="containsBlanks" priority="7" dxfId="3">
      <formula>LEN(TRIM(D9))=0</formula>
    </cfRule>
  </conditionalFormatting>
  <pageMargins left="0.5" right="0.2" top="0.5" bottom="0.5" header="0" footer="0"/>
  <pageSetup orientation="landscape" paperSize="9" scale="60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2:Z1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2" min="1" max="2"/>
    <col width="37.14" customWidth="1" style="442" min="3" max="3"/>
    <col width="11.71" customWidth="1" style="442" min="4" max="4"/>
    <col width="16.29" customWidth="1" style="442" min="5" max="5"/>
    <col width="18.14" customWidth="1" style="442" min="6" max="6"/>
    <col width="11.57" customWidth="1" style="442" min="7" max="7"/>
    <col width="3.57" customWidth="1" style="442" min="8" max="8"/>
    <col width="8.710000000000001" customWidth="1" style="442" min="9" max="10"/>
    <col width="13.86" customWidth="1" style="442" min="11" max="11"/>
    <col width="3.71" customWidth="1" style="442" min="12" max="12"/>
    <col width="39.29" customWidth="1" style="442" min="13" max="13"/>
    <col width="8.710000000000001" customWidth="1" style="442" min="14" max="26"/>
  </cols>
  <sheetData>
    <row r="2">
      <c r="B2" s="533" t="inlineStr">
        <is>
          <t>ACCEPTED VILLAGES</t>
        </is>
      </c>
      <c r="C2" s="453" t="n"/>
      <c r="D2" s="453" t="n"/>
      <c r="E2" s="453" t="n"/>
      <c r="F2" s="453" t="n"/>
      <c r="G2" s="447" t="n"/>
      <c r="H2" s="362" t="n"/>
    </row>
    <row r="3">
      <c r="A3" s="10" t="n"/>
      <c r="B3" s="362" t="n"/>
      <c r="C3" s="362" t="n"/>
      <c r="D3" s="362" t="n"/>
      <c r="E3" s="362" t="n"/>
      <c r="F3" s="362" t="n"/>
      <c r="G3" s="362" t="n"/>
      <c r="H3" s="362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>
      <c r="B4" s="363" t="inlineStr">
        <is>
          <t>SL NO</t>
        </is>
      </c>
      <c r="C4" s="364" t="inlineStr">
        <is>
          <t>VILLAGE NAME</t>
        </is>
      </c>
      <c r="D4" s="364" t="inlineStr">
        <is>
          <t>LGD CODE</t>
        </is>
      </c>
      <c r="E4" s="364" t="inlineStr">
        <is>
          <t>TALUK</t>
        </is>
      </c>
      <c r="F4" s="364" t="inlineStr">
        <is>
          <t>HOBLI</t>
        </is>
      </c>
      <c r="G4" s="365" t="inlineStr">
        <is>
          <t>AREA</t>
        </is>
      </c>
      <c r="H4" s="362" t="n"/>
      <c r="I4" s="366" t="inlineStr">
        <is>
          <t>ORI</t>
        </is>
      </c>
      <c r="J4" s="367" t="inlineStr">
        <is>
          <t>DEM</t>
        </is>
      </c>
      <c r="K4" s="368" t="inlineStr">
        <is>
          <t>RAW IMAGES</t>
        </is>
      </c>
      <c r="M4" s="369" t="inlineStr">
        <is>
          <t>Path</t>
        </is>
      </c>
    </row>
    <row r="5">
      <c r="B5" s="370" t="n">
        <v>1</v>
      </c>
      <c r="C5" s="371">
        <f>Sheet3!B3</f>
        <v/>
      </c>
      <c r="D5" s="371">
        <f>Sheet3!C3</f>
        <v/>
      </c>
      <c r="E5" s="371">
        <f>ENTRY!G11</f>
        <v/>
      </c>
      <c r="F5" s="371">
        <f>Sheet3!E3</f>
        <v/>
      </c>
      <c r="G5" s="372">
        <f>Sheet3!D3</f>
        <v/>
      </c>
      <c r="H5" s="10" t="n"/>
      <c r="I5" s="370">
        <f>Sheet3!G3</f>
        <v/>
      </c>
      <c r="J5" s="371">
        <f>Sheet3!H3</f>
        <v/>
      </c>
      <c r="K5" s="373">
        <f>Sheet3!I3</f>
        <v/>
      </c>
      <c r="M5" s="59">
        <f>Sheet3!K3</f>
        <v/>
      </c>
    </row>
    <row r="6">
      <c r="B6" s="156" t="n">
        <v>2</v>
      </c>
      <c r="C6" s="59">
        <f>Sheet3!B4</f>
        <v/>
      </c>
      <c r="D6" s="59">
        <f>Sheet3!C4</f>
        <v/>
      </c>
      <c r="E6" s="59">
        <f>ENTRY!G12</f>
        <v/>
      </c>
      <c r="F6" s="59">
        <f>Sheet3!E4</f>
        <v/>
      </c>
      <c r="G6" s="221">
        <f>Sheet3!D4</f>
        <v/>
      </c>
      <c r="H6" s="10" t="n"/>
      <c r="I6" s="156">
        <f>Sheet3!G4</f>
        <v/>
      </c>
      <c r="J6" s="59">
        <f>Sheet3!H4</f>
        <v/>
      </c>
      <c r="K6" s="221">
        <f>Sheet3!I4</f>
        <v/>
      </c>
      <c r="M6" s="59">
        <f>Sheet3!K4</f>
        <v/>
      </c>
    </row>
    <row r="7">
      <c r="B7" s="156" t="n">
        <v>3</v>
      </c>
      <c r="C7" s="59">
        <f>Sheet3!B5</f>
        <v/>
      </c>
      <c r="D7" s="59">
        <f>Sheet3!C5</f>
        <v/>
      </c>
      <c r="E7" s="59">
        <f>ENTRY!G13</f>
        <v/>
      </c>
      <c r="F7" s="59">
        <f>Sheet3!E5</f>
        <v/>
      </c>
      <c r="G7" s="374">
        <f>Sheet3!D5</f>
        <v/>
      </c>
      <c r="H7" s="10" t="n"/>
      <c r="I7" s="156">
        <f>Sheet3!G5</f>
        <v/>
      </c>
      <c r="J7" s="59">
        <f>Sheet3!H5</f>
        <v/>
      </c>
      <c r="K7" s="221">
        <f>Sheet3!I5</f>
        <v/>
      </c>
      <c r="M7" s="59">
        <f>Sheet3!K5</f>
        <v/>
      </c>
    </row>
    <row r="8">
      <c r="B8" s="156" t="n">
        <v>4</v>
      </c>
      <c r="C8" s="59">
        <f>Sheet3!B6</f>
        <v/>
      </c>
      <c r="D8" s="59">
        <f>Sheet3!C6</f>
        <v/>
      </c>
      <c r="E8" s="59">
        <f>ENTRY!G14</f>
        <v/>
      </c>
      <c r="F8" s="59">
        <f>Sheet3!E6</f>
        <v/>
      </c>
      <c r="G8" s="221">
        <f>Sheet3!D6</f>
        <v/>
      </c>
      <c r="H8" s="10" t="n"/>
      <c r="I8" s="156">
        <f>Sheet3!G6</f>
        <v/>
      </c>
      <c r="J8" s="59">
        <f>Sheet3!H6</f>
        <v/>
      </c>
      <c r="K8" s="221">
        <f>Sheet3!I6</f>
        <v/>
      </c>
      <c r="M8" s="59">
        <f>Sheet3!K6</f>
        <v/>
      </c>
    </row>
    <row r="9">
      <c r="B9" s="156" t="n">
        <v>5</v>
      </c>
      <c r="C9" s="59">
        <f>Sheet3!B7</f>
        <v/>
      </c>
      <c r="D9" s="59">
        <f>Sheet3!C7</f>
        <v/>
      </c>
      <c r="E9" s="59">
        <f>ENTRY!G15</f>
        <v/>
      </c>
      <c r="F9" s="59">
        <f>Sheet3!E7</f>
        <v/>
      </c>
      <c r="G9" s="221">
        <f>Sheet3!D7</f>
        <v/>
      </c>
      <c r="H9" s="10" t="n"/>
      <c r="I9" s="156">
        <f>Sheet3!G7</f>
        <v/>
      </c>
      <c r="J9" s="59">
        <f>Sheet3!H7</f>
        <v/>
      </c>
      <c r="K9" s="221">
        <f>Sheet3!I7</f>
        <v/>
      </c>
      <c r="M9" s="59">
        <f>Sheet3!K7</f>
        <v/>
      </c>
    </row>
    <row r="10">
      <c r="B10" s="156" t="n">
        <v>6</v>
      </c>
      <c r="C10" s="59">
        <f>Sheet3!B8</f>
        <v/>
      </c>
      <c r="D10" s="59">
        <f>Sheet3!C8</f>
        <v/>
      </c>
      <c r="E10" s="59">
        <f>ENTRY!G16</f>
        <v/>
      </c>
      <c r="F10" s="59">
        <f>Sheet3!E8</f>
        <v/>
      </c>
      <c r="G10" s="221">
        <f>Sheet3!D8</f>
        <v/>
      </c>
      <c r="H10" s="10" t="n"/>
      <c r="I10" s="156">
        <f>Sheet3!G8</f>
        <v/>
      </c>
      <c r="J10" s="59">
        <f>Sheet3!H8</f>
        <v/>
      </c>
      <c r="K10" s="221">
        <f>Sheet3!I8</f>
        <v/>
      </c>
      <c r="M10" s="59">
        <f>Sheet3!K8</f>
        <v/>
      </c>
    </row>
    <row r="11">
      <c r="B11" s="375" t="n">
        <v>7</v>
      </c>
      <c r="C11" s="376">
        <f>Sheet3!B9</f>
        <v/>
      </c>
      <c r="D11" s="376">
        <f>Sheet3!C9</f>
        <v/>
      </c>
      <c r="E11" s="376">
        <f>ENTRY!G17</f>
        <v/>
      </c>
      <c r="F11" s="376">
        <f>Sheet3!E9</f>
        <v/>
      </c>
      <c r="G11" s="229">
        <f>Sheet3!D9</f>
        <v/>
      </c>
      <c r="H11" s="10" t="n"/>
      <c r="I11" s="375">
        <f>Sheet3!G9</f>
        <v/>
      </c>
      <c r="J11" s="376">
        <f>Sheet3!H9</f>
        <v/>
      </c>
      <c r="K11" s="229">
        <f>Sheet3!I9</f>
        <v/>
      </c>
      <c r="M11" s="59">
        <f>Sheet3!K9</f>
        <v/>
      </c>
    </row>
    <row r="12">
      <c r="H12" s="377" t="n"/>
    </row>
    <row r="13">
      <c r="E13" s="10" t="n"/>
    </row>
    <row r="14">
      <c r="E14" s="10" t="n"/>
    </row>
    <row r="15">
      <c r="E15" s="10" t="n"/>
    </row>
    <row r="16">
      <c r="C16" s="378" t="inlineStr">
        <is>
          <t>.</t>
        </is>
      </c>
      <c r="F16" s="379" t="inlineStr">
        <is>
          <t>TOTAL AREA</t>
        </is>
      </c>
      <c r="G16" s="380">
        <f>SUM(G5:G11)</f>
        <v/>
      </c>
    </row>
    <row r="21" ht="15.75" customHeight="1" s="442"/>
    <row r="22" ht="15.75" customHeight="1" s="442"/>
    <row r="23" ht="15.75" customHeight="1" s="442"/>
    <row r="24" ht="15.75" customHeight="1" s="442"/>
    <row r="25" ht="15.75" customHeight="1" s="442"/>
    <row r="26" ht="15.75" customHeight="1" s="442"/>
    <row r="27" ht="15.75" customHeight="1" s="442"/>
    <row r="28" ht="15.75" customHeight="1" s="442"/>
    <row r="29" ht="15.75" customHeight="1" s="442"/>
    <row r="30" ht="15.75" customHeight="1" s="442"/>
    <row r="31" ht="15.75" customHeight="1" s="442"/>
    <row r="32" ht="15.75" customHeight="1" s="442"/>
    <row r="33" ht="15.75" customHeight="1" s="442"/>
    <row r="34" ht="15.75" customHeight="1" s="442"/>
    <row r="35" ht="15.75" customHeight="1" s="442"/>
    <row r="36" ht="15.75" customHeight="1" s="442"/>
    <row r="37" ht="15.75" customHeight="1" s="442"/>
    <row r="38" ht="15.75" customHeight="1" s="442"/>
    <row r="39" ht="15.75" customHeight="1" s="442"/>
    <row r="40" ht="15.75" customHeight="1" s="442"/>
    <row r="41" ht="15.75" customHeight="1" s="442"/>
    <row r="42" ht="15.75" customHeight="1" s="442"/>
    <row r="43" ht="15.75" customHeight="1" s="442"/>
    <row r="44" ht="15.75" customHeight="1" s="442"/>
    <row r="45" ht="15.75" customHeight="1" s="442"/>
    <row r="46" ht="15.75" customHeight="1" s="442"/>
    <row r="47" ht="15.75" customHeight="1" s="442"/>
    <row r="48" ht="15.75" customHeight="1" s="442"/>
    <row r="49" ht="15.75" customHeight="1" s="442"/>
    <row r="50" ht="15.75" customHeight="1" s="442"/>
    <row r="51" ht="15.75" customHeight="1" s="442"/>
    <row r="52" ht="15.75" customHeight="1" s="442"/>
    <row r="53" ht="15.75" customHeight="1" s="442"/>
    <row r="54" ht="15.75" customHeight="1" s="442"/>
    <row r="55" ht="15.75" customHeight="1" s="442"/>
    <row r="56" ht="15.75" customHeight="1" s="442"/>
    <row r="57" ht="15.75" customHeight="1" s="442"/>
    <row r="58" ht="15.75" customHeight="1" s="442"/>
    <row r="59" ht="15.75" customHeight="1" s="442"/>
    <row r="60" ht="15.75" customHeight="1" s="442"/>
    <row r="61" ht="15.75" customHeight="1" s="442"/>
    <row r="62" ht="15.75" customHeight="1" s="442"/>
    <row r="63" ht="15.75" customHeight="1" s="442"/>
    <row r="64" ht="15.75" customHeight="1" s="442"/>
    <row r="65" ht="15.75" customHeight="1" s="442"/>
    <row r="66" ht="15.75" customHeight="1" s="442"/>
    <row r="67" ht="15.75" customHeight="1" s="442"/>
    <row r="68" ht="15.75" customHeight="1" s="442"/>
    <row r="69" ht="15.75" customHeight="1" s="442"/>
    <row r="70" ht="15.75" customHeight="1" s="442"/>
    <row r="71" ht="15.75" customHeight="1" s="442"/>
    <row r="72" ht="15.75" customHeight="1" s="442"/>
    <row r="73" ht="15.75" customHeight="1" s="442"/>
    <row r="74" ht="15.75" customHeight="1" s="442"/>
    <row r="75" ht="15.75" customHeight="1" s="442"/>
    <row r="76" ht="15.75" customHeight="1" s="442"/>
    <row r="77" ht="15.75" customHeight="1" s="442"/>
    <row r="78" ht="15.75" customHeight="1" s="442"/>
    <row r="79" ht="15.75" customHeight="1" s="442"/>
    <row r="80" ht="15.75" customHeight="1" s="442"/>
    <row r="81" ht="15.75" customHeight="1" s="442"/>
    <row r="82" ht="15.75" customHeight="1" s="442"/>
    <row r="83" ht="15.75" customHeight="1" s="442"/>
    <row r="84" ht="15.75" customHeight="1" s="442"/>
    <row r="85" ht="15.75" customHeight="1" s="442"/>
    <row r="86" ht="15.75" customHeight="1" s="442"/>
    <row r="87" ht="15.75" customHeight="1" s="442"/>
    <row r="88" ht="15.75" customHeight="1" s="442"/>
    <row r="89" ht="15.75" customHeight="1" s="442"/>
    <row r="90" ht="15.75" customHeight="1" s="442"/>
    <row r="91" ht="15.75" customHeight="1" s="442"/>
    <row r="92" ht="15.75" customHeight="1" s="442"/>
    <row r="93" ht="15.75" customHeight="1" s="442"/>
    <row r="94" ht="15.75" customHeight="1" s="442"/>
    <row r="95" ht="15.75" customHeight="1" s="442"/>
    <row r="96" ht="15.75" customHeight="1" s="442"/>
    <row r="97" ht="15.75" customHeight="1" s="442"/>
    <row r="98" ht="15.75" customHeight="1" s="442"/>
    <row r="99" ht="15.75" customHeight="1" s="442"/>
    <row r="100" ht="15.75" customHeight="1" s="442"/>
    <row r="101" ht="15.75" customHeight="1" s="442"/>
    <row r="102" ht="15.75" customHeight="1" s="442"/>
    <row r="103" ht="15.75" customHeight="1" s="442"/>
    <row r="104" ht="15.75" customHeight="1" s="442"/>
    <row r="105" ht="15.75" customHeight="1" s="442"/>
    <row r="106" ht="15.75" customHeight="1" s="442"/>
    <row r="107" ht="15.75" customHeight="1" s="442"/>
    <row r="108" ht="15.75" customHeight="1" s="442"/>
    <row r="109" ht="15.75" customHeight="1" s="442"/>
    <row r="110" ht="15.75" customHeight="1" s="442"/>
    <row r="111" ht="15.75" customHeight="1" s="442"/>
    <row r="112" ht="15.75" customHeight="1" s="442"/>
    <row r="113" ht="15.75" customHeight="1" s="442"/>
    <row r="114" ht="15.75" customHeight="1" s="442"/>
    <row r="115" ht="15.75" customHeight="1" s="442"/>
    <row r="116" ht="15.75" customHeight="1" s="442"/>
    <row r="117" ht="15.75" customHeight="1" s="442"/>
    <row r="118" ht="15.75" customHeight="1" s="442"/>
    <row r="119" ht="15.75" customHeight="1" s="442"/>
    <row r="120" ht="15.75" customHeight="1" s="442"/>
    <row r="121" ht="15.75" customHeight="1" s="442"/>
    <row r="122" ht="15.75" customHeight="1" s="442"/>
    <row r="123" ht="15.75" customHeight="1" s="442"/>
    <row r="124" ht="15.75" customHeight="1" s="442"/>
    <row r="125" ht="15.75" customHeight="1" s="442"/>
    <row r="126" ht="15.75" customHeight="1" s="442"/>
    <row r="127" ht="15.75" customHeight="1" s="442"/>
    <row r="128" ht="15.75" customHeight="1" s="442"/>
    <row r="129" ht="15.75" customHeight="1" s="442"/>
    <row r="130" ht="15.75" customHeight="1" s="442"/>
    <row r="131" ht="15.75" customHeight="1" s="442"/>
    <row r="132" ht="15.75" customHeight="1" s="442"/>
    <row r="133" ht="15.75" customHeight="1" s="442"/>
    <row r="134" ht="15.75" customHeight="1" s="442"/>
    <row r="135" ht="15.75" customHeight="1" s="442"/>
    <row r="136" ht="15.75" customHeight="1" s="442"/>
    <row r="137" ht="15.75" customHeight="1" s="442"/>
    <row r="138" ht="15.75" customHeight="1" s="442"/>
    <row r="139" ht="15.75" customHeight="1" s="442"/>
    <row r="140" ht="15.75" customHeight="1" s="442"/>
    <row r="141" ht="15.75" customHeight="1" s="442"/>
    <row r="142" ht="15.75" customHeight="1" s="442"/>
    <row r="143" ht="15.75" customHeight="1" s="442"/>
    <row r="144" ht="15.75" customHeight="1" s="442"/>
    <row r="145" ht="15.75" customHeight="1" s="442"/>
    <row r="146" ht="15.75" customHeight="1" s="442"/>
    <row r="147" ht="15.75" customHeight="1" s="442"/>
    <row r="148" ht="15.75" customHeight="1" s="442"/>
    <row r="149" ht="15.75" customHeight="1" s="442"/>
    <row r="150" ht="15.75" customHeight="1" s="442"/>
    <row r="151" ht="15.75" customHeight="1" s="442"/>
    <row r="152" ht="15.75" customHeight="1" s="442"/>
    <row r="153" ht="15.75" customHeight="1" s="442"/>
    <row r="154" ht="15.75" customHeight="1" s="442"/>
    <row r="155" ht="15.75" customHeight="1" s="442"/>
    <row r="156" ht="15.75" customHeight="1" s="442"/>
    <row r="157" ht="15.75" customHeight="1" s="442"/>
    <row r="158" ht="15.75" customHeight="1" s="442"/>
    <row r="159" ht="15.75" customHeight="1" s="442"/>
    <row r="160" ht="15.75" customHeight="1" s="442"/>
    <row r="161" ht="15.75" customHeight="1" s="442"/>
    <row r="162" ht="15.75" customHeight="1" s="442"/>
    <row r="163" ht="15.75" customHeight="1" s="442"/>
    <row r="164" ht="15.75" customHeight="1" s="442"/>
    <row r="165" ht="15.75" customHeight="1" s="442"/>
    <row r="166" ht="15.75" customHeight="1" s="442"/>
    <row r="167" ht="15.75" customHeight="1" s="442"/>
    <row r="168" ht="15.75" customHeight="1" s="442"/>
    <row r="169" ht="15.75" customHeight="1" s="442"/>
    <row r="170" ht="15.75" customHeight="1" s="442"/>
    <row r="171" ht="15.75" customHeight="1" s="442"/>
    <row r="172" ht="15.75" customHeight="1" s="442"/>
    <row r="173" ht="15.75" customHeight="1" s="442"/>
    <row r="174" ht="15.75" customHeight="1" s="442"/>
    <row r="175" ht="15.75" customHeight="1" s="442"/>
    <row r="176" ht="15.75" customHeight="1" s="442"/>
    <row r="177" ht="15.75" customHeight="1" s="442"/>
    <row r="178" ht="15.75" customHeight="1" s="442"/>
    <row r="179" ht="15.75" customHeight="1" s="442"/>
    <row r="180" ht="15.75" customHeight="1" s="442"/>
    <row r="181" ht="15.75" customHeight="1" s="442"/>
    <row r="182" ht="15.75" customHeight="1" s="442"/>
    <row r="183" ht="15.75" customHeight="1" s="442"/>
    <row r="184" ht="15.75" customHeight="1" s="442"/>
    <row r="185" ht="15.75" customHeight="1" s="442"/>
    <row r="186" ht="15.75" customHeight="1" s="442"/>
    <row r="187" ht="15.75" customHeight="1" s="442"/>
    <row r="188" ht="15.75" customHeight="1" s="442"/>
    <row r="189" ht="15.75" customHeight="1" s="442"/>
    <row r="190" ht="15.75" customHeight="1" s="442"/>
    <row r="191" ht="15.75" customHeight="1" s="442"/>
    <row r="192" ht="15.75" customHeight="1" s="442"/>
    <row r="193" ht="15.75" customHeight="1" s="442"/>
    <row r="194" ht="15.75" customHeight="1" s="442"/>
    <row r="195" ht="15.75" customHeight="1" s="442"/>
    <row r="196" ht="15.75" customHeight="1" s="442"/>
    <row r="197" ht="15.75" customHeight="1" s="442"/>
    <row r="198" ht="15.75" customHeight="1" s="442"/>
    <row r="199" ht="15.75" customHeight="1" s="442"/>
    <row r="200" ht="15.75" customHeight="1" s="442"/>
    <row r="201" ht="15.75" customHeight="1" s="442"/>
    <row r="202" ht="15.75" customHeight="1" s="442"/>
    <row r="203" ht="15.75" customHeight="1" s="442"/>
    <row r="204" ht="15.75" customHeight="1" s="442"/>
    <row r="205" ht="15.75" customHeight="1" s="442"/>
    <row r="206" ht="15.75" customHeight="1" s="442"/>
    <row r="207" ht="15.75" customHeight="1" s="442"/>
    <row r="208" ht="15.75" customHeight="1" s="442"/>
    <row r="209" ht="15.75" customHeight="1" s="442"/>
    <row r="210" ht="15.75" customHeight="1" s="442"/>
    <row r="211" ht="15.75" customHeight="1" s="442"/>
    <row r="212" ht="15.75" customHeight="1" s="442"/>
    <row r="213" ht="15.75" customHeight="1" s="442"/>
    <row r="214" ht="15.75" customHeight="1" s="442"/>
    <row r="215" ht="15.75" customHeight="1" s="442"/>
    <row r="216" ht="15.75" customHeight="1" s="442"/>
    <row r="217" ht="15.75" customHeight="1" s="442"/>
    <row r="218" ht="15.75" customHeight="1" s="442"/>
    <row r="219" ht="15.75" customHeight="1" s="442"/>
    <row r="220" ht="15.75" customHeight="1" s="442"/>
    <row r="221" ht="15.75" customHeight="1" s="442"/>
    <row r="222" ht="15.75" customHeight="1" s="442"/>
    <row r="223" ht="15.75" customHeight="1" s="442"/>
    <row r="224" ht="15.75" customHeight="1" s="442"/>
    <row r="225" ht="15.75" customHeight="1" s="442"/>
    <row r="226" ht="15.75" customHeight="1" s="442"/>
    <row r="227" ht="15.75" customHeight="1" s="442"/>
    <row r="228" ht="15.75" customHeight="1" s="442"/>
    <row r="229" ht="15.75" customHeight="1" s="442"/>
    <row r="230" ht="15.75" customHeight="1" s="442"/>
    <row r="231" ht="15.75" customHeight="1" s="442"/>
    <row r="232" ht="15.75" customHeight="1" s="442"/>
    <row r="233" ht="15.75" customHeight="1" s="442"/>
    <row r="234" ht="15.75" customHeight="1" s="442"/>
    <row r="235" ht="15.75" customHeight="1" s="442"/>
    <row r="236" ht="15.75" customHeight="1" s="442"/>
    <row r="237" ht="15.75" customHeight="1" s="442"/>
    <row r="238" ht="15.75" customHeight="1" s="442"/>
    <row r="239" ht="15.75" customHeight="1" s="442"/>
    <row r="240" ht="15.75" customHeight="1" s="442"/>
    <row r="241" ht="15.75" customHeight="1" s="442"/>
    <row r="242" ht="15.75" customHeight="1" s="442"/>
    <row r="243" ht="15.75" customHeight="1" s="442"/>
    <row r="244" ht="15.75" customHeight="1" s="442"/>
    <row r="245" ht="15.75" customHeight="1" s="442"/>
    <row r="246" ht="15.75" customHeight="1" s="442"/>
    <row r="247" ht="15.75" customHeight="1" s="442"/>
    <row r="248" ht="15.75" customHeight="1" s="442"/>
    <row r="249" ht="15.75" customHeight="1" s="442"/>
    <row r="250" ht="15.75" customHeight="1" s="442"/>
    <row r="251" ht="15.75" customHeight="1" s="442"/>
    <row r="252" ht="15.75" customHeight="1" s="442"/>
    <row r="253" ht="15.75" customHeight="1" s="442"/>
    <row r="254" ht="15.75" customHeight="1" s="442"/>
    <row r="255" ht="15.75" customHeight="1" s="442"/>
    <row r="256" ht="15.75" customHeight="1" s="442"/>
    <row r="257" ht="15.75" customHeight="1" s="442"/>
    <row r="258" ht="15.75" customHeight="1" s="442"/>
    <row r="259" ht="15.75" customHeight="1" s="442"/>
    <row r="260" ht="15.75" customHeight="1" s="442"/>
    <row r="261" ht="15.75" customHeight="1" s="442"/>
    <row r="262" ht="15.75" customHeight="1" s="442"/>
    <row r="263" ht="15.75" customHeight="1" s="442"/>
    <row r="264" ht="15.75" customHeight="1" s="442"/>
    <row r="265" ht="15.75" customHeight="1" s="442"/>
    <row r="266" ht="15.75" customHeight="1" s="442"/>
    <row r="267" ht="15.75" customHeight="1" s="442"/>
    <row r="268" ht="15.75" customHeight="1" s="442"/>
    <row r="269" ht="15.75" customHeight="1" s="442"/>
    <row r="270" ht="15.75" customHeight="1" s="442"/>
    <row r="271" ht="15.75" customHeight="1" s="442"/>
    <row r="272" ht="15.75" customHeight="1" s="442"/>
    <row r="273" ht="15.75" customHeight="1" s="442"/>
    <row r="274" ht="15.75" customHeight="1" s="442"/>
    <row r="275" ht="15.75" customHeight="1" s="442"/>
    <row r="276" ht="15.75" customHeight="1" s="442"/>
    <row r="277" ht="15.75" customHeight="1" s="442"/>
    <row r="278" ht="15.75" customHeight="1" s="442"/>
    <row r="279" ht="15.75" customHeight="1" s="442"/>
    <row r="280" ht="15.75" customHeight="1" s="442"/>
    <row r="281" ht="15.75" customHeight="1" s="442"/>
    <row r="282" ht="15.75" customHeight="1" s="442"/>
    <row r="283" ht="15.75" customHeight="1" s="442"/>
    <row r="284" ht="15.75" customHeight="1" s="442"/>
    <row r="285" ht="15.75" customHeight="1" s="442"/>
    <row r="286" ht="15.75" customHeight="1" s="442"/>
    <row r="287" ht="15.75" customHeight="1" s="442"/>
    <row r="288" ht="15.75" customHeight="1" s="442"/>
    <row r="289" ht="15.75" customHeight="1" s="442"/>
    <row r="290" ht="15.75" customHeight="1" s="442"/>
    <row r="291" ht="15.75" customHeight="1" s="442"/>
    <row r="292" ht="15.75" customHeight="1" s="442"/>
    <row r="293" ht="15.75" customHeight="1" s="442"/>
    <row r="294" ht="15.75" customHeight="1" s="442"/>
    <row r="295" ht="15.75" customHeight="1" s="442"/>
    <row r="296" ht="15.75" customHeight="1" s="442"/>
    <row r="297" ht="15.75" customHeight="1" s="442"/>
    <row r="298" ht="15.75" customHeight="1" s="442"/>
    <row r="299" ht="15.75" customHeight="1" s="442"/>
    <row r="300" ht="15.75" customHeight="1" s="442"/>
    <row r="301" ht="15.75" customHeight="1" s="442"/>
    <row r="302" ht="15.75" customHeight="1" s="442"/>
    <row r="303" ht="15.75" customHeight="1" s="442"/>
    <row r="304" ht="15.75" customHeight="1" s="442"/>
    <row r="305" ht="15.75" customHeight="1" s="442"/>
    <row r="306" ht="15.75" customHeight="1" s="442"/>
    <row r="307" ht="15.75" customHeight="1" s="442"/>
    <row r="308" ht="15.75" customHeight="1" s="442"/>
    <row r="309" ht="15.75" customHeight="1" s="442"/>
    <row r="310" ht="15.75" customHeight="1" s="442"/>
    <row r="311" ht="15.75" customHeight="1" s="442"/>
    <row r="312" ht="15.75" customHeight="1" s="442"/>
    <row r="313" ht="15.75" customHeight="1" s="442"/>
    <row r="314" ht="15.75" customHeight="1" s="442"/>
    <row r="315" ht="15.75" customHeight="1" s="442"/>
    <row r="316" ht="15.75" customHeight="1" s="442"/>
    <row r="317" ht="15.75" customHeight="1" s="442"/>
    <row r="318" ht="15.75" customHeight="1" s="442"/>
    <row r="319" ht="15.75" customHeight="1" s="442"/>
    <row r="320" ht="15.75" customHeight="1" s="442"/>
    <row r="321" ht="15.75" customHeight="1" s="442"/>
    <row r="322" ht="15.75" customHeight="1" s="442"/>
    <row r="323" ht="15.75" customHeight="1" s="442"/>
    <row r="324" ht="15.75" customHeight="1" s="442"/>
    <row r="325" ht="15.75" customHeight="1" s="442"/>
    <row r="326" ht="15.75" customHeight="1" s="442"/>
    <row r="327" ht="15.75" customHeight="1" s="442"/>
    <row r="328" ht="15.75" customHeight="1" s="442"/>
    <row r="329" ht="15.75" customHeight="1" s="442"/>
    <row r="330" ht="15.75" customHeight="1" s="442"/>
    <row r="331" ht="15.75" customHeight="1" s="442"/>
    <row r="332" ht="15.75" customHeight="1" s="442"/>
    <row r="333" ht="15.75" customHeight="1" s="442"/>
    <row r="334" ht="15.75" customHeight="1" s="442"/>
    <row r="335" ht="15.75" customHeight="1" s="442"/>
    <row r="336" ht="15.75" customHeight="1" s="442"/>
    <row r="337" ht="15.75" customHeight="1" s="442"/>
    <row r="338" ht="15.75" customHeight="1" s="442"/>
    <row r="339" ht="15.75" customHeight="1" s="442"/>
    <row r="340" ht="15.75" customHeight="1" s="442"/>
    <row r="341" ht="15.75" customHeight="1" s="442"/>
    <row r="342" ht="15.75" customHeight="1" s="442"/>
    <row r="343" ht="15.75" customHeight="1" s="442"/>
    <row r="344" ht="15.75" customHeight="1" s="442"/>
    <row r="345" ht="15.75" customHeight="1" s="442"/>
    <row r="346" ht="15.75" customHeight="1" s="442"/>
    <row r="347" ht="15.75" customHeight="1" s="442"/>
    <row r="348" ht="15.75" customHeight="1" s="442"/>
    <row r="349" ht="15.75" customHeight="1" s="442"/>
    <row r="350" ht="15.75" customHeight="1" s="442"/>
    <row r="351" ht="15.75" customHeight="1" s="442"/>
    <row r="352" ht="15.75" customHeight="1" s="442"/>
    <row r="353" ht="15.75" customHeight="1" s="442"/>
    <row r="354" ht="15.75" customHeight="1" s="442"/>
    <row r="355" ht="15.75" customHeight="1" s="442"/>
    <row r="356" ht="15.75" customHeight="1" s="442"/>
    <row r="357" ht="15.75" customHeight="1" s="442"/>
    <row r="358" ht="15.75" customHeight="1" s="442"/>
    <row r="359" ht="15.75" customHeight="1" s="442"/>
    <row r="360" ht="15.75" customHeight="1" s="442"/>
    <row r="361" ht="15.75" customHeight="1" s="442"/>
    <row r="362" ht="15.75" customHeight="1" s="442"/>
    <row r="363" ht="15.75" customHeight="1" s="442"/>
    <row r="364" ht="15.75" customHeight="1" s="442"/>
    <row r="365" ht="15.75" customHeight="1" s="442"/>
    <row r="366" ht="15.75" customHeight="1" s="442"/>
    <row r="367" ht="15.75" customHeight="1" s="442"/>
    <row r="368" ht="15.75" customHeight="1" s="442"/>
    <row r="369" ht="15.75" customHeight="1" s="442"/>
    <row r="370" ht="15.75" customHeight="1" s="442"/>
    <row r="371" ht="15.75" customHeight="1" s="442"/>
    <row r="372" ht="15.75" customHeight="1" s="442"/>
    <row r="373" ht="15.75" customHeight="1" s="442"/>
    <row r="374" ht="15.75" customHeight="1" s="442"/>
    <row r="375" ht="15.75" customHeight="1" s="442"/>
    <row r="376" ht="15.75" customHeight="1" s="442"/>
    <row r="377" ht="15.75" customHeight="1" s="442"/>
    <row r="378" ht="15.75" customHeight="1" s="442"/>
    <row r="379" ht="15.75" customHeight="1" s="442"/>
    <row r="380" ht="15.75" customHeight="1" s="442"/>
    <row r="381" ht="15.75" customHeight="1" s="442"/>
    <row r="382" ht="15.75" customHeight="1" s="442"/>
    <row r="383" ht="15.75" customHeight="1" s="442"/>
    <row r="384" ht="15.75" customHeight="1" s="442"/>
    <row r="385" ht="15.75" customHeight="1" s="442"/>
    <row r="386" ht="15.75" customHeight="1" s="442"/>
    <row r="387" ht="15.75" customHeight="1" s="442"/>
    <row r="388" ht="15.75" customHeight="1" s="442"/>
    <row r="389" ht="15.75" customHeight="1" s="442"/>
    <row r="390" ht="15.75" customHeight="1" s="442"/>
    <row r="391" ht="15.75" customHeight="1" s="442"/>
    <row r="392" ht="15.75" customHeight="1" s="442"/>
    <row r="393" ht="15.75" customHeight="1" s="442"/>
    <row r="394" ht="15.75" customHeight="1" s="442"/>
    <row r="395" ht="15.75" customHeight="1" s="442"/>
    <row r="396" ht="15.75" customHeight="1" s="442"/>
    <row r="397" ht="15.75" customHeight="1" s="442"/>
    <row r="398" ht="15.75" customHeight="1" s="442"/>
    <row r="399" ht="15.75" customHeight="1" s="442"/>
    <row r="400" ht="15.75" customHeight="1" s="442"/>
    <row r="401" ht="15.75" customHeight="1" s="442"/>
    <row r="402" ht="15.75" customHeight="1" s="442"/>
    <row r="403" ht="15.75" customHeight="1" s="442"/>
    <row r="404" ht="15.75" customHeight="1" s="442"/>
    <row r="405" ht="15.75" customHeight="1" s="442"/>
    <row r="406" ht="15.75" customHeight="1" s="442"/>
    <row r="407" ht="15.75" customHeight="1" s="442"/>
    <row r="408" ht="15.75" customHeight="1" s="442"/>
    <row r="409" ht="15.75" customHeight="1" s="442"/>
    <row r="410" ht="15.75" customHeight="1" s="442"/>
    <row r="411" ht="15.75" customHeight="1" s="442"/>
    <row r="412" ht="15.75" customHeight="1" s="442"/>
    <row r="413" ht="15.75" customHeight="1" s="442"/>
    <row r="414" ht="15.75" customHeight="1" s="442"/>
    <row r="415" ht="15.75" customHeight="1" s="442"/>
    <row r="416" ht="15.75" customHeight="1" s="442"/>
    <row r="417" ht="15.75" customHeight="1" s="442"/>
    <row r="418" ht="15.75" customHeight="1" s="442"/>
    <row r="419" ht="15.75" customHeight="1" s="442"/>
    <row r="420" ht="15.75" customHeight="1" s="442"/>
    <row r="421" ht="15.75" customHeight="1" s="442"/>
    <row r="422" ht="15.75" customHeight="1" s="442"/>
    <row r="423" ht="15.75" customHeight="1" s="442"/>
    <row r="424" ht="15.75" customHeight="1" s="442"/>
    <row r="425" ht="15.75" customHeight="1" s="442"/>
    <row r="426" ht="15.75" customHeight="1" s="442"/>
    <row r="427" ht="15.75" customHeight="1" s="442"/>
    <row r="428" ht="15.75" customHeight="1" s="442"/>
    <row r="429" ht="15.75" customHeight="1" s="442"/>
    <row r="430" ht="15.75" customHeight="1" s="442"/>
    <row r="431" ht="15.75" customHeight="1" s="442"/>
    <row r="432" ht="15.75" customHeight="1" s="442"/>
    <row r="433" ht="15.75" customHeight="1" s="442"/>
    <row r="434" ht="15.75" customHeight="1" s="442"/>
    <row r="435" ht="15.75" customHeight="1" s="442"/>
    <row r="436" ht="15.75" customHeight="1" s="442"/>
    <row r="437" ht="15.75" customHeight="1" s="442"/>
    <row r="438" ht="15.75" customHeight="1" s="442"/>
    <row r="439" ht="15.75" customHeight="1" s="442"/>
    <row r="440" ht="15.75" customHeight="1" s="442"/>
    <row r="441" ht="15.75" customHeight="1" s="442"/>
    <row r="442" ht="15.75" customHeight="1" s="442"/>
    <row r="443" ht="15.75" customHeight="1" s="442"/>
    <row r="444" ht="15.75" customHeight="1" s="442"/>
    <row r="445" ht="15.75" customHeight="1" s="442"/>
    <row r="446" ht="15.75" customHeight="1" s="442"/>
    <row r="447" ht="15.75" customHeight="1" s="442"/>
    <row r="448" ht="15.75" customHeight="1" s="442"/>
    <row r="449" ht="15.75" customHeight="1" s="442"/>
    <row r="450" ht="15.75" customHeight="1" s="442"/>
    <row r="451" ht="15.75" customHeight="1" s="442"/>
    <row r="452" ht="15.75" customHeight="1" s="442"/>
    <row r="453" ht="15.75" customHeight="1" s="442"/>
    <row r="454" ht="15.75" customHeight="1" s="442"/>
    <row r="455" ht="15.75" customHeight="1" s="442"/>
    <row r="456" ht="15.75" customHeight="1" s="442"/>
    <row r="457" ht="15.75" customHeight="1" s="442"/>
    <row r="458" ht="15.75" customHeight="1" s="442"/>
    <row r="459" ht="15.75" customHeight="1" s="442"/>
    <row r="460" ht="15.75" customHeight="1" s="442"/>
    <row r="461" ht="15.75" customHeight="1" s="442"/>
    <row r="462" ht="15.75" customHeight="1" s="442"/>
    <row r="463" ht="15.75" customHeight="1" s="442"/>
    <row r="464" ht="15.75" customHeight="1" s="442"/>
    <row r="465" ht="15.75" customHeight="1" s="442"/>
    <row r="466" ht="15.75" customHeight="1" s="442"/>
    <row r="467" ht="15.75" customHeight="1" s="442"/>
    <row r="468" ht="15.75" customHeight="1" s="442"/>
    <row r="469" ht="15.75" customHeight="1" s="442"/>
    <row r="470" ht="15.75" customHeight="1" s="442"/>
    <row r="471" ht="15.75" customHeight="1" s="442"/>
    <row r="472" ht="15.75" customHeight="1" s="442"/>
    <row r="473" ht="15.75" customHeight="1" s="442"/>
    <row r="474" ht="15.75" customHeight="1" s="442"/>
    <row r="475" ht="15.75" customHeight="1" s="442"/>
    <row r="476" ht="15.75" customHeight="1" s="442"/>
    <row r="477" ht="15.75" customHeight="1" s="442"/>
    <row r="478" ht="15.75" customHeight="1" s="442"/>
    <row r="479" ht="15.75" customHeight="1" s="442"/>
    <row r="480" ht="15.75" customHeight="1" s="442"/>
    <row r="481" ht="15.75" customHeight="1" s="442"/>
    <row r="482" ht="15.75" customHeight="1" s="442"/>
    <row r="483" ht="15.75" customHeight="1" s="442"/>
    <row r="484" ht="15.75" customHeight="1" s="442"/>
    <row r="485" ht="15.75" customHeight="1" s="442"/>
    <row r="486" ht="15.75" customHeight="1" s="442"/>
    <row r="487" ht="15.75" customHeight="1" s="442"/>
    <row r="488" ht="15.75" customHeight="1" s="442"/>
    <row r="489" ht="15.75" customHeight="1" s="442"/>
    <row r="490" ht="15.75" customHeight="1" s="442"/>
    <row r="491" ht="15.75" customHeight="1" s="442"/>
    <row r="492" ht="15.75" customHeight="1" s="442"/>
    <row r="493" ht="15.75" customHeight="1" s="442"/>
    <row r="494" ht="15.75" customHeight="1" s="442"/>
    <row r="495" ht="15.75" customHeight="1" s="442"/>
    <row r="496" ht="15.75" customHeight="1" s="442"/>
    <row r="497" ht="15.75" customHeight="1" s="442"/>
    <row r="498" ht="15.75" customHeight="1" s="442"/>
    <row r="499" ht="15.75" customHeight="1" s="442"/>
    <row r="500" ht="15.75" customHeight="1" s="442"/>
    <row r="501" ht="15.75" customHeight="1" s="442"/>
    <row r="502" ht="15.75" customHeight="1" s="442"/>
    <row r="503" ht="15.75" customHeight="1" s="442"/>
    <row r="504" ht="15.75" customHeight="1" s="442"/>
    <row r="505" ht="15.75" customHeight="1" s="442"/>
    <row r="506" ht="15.75" customHeight="1" s="442"/>
    <row r="507" ht="15.75" customHeight="1" s="442"/>
    <row r="508" ht="15.75" customHeight="1" s="442"/>
    <row r="509" ht="15.75" customHeight="1" s="442"/>
    <row r="510" ht="15.75" customHeight="1" s="442"/>
    <row r="511" ht="15.75" customHeight="1" s="442"/>
    <row r="512" ht="15.75" customHeight="1" s="442"/>
    <row r="513" ht="15.75" customHeight="1" s="442"/>
    <row r="514" ht="15.75" customHeight="1" s="442"/>
    <row r="515" ht="15.75" customHeight="1" s="442"/>
    <row r="516" ht="15.75" customHeight="1" s="442"/>
    <row r="517" ht="15.75" customHeight="1" s="442"/>
    <row r="518" ht="15.75" customHeight="1" s="442"/>
    <row r="519" ht="15.75" customHeight="1" s="442"/>
    <row r="520" ht="15.75" customHeight="1" s="442"/>
    <row r="521" ht="15.75" customHeight="1" s="442"/>
    <row r="522" ht="15.75" customHeight="1" s="442"/>
    <row r="523" ht="15.75" customHeight="1" s="442"/>
    <row r="524" ht="15.75" customHeight="1" s="442"/>
    <row r="525" ht="15.75" customHeight="1" s="442"/>
    <row r="526" ht="15.75" customHeight="1" s="442"/>
    <row r="527" ht="15.75" customHeight="1" s="442"/>
    <row r="528" ht="15.75" customHeight="1" s="442"/>
    <row r="529" ht="15.75" customHeight="1" s="442"/>
    <row r="530" ht="15.75" customHeight="1" s="442"/>
    <row r="531" ht="15.75" customHeight="1" s="442"/>
    <row r="532" ht="15.75" customHeight="1" s="442"/>
    <row r="533" ht="15.75" customHeight="1" s="442"/>
    <row r="534" ht="15.75" customHeight="1" s="442"/>
    <row r="535" ht="15.75" customHeight="1" s="442"/>
    <row r="536" ht="15.75" customHeight="1" s="442"/>
    <row r="537" ht="15.75" customHeight="1" s="442"/>
    <row r="538" ht="15.75" customHeight="1" s="442"/>
    <row r="539" ht="15.75" customHeight="1" s="442"/>
    <row r="540" ht="15.75" customHeight="1" s="442"/>
    <row r="541" ht="15.75" customHeight="1" s="442"/>
    <row r="542" ht="15.75" customHeight="1" s="442"/>
    <row r="543" ht="15.75" customHeight="1" s="442"/>
    <row r="544" ht="15.75" customHeight="1" s="442"/>
    <row r="545" ht="15.75" customHeight="1" s="442"/>
    <row r="546" ht="15.75" customHeight="1" s="442"/>
    <row r="547" ht="15.75" customHeight="1" s="442"/>
    <row r="548" ht="15.75" customHeight="1" s="442"/>
    <row r="549" ht="15.75" customHeight="1" s="442"/>
    <row r="550" ht="15.75" customHeight="1" s="442"/>
    <row r="551" ht="15.75" customHeight="1" s="442"/>
    <row r="552" ht="15.75" customHeight="1" s="442"/>
    <row r="553" ht="15.75" customHeight="1" s="442"/>
    <row r="554" ht="15.75" customHeight="1" s="442"/>
    <row r="555" ht="15.75" customHeight="1" s="442"/>
    <row r="556" ht="15.75" customHeight="1" s="442"/>
    <row r="557" ht="15.75" customHeight="1" s="442"/>
    <row r="558" ht="15.75" customHeight="1" s="442"/>
    <row r="559" ht="15.75" customHeight="1" s="442"/>
    <row r="560" ht="15.75" customHeight="1" s="442"/>
    <row r="561" ht="15.75" customHeight="1" s="442"/>
    <row r="562" ht="15.75" customHeight="1" s="442"/>
    <row r="563" ht="15.75" customHeight="1" s="442"/>
    <row r="564" ht="15.75" customHeight="1" s="442"/>
    <row r="565" ht="15.75" customHeight="1" s="442"/>
    <row r="566" ht="15.75" customHeight="1" s="442"/>
    <row r="567" ht="15.75" customHeight="1" s="442"/>
    <row r="568" ht="15.75" customHeight="1" s="442"/>
    <row r="569" ht="15.75" customHeight="1" s="442"/>
    <row r="570" ht="15.75" customHeight="1" s="442"/>
    <row r="571" ht="15.75" customHeight="1" s="442"/>
    <row r="572" ht="15.75" customHeight="1" s="442"/>
    <row r="573" ht="15.75" customHeight="1" s="442"/>
    <row r="574" ht="15.75" customHeight="1" s="442"/>
    <row r="575" ht="15.75" customHeight="1" s="442"/>
    <row r="576" ht="15.75" customHeight="1" s="442"/>
    <row r="577" ht="15.75" customHeight="1" s="442"/>
    <row r="578" ht="15.75" customHeight="1" s="442"/>
    <row r="579" ht="15.75" customHeight="1" s="442"/>
    <row r="580" ht="15.75" customHeight="1" s="442"/>
    <row r="581" ht="15.75" customHeight="1" s="442"/>
    <row r="582" ht="15.75" customHeight="1" s="442"/>
    <row r="583" ht="15.75" customHeight="1" s="442"/>
    <row r="584" ht="15.75" customHeight="1" s="442"/>
    <row r="585" ht="15.75" customHeight="1" s="442"/>
    <row r="586" ht="15.75" customHeight="1" s="442"/>
    <row r="587" ht="15.75" customHeight="1" s="442"/>
    <row r="588" ht="15.75" customHeight="1" s="442"/>
    <row r="589" ht="15.75" customHeight="1" s="442"/>
    <row r="590" ht="15.75" customHeight="1" s="442"/>
    <row r="591" ht="15.75" customHeight="1" s="442"/>
    <row r="592" ht="15.75" customHeight="1" s="442"/>
    <row r="593" ht="15.75" customHeight="1" s="442"/>
    <row r="594" ht="15.75" customHeight="1" s="442"/>
    <row r="595" ht="15.75" customHeight="1" s="442"/>
    <row r="596" ht="15.75" customHeight="1" s="442"/>
    <row r="597" ht="15.75" customHeight="1" s="442"/>
    <row r="598" ht="15.75" customHeight="1" s="442"/>
    <row r="599" ht="15.75" customHeight="1" s="442"/>
    <row r="600" ht="15.75" customHeight="1" s="442"/>
    <row r="601" ht="15.75" customHeight="1" s="442"/>
    <row r="602" ht="15.75" customHeight="1" s="442"/>
    <row r="603" ht="15.75" customHeight="1" s="442"/>
    <row r="604" ht="15.75" customHeight="1" s="442"/>
    <row r="605" ht="15.75" customHeight="1" s="442"/>
    <row r="606" ht="15.75" customHeight="1" s="442"/>
    <row r="607" ht="15.75" customHeight="1" s="442"/>
    <row r="608" ht="15.75" customHeight="1" s="442"/>
    <row r="609" ht="15.75" customHeight="1" s="442"/>
    <row r="610" ht="15.75" customHeight="1" s="442"/>
    <row r="611" ht="15.75" customHeight="1" s="442"/>
    <row r="612" ht="15.75" customHeight="1" s="442"/>
    <row r="613" ht="15.75" customHeight="1" s="442"/>
    <row r="614" ht="15.75" customHeight="1" s="442"/>
    <row r="615" ht="15.75" customHeight="1" s="442"/>
    <row r="616" ht="15.75" customHeight="1" s="442"/>
    <row r="617" ht="15.75" customHeight="1" s="442"/>
    <row r="618" ht="15.75" customHeight="1" s="442"/>
    <row r="619" ht="15.75" customHeight="1" s="442"/>
    <row r="620" ht="15.75" customHeight="1" s="442"/>
    <row r="621" ht="15.75" customHeight="1" s="442"/>
    <row r="622" ht="15.75" customHeight="1" s="442"/>
    <row r="623" ht="15.75" customHeight="1" s="442"/>
    <row r="624" ht="15.75" customHeight="1" s="442"/>
    <row r="625" ht="15.75" customHeight="1" s="442"/>
    <row r="626" ht="15.75" customHeight="1" s="442"/>
    <row r="627" ht="15.75" customHeight="1" s="442"/>
    <row r="628" ht="15.75" customHeight="1" s="442"/>
    <row r="629" ht="15.75" customHeight="1" s="442"/>
    <row r="630" ht="15.75" customHeight="1" s="442"/>
    <row r="631" ht="15.75" customHeight="1" s="442"/>
    <row r="632" ht="15.75" customHeight="1" s="442"/>
    <row r="633" ht="15.75" customHeight="1" s="442"/>
    <row r="634" ht="15.75" customHeight="1" s="442"/>
    <row r="635" ht="15.75" customHeight="1" s="442"/>
    <row r="636" ht="15.75" customHeight="1" s="442"/>
    <row r="637" ht="15.75" customHeight="1" s="442"/>
    <row r="638" ht="15.75" customHeight="1" s="442"/>
    <row r="639" ht="15.75" customHeight="1" s="442"/>
    <row r="640" ht="15.75" customHeight="1" s="442"/>
    <row r="641" ht="15.75" customHeight="1" s="442"/>
    <row r="642" ht="15.75" customHeight="1" s="442"/>
    <row r="643" ht="15.75" customHeight="1" s="442"/>
    <row r="644" ht="15.75" customHeight="1" s="442"/>
    <row r="645" ht="15.75" customHeight="1" s="442"/>
    <row r="646" ht="15.75" customHeight="1" s="442"/>
    <row r="647" ht="15.75" customHeight="1" s="442"/>
    <row r="648" ht="15.75" customHeight="1" s="442"/>
    <row r="649" ht="15.75" customHeight="1" s="442"/>
    <row r="650" ht="15.75" customHeight="1" s="442"/>
    <row r="651" ht="15.75" customHeight="1" s="442"/>
    <row r="652" ht="15.75" customHeight="1" s="442"/>
    <row r="653" ht="15.75" customHeight="1" s="442"/>
    <row r="654" ht="15.75" customHeight="1" s="442"/>
    <row r="655" ht="15.75" customHeight="1" s="442"/>
    <row r="656" ht="15.75" customHeight="1" s="442"/>
    <row r="657" ht="15.75" customHeight="1" s="442"/>
    <row r="658" ht="15.75" customHeight="1" s="442"/>
    <row r="659" ht="15.75" customHeight="1" s="442"/>
    <row r="660" ht="15.75" customHeight="1" s="442"/>
    <row r="661" ht="15.75" customHeight="1" s="442"/>
    <row r="662" ht="15.75" customHeight="1" s="442"/>
    <row r="663" ht="15.75" customHeight="1" s="442"/>
    <row r="664" ht="15.75" customHeight="1" s="442"/>
    <row r="665" ht="15.75" customHeight="1" s="442"/>
    <row r="666" ht="15.75" customHeight="1" s="442"/>
    <row r="667" ht="15.75" customHeight="1" s="442"/>
    <row r="668" ht="15.75" customHeight="1" s="442"/>
    <row r="669" ht="15.75" customHeight="1" s="442"/>
    <row r="670" ht="15.75" customHeight="1" s="442"/>
    <row r="671" ht="15.75" customHeight="1" s="442"/>
    <row r="672" ht="15.75" customHeight="1" s="442"/>
    <row r="673" ht="15.75" customHeight="1" s="442"/>
    <row r="674" ht="15.75" customHeight="1" s="442"/>
    <row r="675" ht="15.75" customHeight="1" s="442"/>
    <row r="676" ht="15.75" customHeight="1" s="442"/>
    <row r="677" ht="15.75" customHeight="1" s="442"/>
    <row r="678" ht="15.75" customHeight="1" s="442"/>
    <row r="679" ht="15.75" customHeight="1" s="442"/>
    <row r="680" ht="15.75" customHeight="1" s="442"/>
    <row r="681" ht="15.75" customHeight="1" s="442"/>
    <row r="682" ht="15.75" customHeight="1" s="442"/>
    <row r="683" ht="15.75" customHeight="1" s="442"/>
    <row r="684" ht="15.75" customHeight="1" s="442"/>
    <row r="685" ht="15.75" customHeight="1" s="442"/>
    <row r="686" ht="15.75" customHeight="1" s="442"/>
    <row r="687" ht="15.75" customHeight="1" s="442"/>
    <row r="688" ht="15.75" customHeight="1" s="442"/>
    <row r="689" ht="15.75" customHeight="1" s="442"/>
    <row r="690" ht="15.75" customHeight="1" s="442"/>
    <row r="691" ht="15.75" customHeight="1" s="442"/>
    <row r="692" ht="15.75" customHeight="1" s="442"/>
    <row r="693" ht="15.75" customHeight="1" s="442"/>
    <row r="694" ht="15.75" customHeight="1" s="442"/>
    <row r="695" ht="15.75" customHeight="1" s="442"/>
    <row r="696" ht="15.75" customHeight="1" s="442"/>
    <row r="697" ht="15.75" customHeight="1" s="442"/>
    <row r="698" ht="15.75" customHeight="1" s="442"/>
    <row r="699" ht="15.75" customHeight="1" s="442"/>
    <row r="700" ht="15.75" customHeight="1" s="442"/>
    <row r="701" ht="15.75" customHeight="1" s="442"/>
    <row r="702" ht="15.75" customHeight="1" s="442"/>
    <row r="703" ht="15.75" customHeight="1" s="442"/>
    <row r="704" ht="15.75" customHeight="1" s="442"/>
    <row r="705" ht="15.75" customHeight="1" s="442"/>
    <row r="706" ht="15.75" customHeight="1" s="442"/>
    <row r="707" ht="15.75" customHeight="1" s="442"/>
    <row r="708" ht="15.75" customHeight="1" s="442"/>
    <row r="709" ht="15.75" customHeight="1" s="442"/>
    <row r="710" ht="15.75" customHeight="1" s="442"/>
    <row r="711" ht="15.75" customHeight="1" s="442"/>
    <row r="712" ht="15.75" customHeight="1" s="442"/>
    <row r="713" ht="15.75" customHeight="1" s="442"/>
    <row r="714" ht="15.75" customHeight="1" s="442"/>
    <row r="715" ht="15.75" customHeight="1" s="442"/>
    <row r="716" ht="15.75" customHeight="1" s="442"/>
    <row r="717" ht="15.75" customHeight="1" s="442"/>
    <row r="718" ht="15.75" customHeight="1" s="442"/>
    <row r="719" ht="15.75" customHeight="1" s="442"/>
    <row r="720" ht="15.75" customHeight="1" s="442"/>
    <row r="721" ht="15.75" customHeight="1" s="442"/>
    <row r="722" ht="15.75" customHeight="1" s="442"/>
    <row r="723" ht="15.75" customHeight="1" s="442"/>
    <row r="724" ht="15.75" customHeight="1" s="442"/>
    <row r="725" ht="15.75" customHeight="1" s="442"/>
    <row r="726" ht="15.75" customHeight="1" s="442"/>
    <row r="727" ht="15.75" customHeight="1" s="442"/>
    <row r="728" ht="15.75" customHeight="1" s="442"/>
    <row r="729" ht="15.75" customHeight="1" s="442"/>
    <row r="730" ht="15.75" customHeight="1" s="442"/>
    <row r="731" ht="15.75" customHeight="1" s="442"/>
    <row r="732" ht="15.75" customHeight="1" s="442"/>
    <row r="733" ht="15.75" customHeight="1" s="442"/>
    <row r="734" ht="15.75" customHeight="1" s="442"/>
    <row r="735" ht="15.75" customHeight="1" s="442"/>
    <row r="736" ht="15.75" customHeight="1" s="442"/>
    <row r="737" ht="15.75" customHeight="1" s="442"/>
    <row r="738" ht="15.75" customHeight="1" s="442"/>
    <row r="739" ht="15.75" customHeight="1" s="442"/>
    <row r="740" ht="15.75" customHeight="1" s="442"/>
    <row r="741" ht="15.75" customHeight="1" s="442"/>
    <row r="742" ht="15.75" customHeight="1" s="442"/>
    <row r="743" ht="15.75" customHeight="1" s="442"/>
    <row r="744" ht="15.75" customHeight="1" s="442"/>
    <row r="745" ht="15.75" customHeight="1" s="442"/>
    <row r="746" ht="15.75" customHeight="1" s="442"/>
    <row r="747" ht="15.75" customHeight="1" s="442"/>
    <row r="748" ht="15.75" customHeight="1" s="442"/>
    <row r="749" ht="15.75" customHeight="1" s="442"/>
    <row r="750" ht="15.75" customHeight="1" s="442"/>
    <row r="751" ht="15.75" customHeight="1" s="442"/>
    <row r="752" ht="15.75" customHeight="1" s="442"/>
    <row r="753" ht="15.75" customHeight="1" s="442"/>
    <row r="754" ht="15.75" customHeight="1" s="442"/>
    <row r="755" ht="15.75" customHeight="1" s="442"/>
    <row r="756" ht="15.75" customHeight="1" s="442"/>
    <row r="757" ht="15.75" customHeight="1" s="442"/>
    <row r="758" ht="15.75" customHeight="1" s="442"/>
    <row r="759" ht="15.75" customHeight="1" s="442"/>
    <row r="760" ht="15.75" customHeight="1" s="442"/>
    <row r="761" ht="15.75" customHeight="1" s="442"/>
    <row r="762" ht="15.75" customHeight="1" s="442"/>
    <row r="763" ht="15.75" customHeight="1" s="442"/>
    <row r="764" ht="15.75" customHeight="1" s="442"/>
    <row r="765" ht="15.75" customHeight="1" s="442"/>
    <row r="766" ht="15.75" customHeight="1" s="442"/>
    <row r="767" ht="15.75" customHeight="1" s="442"/>
    <row r="768" ht="15.75" customHeight="1" s="442"/>
    <row r="769" ht="15.75" customHeight="1" s="442"/>
    <row r="770" ht="15.75" customHeight="1" s="442"/>
    <row r="771" ht="15.75" customHeight="1" s="442"/>
    <row r="772" ht="15.75" customHeight="1" s="442"/>
    <row r="773" ht="15.75" customHeight="1" s="442"/>
    <row r="774" ht="15.75" customHeight="1" s="442"/>
    <row r="775" ht="15.75" customHeight="1" s="442"/>
    <row r="776" ht="15.75" customHeight="1" s="442"/>
    <row r="777" ht="15.75" customHeight="1" s="442"/>
    <row r="778" ht="15.75" customHeight="1" s="442"/>
    <row r="779" ht="15.75" customHeight="1" s="442"/>
    <row r="780" ht="15.75" customHeight="1" s="442"/>
    <row r="781" ht="15.75" customHeight="1" s="442"/>
    <row r="782" ht="15.75" customHeight="1" s="442"/>
    <row r="783" ht="15.75" customHeight="1" s="442"/>
    <row r="784" ht="15.75" customHeight="1" s="442"/>
    <row r="785" ht="15.75" customHeight="1" s="442"/>
    <row r="786" ht="15.75" customHeight="1" s="442"/>
    <row r="787" ht="15.75" customHeight="1" s="442"/>
    <row r="788" ht="15.75" customHeight="1" s="442"/>
    <row r="789" ht="15.75" customHeight="1" s="442"/>
    <row r="790" ht="15.75" customHeight="1" s="442"/>
    <row r="791" ht="15.75" customHeight="1" s="442"/>
    <row r="792" ht="15.75" customHeight="1" s="442"/>
    <row r="793" ht="15.75" customHeight="1" s="442"/>
    <row r="794" ht="15.75" customHeight="1" s="442"/>
    <row r="795" ht="15.75" customHeight="1" s="442"/>
    <row r="796" ht="15.75" customHeight="1" s="442"/>
    <row r="797" ht="15.75" customHeight="1" s="442"/>
    <row r="798" ht="15.75" customHeight="1" s="442"/>
    <row r="799" ht="15.75" customHeight="1" s="442"/>
    <row r="800" ht="15.75" customHeight="1" s="442"/>
    <row r="801" ht="15.75" customHeight="1" s="442"/>
    <row r="802" ht="15.75" customHeight="1" s="442"/>
    <row r="803" ht="15.75" customHeight="1" s="442"/>
    <row r="804" ht="15.75" customHeight="1" s="442"/>
    <row r="805" ht="15.75" customHeight="1" s="442"/>
    <row r="806" ht="15.75" customHeight="1" s="442"/>
    <row r="807" ht="15.75" customHeight="1" s="442"/>
    <row r="808" ht="15.75" customHeight="1" s="442"/>
    <row r="809" ht="15.75" customHeight="1" s="442"/>
    <row r="810" ht="15.75" customHeight="1" s="442"/>
    <row r="811" ht="15.75" customHeight="1" s="442"/>
    <row r="812" ht="15.75" customHeight="1" s="442"/>
    <row r="813" ht="15.75" customHeight="1" s="442"/>
    <row r="814" ht="15.75" customHeight="1" s="442"/>
    <row r="815" ht="15.75" customHeight="1" s="442"/>
    <row r="816" ht="15.75" customHeight="1" s="442"/>
    <row r="817" ht="15.75" customHeight="1" s="442"/>
    <row r="818" ht="15.75" customHeight="1" s="442"/>
    <row r="819" ht="15.75" customHeight="1" s="442"/>
    <row r="820" ht="15.75" customHeight="1" s="442"/>
    <row r="821" ht="15.75" customHeight="1" s="442"/>
    <row r="822" ht="15.75" customHeight="1" s="442"/>
    <row r="823" ht="15.75" customHeight="1" s="442"/>
    <row r="824" ht="15.75" customHeight="1" s="442"/>
    <row r="825" ht="15.75" customHeight="1" s="442"/>
    <row r="826" ht="15.75" customHeight="1" s="442"/>
    <row r="827" ht="15.75" customHeight="1" s="442"/>
    <row r="828" ht="15.75" customHeight="1" s="442"/>
    <row r="829" ht="15.75" customHeight="1" s="442"/>
    <row r="830" ht="15.75" customHeight="1" s="442"/>
    <row r="831" ht="15.75" customHeight="1" s="442"/>
    <row r="832" ht="15.75" customHeight="1" s="442"/>
    <row r="833" ht="15.75" customHeight="1" s="442"/>
    <row r="834" ht="15.75" customHeight="1" s="442"/>
    <row r="835" ht="15.75" customHeight="1" s="442"/>
    <row r="836" ht="15.75" customHeight="1" s="442"/>
    <row r="837" ht="15.75" customHeight="1" s="442"/>
    <row r="838" ht="15.75" customHeight="1" s="442"/>
    <row r="839" ht="15.75" customHeight="1" s="442"/>
    <row r="840" ht="15.75" customHeight="1" s="442"/>
    <row r="841" ht="15.75" customHeight="1" s="442"/>
    <row r="842" ht="15.75" customHeight="1" s="442"/>
    <row r="843" ht="15.75" customHeight="1" s="442"/>
    <row r="844" ht="15.75" customHeight="1" s="442"/>
    <row r="845" ht="15.75" customHeight="1" s="442"/>
    <row r="846" ht="15.75" customHeight="1" s="442"/>
    <row r="847" ht="15.75" customHeight="1" s="442"/>
    <row r="848" ht="15.75" customHeight="1" s="442"/>
    <row r="849" ht="15.75" customHeight="1" s="442"/>
    <row r="850" ht="15.75" customHeight="1" s="442"/>
    <row r="851" ht="15.75" customHeight="1" s="442"/>
    <row r="852" ht="15.75" customHeight="1" s="442"/>
    <row r="853" ht="15.75" customHeight="1" s="442"/>
    <row r="854" ht="15.75" customHeight="1" s="442"/>
    <row r="855" ht="15.75" customHeight="1" s="442"/>
    <row r="856" ht="15.75" customHeight="1" s="442"/>
    <row r="857" ht="15.75" customHeight="1" s="442"/>
    <row r="858" ht="15.75" customHeight="1" s="442"/>
    <row r="859" ht="15.75" customHeight="1" s="442"/>
    <row r="860" ht="15.75" customHeight="1" s="442"/>
    <row r="861" ht="15.75" customHeight="1" s="442"/>
    <row r="862" ht="15.75" customHeight="1" s="442"/>
    <row r="863" ht="15.75" customHeight="1" s="442"/>
    <row r="864" ht="15.75" customHeight="1" s="442"/>
    <row r="865" ht="15.75" customHeight="1" s="442"/>
    <row r="866" ht="15.75" customHeight="1" s="442"/>
    <row r="867" ht="15.75" customHeight="1" s="442"/>
    <row r="868" ht="15.75" customHeight="1" s="442"/>
    <row r="869" ht="15.75" customHeight="1" s="442"/>
    <row r="870" ht="15.75" customHeight="1" s="442"/>
    <row r="871" ht="15.75" customHeight="1" s="442"/>
    <row r="872" ht="15.75" customHeight="1" s="442"/>
    <row r="873" ht="15.75" customHeight="1" s="442"/>
    <row r="874" ht="15.75" customHeight="1" s="442"/>
    <row r="875" ht="15.75" customHeight="1" s="442"/>
    <row r="876" ht="15.75" customHeight="1" s="442"/>
    <row r="877" ht="15.75" customHeight="1" s="442"/>
    <row r="878" ht="15.75" customHeight="1" s="442"/>
    <row r="879" ht="15.75" customHeight="1" s="442"/>
    <row r="880" ht="15.75" customHeight="1" s="442"/>
    <row r="881" ht="15.75" customHeight="1" s="442"/>
    <row r="882" ht="15.75" customHeight="1" s="442"/>
    <row r="883" ht="15.75" customHeight="1" s="442"/>
    <row r="884" ht="15.75" customHeight="1" s="442"/>
    <row r="885" ht="15.75" customHeight="1" s="442"/>
    <row r="886" ht="15.75" customHeight="1" s="442"/>
    <row r="887" ht="15.75" customHeight="1" s="442"/>
    <row r="888" ht="15.75" customHeight="1" s="442"/>
    <row r="889" ht="15.75" customHeight="1" s="442"/>
    <row r="890" ht="15.75" customHeight="1" s="442"/>
    <row r="891" ht="15.75" customHeight="1" s="442"/>
    <row r="892" ht="15.75" customHeight="1" s="442"/>
    <row r="893" ht="15.75" customHeight="1" s="442"/>
    <row r="894" ht="15.75" customHeight="1" s="442"/>
    <row r="895" ht="15.75" customHeight="1" s="442"/>
    <row r="896" ht="15.75" customHeight="1" s="442"/>
    <row r="897" ht="15.75" customHeight="1" s="442"/>
    <row r="898" ht="15.75" customHeight="1" s="442"/>
    <row r="899" ht="15.75" customHeight="1" s="442"/>
    <row r="900" ht="15.75" customHeight="1" s="442"/>
    <row r="901" ht="15.75" customHeight="1" s="442"/>
    <row r="902" ht="15.75" customHeight="1" s="442"/>
    <row r="903" ht="15.75" customHeight="1" s="442"/>
    <row r="904" ht="15.75" customHeight="1" s="442"/>
    <row r="905" ht="15.75" customHeight="1" s="442"/>
    <row r="906" ht="15.75" customHeight="1" s="442"/>
    <row r="907" ht="15.75" customHeight="1" s="442"/>
    <row r="908" ht="15.75" customHeight="1" s="442"/>
    <row r="909" ht="15.75" customHeight="1" s="442"/>
    <row r="910" ht="15.75" customHeight="1" s="442"/>
    <row r="911" ht="15.75" customHeight="1" s="442"/>
    <row r="912" ht="15.75" customHeight="1" s="442"/>
    <row r="913" ht="15.75" customHeight="1" s="442"/>
    <row r="914" ht="15.75" customHeight="1" s="442"/>
    <row r="915" ht="15.75" customHeight="1" s="442"/>
    <row r="916" ht="15.75" customHeight="1" s="442"/>
    <row r="917" ht="15.75" customHeight="1" s="442"/>
    <row r="918" ht="15.75" customHeight="1" s="442"/>
    <row r="919" ht="15.75" customHeight="1" s="442"/>
    <row r="920" ht="15.75" customHeight="1" s="442"/>
    <row r="921" ht="15.75" customHeight="1" s="442"/>
    <row r="922" ht="15.75" customHeight="1" s="442"/>
    <row r="923" ht="15.75" customHeight="1" s="442"/>
    <row r="924" ht="15.75" customHeight="1" s="442"/>
    <row r="925" ht="15.75" customHeight="1" s="442"/>
    <row r="926" ht="15.75" customHeight="1" s="442"/>
    <row r="927" ht="15.75" customHeight="1" s="442"/>
    <row r="928" ht="15.75" customHeight="1" s="442"/>
    <row r="929" ht="15.75" customHeight="1" s="442"/>
    <row r="930" ht="15.75" customHeight="1" s="442"/>
    <row r="931" ht="15.75" customHeight="1" s="442"/>
    <row r="932" ht="15.75" customHeight="1" s="442"/>
    <row r="933" ht="15.75" customHeight="1" s="442"/>
    <row r="934" ht="15.75" customHeight="1" s="442"/>
    <row r="935" ht="15.75" customHeight="1" s="442"/>
    <row r="936" ht="15.75" customHeight="1" s="442"/>
    <row r="937" ht="15.75" customHeight="1" s="442"/>
    <row r="938" ht="15.75" customHeight="1" s="442"/>
    <row r="939" ht="15.75" customHeight="1" s="442"/>
    <row r="940" ht="15.75" customHeight="1" s="442"/>
    <row r="941" ht="15.75" customHeight="1" s="442"/>
    <row r="942" ht="15.75" customHeight="1" s="442"/>
    <row r="943" ht="15.75" customHeight="1" s="442"/>
    <row r="944" ht="15.75" customHeight="1" s="442"/>
    <row r="945" ht="15.75" customHeight="1" s="442"/>
    <row r="946" ht="15.75" customHeight="1" s="442"/>
    <row r="947" ht="15.75" customHeight="1" s="442"/>
    <row r="948" ht="15.75" customHeight="1" s="442"/>
    <row r="949" ht="15.75" customHeight="1" s="442"/>
    <row r="950" ht="15.75" customHeight="1" s="442"/>
    <row r="951" ht="15.75" customHeight="1" s="442"/>
    <row r="952" ht="15.75" customHeight="1" s="442"/>
    <row r="953" ht="15.75" customHeight="1" s="442"/>
    <row r="954" ht="15.75" customHeight="1" s="442"/>
    <row r="955" ht="15.75" customHeight="1" s="442"/>
    <row r="956" ht="15.75" customHeight="1" s="442"/>
    <row r="957" ht="15.75" customHeight="1" s="442"/>
    <row r="958" ht="15.75" customHeight="1" s="442"/>
    <row r="959" ht="15.75" customHeight="1" s="442"/>
    <row r="960" ht="15.75" customHeight="1" s="442"/>
    <row r="961" ht="15.75" customHeight="1" s="442"/>
    <row r="962" ht="15.75" customHeight="1" s="442"/>
    <row r="963" ht="15.75" customHeight="1" s="442"/>
    <row r="964" ht="15.75" customHeight="1" s="442"/>
    <row r="965" ht="15.75" customHeight="1" s="442"/>
    <row r="966" ht="15.75" customHeight="1" s="442"/>
    <row r="967" ht="15.75" customHeight="1" s="442"/>
    <row r="968" ht="15.75" customHeight="1" s="442"/>
    <row r="969" ht="15.75" customHeight="1" s="442"/>
    <row r="970" ht="15.75" customHeight="1" s="442"/>
    <row r="971" ht="15.75" customHeight="1" s="442"/>
    <row r="972" ht="15.75" customHeight="1" s="442"/>
    <row r="973" ht="15.75" customHeight="1" s="442"/>
    <row r="974" ht="15.75" customHeight="1" s="442"/>
    <row r="975" ht="15.75" customHeight="1" s="442"/>
    <row r="976" ht="15.75" customHeight="1" s="442"/>
    <row r="977" ht="15.75" customHeight="1" s="442"/>
    <row r="978" ht="15.75" customHeight="1" s="442"/>
    <row r="979" ht="15.75" customHeight="1" s="442"/>
    <row r="980" ht="15.75" customHeight="1" s="442"/>
    <row r="981" ht="15.75" customHeight="1" s="442"/>
    <row r="982" ht="15.75" customHeight="1" s="442"/>
    <row r="983" ht="15.75" customHeight="1" s="442"/>
    <row r="984" ht="15.75" customHeight="1" s="442"/>
    <row r="985" ht="15.75" customHeight="1" s="442"/>
    <row r="986" ht="15.75" customHeight="1" s="442"/>
    <row r="987" ht="15.75" customHeight="1" s="442"/>
    <row r="988" ht="15.75" customHeight="1" s="442"/>
    <row r="989" ht="15.75" customHeight="1" s="442"/>
    <row r="990" ht="15.75" customHeight="1" s="442"/>
    <row r="991" ht="15.75" customHeight="1" s="442"/>
    <row r="992" ht="15.75" customHeight="1" s="442"/>
    <row r="993" ht="15.75" customHeight="1" s="442"/>
    <row r="994" ht="15.75" customHeight="1" s="442"/>
    <row r="995" ht="15.75" customHeight="1" s="442"/>
    <row r="996" ht="15.75" customHeight="1" s="442"/>
    <row r="997" ht="15.75" customHeight="1" s="442"/>
    <row r="998" ht="15.75" customHeight="1" s="442"/>
    <row r="999" ht="15.75" customHeight="1" s="442"/>
    <row r="1000" ht="15.75" customHeight="1" s="442"/>
  </sheetData>
  <autoFilter ref="$B$4:$G$11"/>
  <mergeCells count="1">
    <mergeCell ref="B2:G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2025-10-22T02:53:34Z</dcterms:modified>
</cp:coreProperties>
</file>