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20490" windowHeight="9045" activeTab="2"/>
  </bookViews>
  <sheets>
    <sheet name="Sheet5" sheetId="5" r:id="rId1"/>
    <sheet name="Sheet1" sheetId="1" r:id="rId2"/>
    <sheet name="Sheet3" sheetId="3" r:id="rId3"/>
  </sheets>
  <externalReferences>
    <externalReference r:id="rId4"/>
  </externalReferences>
  <definedNames>
    <definedName name="_xlnm._FilterDatabase" localSheetId="1" hidden="1">Sheet1!$A$1:$Q$200</definedName>
  </definedNames>
  <calcPr calcId="125725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0" i="1"/>
  <c r="P200"/>
  <c r="O200"/>
  <c r="N200"/>
  <c r="M200"/>
  <c r="L200"/>
  <c r="Q199"/>
  <c r="P199"/>
  <c r="O199"/>
  <c r="N199"/>
  <c r="M199"/>
  <c r="L199"/>
  <c r="Q198"/>
  <c r="P198"/>
  <c r="O198"/>
  <c r="N198"/>
  <c r="M198"/>
  <c r="L198"/>
  <c r="Q197"/>
  <c r="P197"/>
  <c r="O197"/>
  <c r="N197"/>
  <c r="M197"/>
  <c r="L197"/>
  <c r="Q196"/>
  <c r="P196"/>
  <c r="O196"/>
  <c r="N196"/>
  <c r="M196"/>
  <c r="L196"/>
  <c r="Q195"/>
  <c r="P195"/>
  <c r="O195"/>
  <c r="N195"/>
  <c r="M195"/>
  <c r="L195"/>
  <c r="Q194"/>
  <c r="P194"/>
  <c r="O194"/>
  <c r="N194"/>
  <c r="M194"/>
  <c r="L194"/>
  <c r="Q193"/>
  <c r="P193"/>
  <c r="O193"/>
  <c r="N193"/>
  <c r="M193"/>
  <c r="L193"/>
  <c r="Q192"/>
  <c r="P192"/>
  <c r="O192"/>
  <c r="N192"/>
  <c r="M192"/>
  <c r="L192"/>
  <c r="Q191"/>
  <c r="P191"/>
  <c r="O191"/>
  <c r="N191"/>
  <c r="M191"/>
  <c r="L191"/>
  <c r="Q190"/>
  <c r="P190"/>
  <c r="O190"/>
  <c r="N190"/>
  <c r="M190"/>
  <c r="L190"/>
  <c r="Q189"/>
  <c r="P189"/>
  <c r="O189"/>
  <c r="N189"/>
  <c r="M189"/>
  <c r="L189"/>
  <c r="Q188"/>
  <c r="P188"/>
  <c r="O188"/>
  <c r="N188"/>
  <c r="M188"/>
  <c r="L188"/>
  <c r="Q187"/>
  <c r="P187"/>
  <c r="O187"/>
  <c r="N187"/>
  <c r="M187"/>
  <c r="L187"/>
  <c r="Q186"/>
  <c r="P186"/>
  <c r="O186"/>
  <c r="N186"/>
  <c r="M186"/>
  <c r="L186"/>
  <c r="Q185"/>
  <c r="P185"/>
  <c r="O185"/>
  <c r="N185"/>
  <c r="M185"/>
  <c r="L185"/>
  <c r="Q184"/>
  <c r="P184"/>
  <c r="O184"/>
  <c r="N184"/>
  <c r="M184"/>
  <c r="L184"/>
  <c r="Q183"/>
  <c r="P183"/>
  <c r="O183"/>
  <c r="N183"/>
  <c r="M183"/>
  <c r="L183"/>
  <c r="Q182"/>
  <c r="P182"/>
  <c r="O182"/>
  <c r="N182"/>
  <c r="M182"/>
  <c r="L182"/>
  <c r="Q181"/>
  <c r="P181"/>
  <c r="O181"/>
  <c r="N181"/>
  <c r="M181"/>
  <c r="L181"/>
  <c r="Q180"/>
  <c r="P180"/>
  <c r="O180"/>
  <c r="N180"/>
  <c r="M180"/>
  <c r="L180"/>
  <c r="Q179"/>
  <c r="P179"/>
  <c r="O179"/>
  <c r="N179"/>
  <c r="M179"/>
  <c r="L179"/>
  <c r="Q178"/>
  <c r="P178"/>
  <c r="O178"/>
  <c r="N178"/>
  <c r="M178"/>
  <c r="L178"/>
  <c r="Q177"/>
  <c r="P177"/>
  <c r="O177"/>
  <c r="N177"/>
  <c r="M177"/>
  <c r="L177"/>
  <c r="Q176"/>
  <c r="P176"/>
  <c r="O176"/>
  <c r="N176"/>
  <c r="M176"/>
  <c r="L176"/>
  <c r="Q175"/>
  <c r="P175"/>
  <c r="O175"/>
  <c r="N175"/>
  <c r="M175"/>
  <c r="L175"/>
  <c r="Q174"/>
  <c r="P174"/>
  <c r="O174"/>
  <c r="N174"/>
  <c r="M174"/>
  <c r="L174"/>
  <c r="Q173"/>
  <c r="P173"/>
  <c r="O173"/>
  <c r="N173"/>
  <c r="M173"/>
  <c r="L173"/>
  <c r="Q172"/>
  <c r="P172"/>
  <c r="O172"/>
  <c r="N172"/>
  <c r="M172"/>
  <c r="L172"/>
  <c r="Q171"/>
  <c r="P171"/>
  <c r="O171"/>
  <c r="N171"/>
  <c r="M171"/>
  <c r="L171"/>
  <c r="Q170"/>
  <c r="P170"/>
  <c r="O170"/>
  <c r="N170"/>
  <c r="M170"/>
  <c r="L170"/>
  <c r="Q169"/>
  <c r="P169"/>
  <c r="O169"/>
  <c r="N169"/>
  <c r="M169"/>
  <c r="L169"/>
  <c r="Q168"/>
  <c r="P168"/>
  <c r="O168"/>
  <c r="N168"/>
  <c r="M168"/>
  <c r="L168"/>
  <c r="Q167"/>
  <c r="P167"/>
  <c r="O167"/>
  <c r="N167"/>
  <c r="M167"/>
  <c r="L167"/>
  <c r="Q166"/>
  <c r="P166"/>
  <c r="O166"/>
  <c r="N166"/>
  <c r="M166"/>
  <c r="L166"/>
  <c r="Q165"/>
  <c r="P165"/>
  <c r="O165"/>
  <c r="N165"/>
  <c r="M165"/>
  <c r="L165"/>
  <c r="Q164"/>
  <c r="P164"/>
  <c r="O164"/>
  <c r="N164"/>
  <c r="M164"/>
  <c r="L164"/>
  <c r="Q163"/>
  <c r="P163"/>
  <c r="O163"/>
  <c r="N163"/>
  <c r="M163"/>
  <c r="L163"/>
  <c r="Q162"/>
  <c r="P162"/>
  <c r="O162"/>
  <c r="N162"/>
  <c r="M162"/>
  <c r="L162"/>
  <c r="Q161"/>
  <c r="P161"/>
  <c r="O161"/>
  <c r="N161"/>
  <c r="M161"/>
  <c r="L161"/>
  <c r="Q160"/>
  <c r="P160"/>
  <c r="O160"/>
  <c r="N160"/>
  <c r="M160"/>
  <c r="L160"/>
  <c r="Q159"/>
  <c r="P159"/>
  <c r="O159"/>
  <c r="N159"/>
  <c r="M159"/>
  <c r="L159"/>
  <c r="Q158"/>
  <c r="P158"/>
  <c r="O158"/>
  <c r="N158"/>
  <c r="M158"/>
  <c r="L158"/>
  <c r="Q157"/>
  <c r="P157"/>
  <c r="O157"/>
  <c r="N157"/>
  <c r="M157"/>
  <c r="L157"/>
  <c r="Q156"/>
  <c r="P156"/>
  <c r="O156"/>
  <c r="N156"/>
  <c r="M156"/>
  <c r="L156"/>
  <c r="Q155"/>
  <c r="P155"/>
  <c r="O155"/>
  <c r="N155"/>
  <c r="M155"/>
  <c r="L155"/>
  <c r="Q154"/>
  <c r="P154"/>
  <c r="O154"/>
  <c r="N154"/>
  <c r="M154"/>
  <c r="L154"/>
  <c r="Q153"/>
  <c r="P153"/>
  <c r="O153"/>
  <c r="N153"/>
  <c r="M153"/>
  <c r="L153"/>
  <c r="Q152"/>
  <c r="P152"/>
  <c r="O152"/>
  <c r="N152"/>
  <c r="M152"/>
  <c r="L152"/>
  <c r="Q151"/>
  <c r="P151"/>
  <c r="O151"/>
  <c r="N151"/>
  <c r="M151"/>
  <c r="L151"/>
  <c r="Q150"/>
  <c r="P150"/>
  <c r="O150"/>
  <c r="N150"/>
  <c r="M150"/>
  <c r="L150"/>
  <c r="Q149"/>
  <c r="P149"/>
  <c r="O149"/>
  <c r="N149"/>
  <c r="M149"/>
  <c r="L149"/>
  <c r="Q148"/>
  <c r="P148"/>
  <c r="O148"/>
  <c r="N148"/>
  <c r="M148"/>
  <c r="L148"/>
  <c r="Q147"/>
  <c r="P147"/>
  <c r="O147"/>
  <c r="N147"/>
  <c r="M147"/>
  <c r="L147"/>
  <c r="Q146"/>
  <c r="P146"/>
  <c r="O146"/>
  <c r="N146"/>
  <c r="M146"/>
  <c r="L146"/>
  <c r="Q145"/>
  <c r="P145"/>
  <c r="O145"/>
  <c r="N145"/>
  <c r="M145"/>
  <c r="L145"/>
  <c r="Q144"/>
  <c r="P144"/>
  <c r="O144"/>
  <c r="N144"/>
  <c r="M144"/>
  <c r="L144"/>
  <c r="Q143"/>
  <c r="P143"/>
  <c r="O143"/>
  <c r="N143"/>
  <c r="M143"/>
  <c r="L143"/>
  <c r="Q142"/>
  <c r="P142"/>
  <c r="O142"/>
  <c r="N142"/>
  <c r="M142"/>
  <c r="L142"/>
  <c r="Q141"/>
  <c r="P141"/>
  <c r="O141"/>
  <c r="N141"/>
  <c r="M141"/>
  <c r="L141"/>
  <c r="Q140"/>
  <c r="P140"/>
  <c r="O140"/>
  <c r="N140"/>
  <c r="M140"/>
  <c r="L140"/>
  <c r="Q139"/>
  <c r="P139"/>
  <c r="O139"/>
  <c r="N139"/>
  <c r="M139"/>
  <c r="L139"/>
  <c r="Q138"/>
  <c r="P138"/>
  <c r="O138"/>
  <c r="N138"/>
  <c r="M138"/>
  <c r="L138"/>
  <c r="Q137"/>
  <c r="P137"/>
  <c r="O137"/>
  <c r="N137"/>
  <c r="M137"/>
  <c r="L137"/>
  <c r="Q136"/>
  <c r="P136"/>
  <c r="O136"/>
  <c r="N136"/>
  <c r="M136"/>
  <c r="L136"/>
  <c r="Q135"/>
  <c r="P135"/>
  <c r="O135"/>
  <c r="N135"/>
  <c r="M135"/>
  <c r="L135"/>
  <c r="Q134"/>
  <c r="P134"/>
  <c r="O134"/>
  <c r="N134"/>
  <c r="M134"/>
  <c r="L134"/>
  <c r="Q133"/>
  <c r="P133"/>
  <c r="O133"/>
  <c r="N133"/>
  <c r="M133"/>
  <c r="L133"/>
  <c r="Q132"/>
  <c r="P132"/>
  <c r="O132"/>
  <c r="N132"/>
  <c r="M132"/>
  <c r="L132"/>
  <c r="Q131"/>
  <c r="P131"/>
  <c r="O131"/>
  <c r="N131"/>
  <c r="M131"/>
  <c r="L131"/>
  <c r="Q130"/>
  <c r="P130"/>
  <c r="O130"/>
  <c r="N130"/>
  <c r="M130"/>
  <c r="L130"/>
  <c r="Q129"/>
  <c r="P129"/>
  <c r="O129"/>
  <c r="N129"/>
  <c r="M129"/>
  <c r="L129"/>
  <c r="Q128"/>
  <c r="P128"/>
  <c r="O128"/>
  <c r="N128"/>
  <c r="M128"/>
  <c r="L128"/>
  <c r="Q127"/>
  <c r="P127"/>
  <c r="O127"/>
  <c r="N127"/>
  <c r="M127"/>
  <c r="L127"/>
  <c r="Q126"/>
  <c r="P126"/>
  <c r="O126"/>
  <c r="N126"/>
  <c r="M126"/>
  <c r="L126"/>
  <c r="Q125"/>
  <c r="P125"/>
  <c r="O125"/>
  <c r="N125"/>
  <c r="M125"/>
  <c r="L125"/>
  <c r="Q124"/>
  <c r="P124"/>
  <c r="O124"/>
  <c r="N124"/>
  <c r="M124"/>
  <c r="L124"/>
  <c r="Q123"/>
  <c r="P123"/>
  <c r="O123"/>
  <c r="N123"/>
  <c r="M123"/>
  <c r="L123"/>
  <c r="Q122"/>
  <c r="P122"/>
  <c r="O122"/>
  <c r="N122"/>
  <c r="M122"/>
  <c r="L122"/>
  <c r="Q121"/>
  <c r="P121"/>
  <c r="O121"/>
  <c r="N121"/>
  <c r="M121"/>
  <c r="L121"/>
  <c r="Q120"/>
  <c r="P120"/>
  <c r="O120"/>
  <c r="N120"/>
  <c r="M120"/>
  <c r="L120"/>
  <c r="Q119"/>
  <c r="P119"/>
  <c r="O119"/>
  <c r="N119"/>
  <c r="M119"/>
  <c r="L119"/>
  <c r="Q118"/>
  <c r="P118"/>
  <c r="O118"/>
  <c r="N118"/>
  <c r="M118"/>
  <c r="L118"/>
  <c r="Q117"/>
  <c r="P117"/>
  <c r="O117"/>
  <c r="N117"/>
  <c r="M117"/>
  <c r="L117"/>
  <c r="Q116"/>
  <c r="P116"/>
  <c r="O116"/>
  <c r="N116"/>
  <c r="M116"/>
  <c r="L116"/>
  <c r="Q115"/>
  <c r="P115"/>
  <c r="O115"/>
  <c r="N115"/>
  <c r="M115"/>
  <c r="L115"/>
  <c r="Q114"/>
  <c r="P114"/>
  <c r="O114"/>
  <c r="N114"/>
  <c r="M114"/>
  <c r="L114"/>
  <c r="Q113"/>
  <c r="P113"/>
  <c r="O113"/>
  <c r="N113"/>
  <c r="M113"/>
  <c r="L113"/>
  <c r="Q112"/>
  <c r="P112"/>
  <c r="O112"/>
  <c r="N112"/>
  <c r="M112"/>
  <c r="L112"/>
  <c r="Q111"/>
  <c r="P111"/>
  <c r="O111"/>
  <c r="N111"/>
  <c r="M111"/>
  <c r="L111"/>
  <c r="Q110"/>
  <c r="P110"/>
  <c r="O110"/>
  <c r="N110"/>
  <c r="M110"/>
  <c r="L110"/>
  <c r="Q109"/>
  <c r="P109"/>
  <c r="O109"/>
  <c r="N109"/>
  <c r="M109"/>
  <c r="L109"/>
  <c r="Q108"/>
  <c r="P108"/>
  <c r="O108"/>
  <c r="N108"/>
  <c r="M108"/>
  <c r="L108"/>
  <c r="Q107"/>
  <c r="P107"/>
  <c r="O107"/>
  <c r="N107"/>
  <c r="M107"/>
  <c r="L107"/>
  <c r="Q106"/>
  <c r="P106"/>
  <c r="O106"/>
  <c r="N106"/>
  <c r="M106"/>
  <c r="L106"/>
  <c r="Q105"/>
  <c r="P105"/>
  <c r="O105"/>
  <c r="N105"/>
  <c r="M105"/>
  <c r="L105"/>
  <c r="Q104"/>
  <c r="P104"/>
  <c r="O104"/>
  <c r="N104"/>
  <c r="M104"/>
  <c r="L104"/>
  <c r="Q103"/>
  <c r="P103"/>
  <c r="O103"/>
  <c r="N103"/>
  <c r="M103"/>
  <c r="L103"/>
  <c r="Q102"/>
  <c r="P102"/>
  <c r="O102"/>
  <c r="N102"/>
  <c r="M102"/>
  <c r="L102"/>
  <c r="Q101"/>
  <c r="P101"/>
  <c r="O101"/>
  <c r="N101"/>
  <c r="M101"/>
  <c r="L101"/>
  <c r="Q100"/>
  <c r="P100"/>
  <c r="O100"/>
  <c r="N100"/>
  <c r="M100"/>
  <c r="L100"/>
  <c r="Q99"/>
  <c r="P99"/>
  <c r="O99"/>
  <c r="N99"/>
  <c r="M99"/>
  <c r="L99"/>
  <c r="Q98"/>
  <c r="P98"/>
  <c r="O98"/>
  <c r="N98"/>
  <c r="M98"/>
  <c r="L98"/>
  <c r="Q97"/>
  <c r="P97"/>
  <c r="O97"/>
  <c r="N97"/>
  <c r="M97"/>
  <c r="L97"/>
  <c r="Q96"/>
  <c r="P96"/>
  <c r="O96"/>
  <c r="N96"/>
  <c r="M96"/>
  <c r="L96"/>
  <c r="Q95"/>
  <c r="P95"/>
  <c r="O95"/>
  <c r="N95"/>
  <c r="M95"/>
  <c r="L95"/>
  <c r="Q94"/>
  <c r="P94"/>
  <c r="O94"/>
  <c r="N94"/>
  <c r="M94"/>
  <c r="L94"/>
  <c r="Q93"/>
  <c r="P93"/>
  <c r="O93"/>
  <c r="N93"/>
  <c r="M93"/>
  <c r="L93"/>
  <c r="Q92"/>
  <c r="P92"/>
  <c r="O92"/>
  <c r="N92"/>
  <c r="M92"/>
  <c r="L92"/>
  <c r="Q91"/>
  <c r="P91"/>
  <c r="O91"/>
  <c r="N91"/>
  <c r="M91"/>
  <c r="L91"/>
  <c r="Q90"/>
  <c r="P90"/>
  <c r="O90"/>
  <c r="N90"/>
  <c r="M90"/>
  <c r="L90"/>
  <c r="Q89"/>
  <c r="P89"/>
  <c r="O89"/>
  <c r="N89"/>
  <c r="M89"/>
  <c r="L89"/>
  <c r="Q88"/>
  <c r="P88"/>
  <c r="O88"/>
  <c r="N88"/>
  <c r="M88"/>
  <c r="L88"/>
  <c r="Q87"/>
  <c r="P87"/>
  <c r="O87"/>
  <c r="N87"/>
  <c r="M87"/>
  <c r="L87"/>
  <c r="Q86"/>
  <c r="P86"/>
  <c r="O86"/>
  <c r="N86"/>
  <c r="M86"/>
  <c r="L86"/>
  <c r="Q85"/>
  <c r="P85"/>
  <c r="O85"/>
  <c r="N85"/>
  <c r="M85"/>
  <c r="L85"/>
  <c r="Q84"/>
  <c r="P84"/>
  <c r="O84"/>
  <c r="N84"/>
  <c r="M84"/>
  <c r="L84"/>
  <c r="Q83"/>
  <c r="P83"/>
  <c r="O83"/>
  <c r="N83"/>
  <c r="M83"/>
  <c r="L83"/>
  <c r="Q82"/>
  <c r="P82"/>
  <c r="O82"/>
  <c r="N82"/>
  <c r="M82"/>
  <c r="L82"/>
  <c r="Q81"/>
  <c r="P81"/>
  <c r="O81"/>
  <c r="N81"/>
  <c r="M81"/>
  <c r="L81"/>
  <c r="Q80"/>
  <c r="P80"/>
  <c r="O80"/>
  <c r="N80"/>
  <c r="M80"/>
  <c r="L80"/>
  <c r="Q79"/>
  <c r="P79"/>
  <c r="O79"/>
  <c r="N79"/>
  <c r="M79"/>
  <c r="L79"/>
  <c r="Q78"/>
  <c r="P78"/>
  <c r="O78"/>
  <c r="N78"/>
  <c r="M78"/>
  <c r="L78"/>
  <c r="Q77"/>
  <c r="P77"/>
  <c r="O77"/>
  <c r="N77"/>
  <c r="M77"/>
  <c r="L77"/>
  <c r="Q76"/>
  <c r="P76"/>
  <c r="O76"/>
  <c r="N76"/>
  <c r="M76"/>
  <c r="L76"/>
  <c r="Q75"/>
  <c r="P75"/>
  <c r="O75"/>
  <c r="N75"/>
  <c r="M75"/>
  <c r="L75"/>
  <c r="Q74"/>
  <c r="P74"/>
  <c r="O74"/>
  <c r="N74"/>
  <c r="M74"/>
  <c r="L74"/>
  <c r="Q73"/>
  <c r="P73"/>
  <c r="O73"/>
  <c r="N73"/>
  <c r="M73"/>
  <c r="L73"/>
  <c r="Q72"/>
  <c r="P72"/>
  <c r="O72"/>
  <c r="N72"/>
  <c r="M72"/>
  <c r="L72"/>
  <c r="Q71"/>
  <c r="P71"/>
  <c r="O71"/>
  <c r="N71"/>
  <c r="M71"/>
  <c r="L71"/>
  <c r="Q70"/>
  <c r="P70"/>
  <c r="O70"/>
  <c r="N70"/>
  <c r="M70"/>
  <c r="L70"/>
  <c r="Q69"/>
  <c r="P69"/>
  <c r="O69"/>
  <c r="N69"/>
  <c r="M69"/>
  <c r="L69"/>
  <c r="Q68"/>
  <c r="P68"/>
  <c r="O68"/>
  <c r="N68"/>
  <c r="M68"/>
  <c r="L68"/>
  <c r="Q67"/>
  <c r="P67"/>
  <c r="O67"/>
  <c r="N67"/>
  <c r="M67"/>
  <c r="L67"/>
  <c r="Q66"/>
  <c r="P66"/>
  <c r="O66"/>
  <c r="N66"/>
  <c r="M66"/>
  <c r="L66"/>
  <c r="Q65"/>
  <c r="P65"/>
  <c r="O65"/>
  <c r="N65"/>
  <c r="M65"/>
  <c r="L65"/>
  <c r="Q64"/>
  <c r="P64"/>
  <c r="O64"/>
  <c r="N64"/>
  <c r="M64"/>
  <c r="L64"/>
  <c r="Q63"/>
  <c r="P63"/>
  <c r="O63"/>
  <c r="N63"/>
  <c r="M63"/>
  <c r="L63"/>
  <c r="Q62"/>
  <c r="P62"/>
  <c r="O62"/>
  <c r="N62"/>
  <c r="M62"/>
  <c r="L62"/>
  <c r="Q61"/>
  <c r="P61"/>
  <c r="O61"/>
  <c r="N61"/>
  <c r="M61"/>
  <c r="L61"/>
  <c r="Q60"/>
  <c r="P60"/>
  <c r="O60"/>
  <c r="N60"/>
  <c r="M60"/>
  <c r="L60"/>
  <c r="Q59"/>
  <c r="P59"/>
  <c r="O59"/>
  <c r="N59"/>
  <c r="M59"/>
  <c r="L59"/>
  <c r="Q58"/>
  <c r="P58"/>
  <c r="O58"/>
  <c r="N58"/>
  <c r="M58"/>
  <c r="L58"/>
  <c r="Q57"/>
  <c r="P57"/>
  <c r="O57"/>
  <c r="N57"/>
  <c r="M57"/>
  <c r="L57"/>
  <c r="Q56"/>
  <c r="P56"/>
  <c r="O56"/>
  <c r="N56"/>
  <c r="M56"/>
  <c r="L56"/>
  <c r="Q55"/>
  <c r="P55"/>
  <c r="O55"/>
  <c r="N55"/>
  <c r="M55"/>
  <c r="L55"/>
  <c r="Q54"/>
  <c r="P54"/>
  <c r="O54"/>
  <c r="N54"/>
  <c r="M54"/>
  <c r="L54"/>
  <c r="Q53"/>
  <c r="P53"/>
  <c r="O53"/>
  <c r="N53"/>
  <c r="M53"/>
  <c r="L53"/>
  <c r="Q52"/>
  <c r="P52"/>
  <c r="O52"/>
  <c r="N52"/>
  <c r="M52"/>
  <c r="L52"/>
  <c r="Q51"/>
  <c r="P51"/>
  <c r="O51"/>
  <c r="N51"/>
  <c r="M51"/>
  <c r="L51"/>
  <c r="Q50"/>
  <c r="P50"/>
  <c r="O50"/>
  <c r="N50"/>
  <c r="M50"/>
  <c r="L50"/>
  <c r="Q49"/>
  <c r="P49"/>
  <c r="O49"/>
  <c r="N49"/>
  <c r="M49"/>
  <c r="L49"/>
  <c r="Q48"/>
  <c r="P48"/>
  <c r="O48"/>
  <c r="N48"/>
  <c r="M48"/>
  <c r="L48"/>
  <c r="Q47"/>
  <c r="P47"/>
  <c r="O47"/>
  <c r="N47"/>
  <c r="M47"/>
  <c r="L47"/>
  <c r="Q46"/>
  <c r="P46"/>
  <c r="O46"/>
  <c r="N46"/>
  <c r="M46"/>
  <c r="L46"/>
  <c r="Q45"/>
  <c r="P45"/>
  <c r="O45"/>
  <c r="N45"/>
  <c r="M45"/>
  <c r="L45"/>
  <c r="Q44"/>
  <c r="P44"/>
  <c r="O44"/>
  <c r="N44"/>
  <c r="M44"/>
  <c r="L44"/>
  <c r="Q43"/>
  <c r="P43"/>
  <c r="O43"/>
  <c r="N43"/>
  <c r="M43"/>
  <c r="L43"/>
  <c r="Q42"/>
  <c r="P42"/>
  <c r="O42"/>
  <c r="N42"/>
  <c r="M42"/>
  <c r="L42"/>
  <c r="Q41"/>
  <c r="P41"/>
  <c r="O41"/>
  <c r="N41"/>
  <c r="M41"/>
  <c r="L41"/>
  <c r="Q40"/>
  <c r="P40"/>
  <c r="O40"/>
  <c r="N40"/>
  <c r="M40"/>
  <c r="L40"/>
  <c r="Q39"/>
  <c r="P39"/>
  <c r="O39"/>
  <c r="N39"/>
  <c r="M39"/>
  <c r="L39"/>
  <c r="Q38"/>
  <c r="P38"/>
  <c r="O38"/>
  <c r="N38"/>
  <c r="M38"/>
  <c r="L38"/>
  <c r="Q37"/>
  <c r="P37"/>
  <c r="O37"/>
  <c r="N37"/>
  <c r="M37"/>
  <c r="L37"/>
  <c r="Q36"/>
  <c r="P36"/>
  <c r="O36"/>
  <c r="N36"/>
  <c r="M36"/>
  <c r="L36"/>
  <c r="Q35"/>
  <c r="P35"/>
  <c r="O35"/>
  <c r="N35"/>
  <c r="M35"/>
  <c r="L35"/>
  <c r="Q34"/>
  <c r="P34"/>
  <c r="O34"/>
  <c r="N34"/>
  <c r="M34"/>
  <c r="L34"/>
  <c r="Q33"/>
  <c r="P33"/>
  <c r="O33"/>
  <c r="N33"/>
  <c r="M33"/>
  <c r="L33"/>
  <c r="Q32"/>
  <c r="P32"/>
  <c r="O32"/>
  <c r="N32"/>
  <c r="M32"/>
  <c r="L32"/>
  <c r="Q31"/>
  <c r="P31"/>
  <c r="O31"/>
  <c r="N31"/>
  <c r="M31"/>
  <c r="L31"/>
  <c r="Q30"/>
  <c r="P30"/>
  <c r="O30"/>
  <c r="N30"/>
  <c r="M30"/>
  <c r="L30"/>
  <c r="Q29"/>
  <c r="P29"/>
  <c r="O29"/>
  <c r="N29"/>
  <c r="M29"/>
  <c r="L29"/>
  <c r="Q28"/>
  <c r="P28"/>
  <c r="O28"/>
  <c r="N28"/>
  <c r="M28"/>
  <c r="L28"/>
  <c r="Q27"/>
  <c r="P27"/>
  <c r="O27"/>
  <c r="N27"/>
  <c r="M27"/>
  <c r="L27"/>
  <c r="Q26"/>
  <c r="P26"/>
  <c r="O26"/>
  <c r="N26"/>
  <c r="M26"/>
  <c r="L26"/>
  <c r="Q25"/>
  <c r="P25"/>
  <c r="O25"/>
  <c r="N25"/>
  <c r="M25"/>
  <c r="L25"/>
  <c r="Q24"/>
  <c r="P24"/>
  <c r="O24"/>
  <c r="N24"/>
  <c r="M24"/>
  <c r="L24"/>
  <c r="Q23"/>
  <c r="P23"/>
  <c r="O23"/>
  <c r="N23"/>
  <c r="M23"/>
  <c r="L23"/>
  <c r="Q22"/>
  <c r="P22"/>
  <c r="O22"/>
  <c r="N22"/>
  <c r="M22"/>
  <c r="L22"/>
  <c r="Q21"/>
  <c r="P21"/>
  <c r="O21"/>
  <c r="N21"/>
  <c r="M21"/>
  <c r="L21"/>
  <c r="Q20"/>
  <c r="P20"/>
  <c r="O20"/>
  <c r="N20"/>
  <c r="M20"/>
  <c r="L20"/>
  <c r="Q19"/>
  <c r="P19"/>
  <c r="O19"/>
  <c r="N19"/>
  <c r="M19"/>
  <c r="L19"/>
  <c r="Q18"/>
  <c r="P18"/>
  <c r="O18"/>
  <c r="N18"/>
  <c r="M18"/>
  <c r="L18"/>
  <c r="Q17"/>
  <c r="P17"/>
  <c r="O17"/>
  <c r="N17"/>
  <c r="M17"/>
  <c r="L17"/>
  <c r="Q16"/>
  <c r="P16"/>
  <c r="O16"/>
  <c r="N16"/>
  <c r="M16"/>
  <c r="L16"/>
  <c r="Q15"/>
  <c r="P15"/>
  <c r="O15"/>
  <c r="N15"/>
  <c r="M15"/>
  <c r="L15"/>
  <c r="Q14"/>
  <c r="P14"/>
  <c r="O14"/>
  <c r="N14"/>
  <c r="M14"/>
  <c r="L14"/>
  <c r="Q13"/>
  <c r="P13"/>
  <c r="O13"/>
  <c r="N13"/>
  <c r="M13"/>
  <c r="L13"/>
  <c r="Q12"/>
  <c r="P12"/>
  <c r="O12"/>
  <c r="N12"/>
  <c r="M12"/>
  <c r="L12"/>
  <c r="Q11"/>
  <c r="P11"/>
  <c r="O11"/>
  <c r="N11"/>
  <c r="M11"/>
  <c r="L11"/>
  <c r="Q10"/>
  <c r="P10"/>
  <c r="O10"/>
  <c r="N10"/>
  <c r="M10"/>
  <c r="L10"/>
  <c r="Q9"/>
  <c r="P9"/>
  <c r="O9"/>
  <c r="N9"/>
  <c r="M9"/>
  <c r="L9"/>
  <c r="Q8"/>
  <c r="P8"/>
  <c r="O8"/>
  <c r="N8"/>
  <c r="M8"/>
  <c r="L8"/>
  <c r="Q7"/>
  <c r="P7"/>
  <c r="O7"/>
  <c r="N7"/>
  <c r="M7"/>
  <c r="L7"/>
  <c r="Q6"/>
  <c r="P6"/>
  <c r="O6"/>
  <c r="N6"/>
  <c r="M6"/>
  <c r="L6"/>
  <c r="Q5"/>
  <c r="P5"/>
  <c r="O5"/>
  <c r="N5"/>
  <c r="M5"/>
  <c r="L5"/>
  <c r="Q4"/>
  <c r="P4"/>
  <c r="O4"/>
  <c r="N4"/>
  <c r="M4"/>
  <c r="L4"/>
  <c r="Q3"/>
  <c r="P3"/>
  <c r="O3"/>
  <c r="N3"/>
  <c r="M3"/>
  <c r="L3"/>
  <c r="Q2"/>
  <c r="P2"/>
  <c r="O2"/>
  <c r="N2"/>
  <c r="M2"/>
  <c r="L2"/>
</calcChain>
</file>

<file path=xl/sharedStrings.xml><?xml version="1.0" encoding="utf-8"?>
<sst xmlns="http://schemas.openxmlformats.org/spreadsheetml/2006/main" count="1228" uniqueCount="198">
  <si>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</si>
  <si>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</si>
  <si>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</si>
  <si>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</si>
  <si>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</si>
  <si>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</si>
  <si>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</si>
  <si>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</si>
  <si>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</si>
  <si>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</si>
  <si>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</si>
  <si>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cogs</t>
  </si>
  <si>
    <t>month</t>
  </si>
  <si>
    <t>year</t>
  </si>
  <si>
    <t>quarter</t>
  </si>
  <si>
    <t>profit</t>
  </si>
  <si>
    <t>revenue</t>
  </si>
  <si>
    <t>Sub-Saharan Africa</t>
  </si>
  <si>
    <t>South Africa</t>
  </si>
  <si>
    <t>Fruits</t>
  </si>
  <si>
    <t>Offline</t>
  </si>
  <si>
    <t>M</t>
  </si>
  <si>
    <t>Middle East and North Africa</t>
  </si>
  <si>
    <t>Morocco</t>
  </si>
  <si>
    <t>Clothes</t>
  </si>
  <si>
    <t>Online</t>
  </si>
  <si>
    <t>Australia and Oceania</t>
  </si>
  <si>
    <t>Papua New Guinea</t>
  </si>
  <si>
    <t>Meat</t>
  </si>
  <si>
    <t>Djibouti</t>
  </si>
  <si>
    <t>H</t>
  </si>
  <si>
    <t>Europe</t>
  </si>
  <si>
    <t>Slovakia</t>
  </si>
  <si>
    <t>Beverages</t>
  </si>
  <si>
    <t>L</t>
  </si>
  <si>
    <t>Asia</t>
  </si>
  <si>
    <t>Sri Lanka</t>
  </si>
  <si>
    <t xml:space="preserve">Seychelles </t>
  </si>
  <si>
    <t>Tanzania</t>
  </si>
  <si>
    <t>Ghana</t>
  </si>
  <si>
    <t>Office Supplies</t>
  </si>
  <si>
    <t>Cosmetics</t>
  </si>
  <si>
    <t>Taiwan</t>
  </si>
  <si>
    <t>Algeria</t>
  </si>
  <si>
    <t>Singapore</t>
  </si>
  <si>
    <t>Snacks</t>
  </si>
  <si>
    <t>C</t>
  </si>
  <si>
    <t>Vietnam</t>
  </si>
  <si>
    <t>Personal Care</t>
  </si>
  <si>
    <t>Uganda</t>
  </si>
  <si>
    <t>Zimbabwe</t>
  </si>
  <si>
    <t>Ethiopia</t>
  </si>
  <si>
    <t>France</t>
  </si>
  <si>
    <t>Central America and the Caribbean</t>
  </si>
  <si>
    <t>The Bahamas</t>
  </si>
  <si>
    <t>Haiti</t>
  </si>
  <si>
    <t>Nicaragua</t>
  </si>
  <si>
    <t>Household</t>
  </si>
  <si>
    <t>Turkmenistan</t>
  </si>
  <si>
    <t>Vegetables</t>
  </si>
  <si>
    <t>United Kingdom</t>
  </si>
  <si>
    <t>Dominican Republic</t>
  </si>
  <si>
    <t>Baby Food</t>
  </si>
  <si>
    <t>China</t>
  </si>
  <si>
    <t>Kuwait</t>
  </si>
  <si>
    <t>United Arab Emirates</t>
  </si>
  <si>
    <t>Estonia</t>
  </si>
  <si>
    <t>Malaysia</t>
  </si>
  <si>
    <t>Vanuatu</t>
  </si>
  <si>
    <t>India</t>
  </si>
  <si>
    <t xml:space="preserve">Samoa </t>
  </si>
  <si>
    <t>Kazakhstan</t>
  </si>
  <si>
    <t>Czech Republic</t>
  </si>
  <si>
    <t>Belgium</t>
  </si>
  <si>
    <t>Finland</t>
  </si>
  <si>
    <t>Oman</t>
  </si>
  <si>
    <t>Dominica</t>
  </si>
  <si>
    <t>Serbia</t>
  </si>
  <si>
    <t>Sao Tome and Principe</t>
  </si>
  <si>
    <t>Brunei</t>
  </si>
  <si>
    <t>Cereal</t>
  </si>
  <si>
    <t>Israel</t>
  </si>
  <si>
    <t>Solomon Islands</t>
  </si>
  <si>
    <t>Togo</t>
  </si>
  <si>
    <t xml:space="preserve">Mauritius </t>
  </si>
  <si>
    <t>North America</t>
  </si>
  <si>
    <t>Canada</t>
  </si>
  <si>
    <t>Lebanon</t>
  </si>
  <si>
    <t>South Korea</t>
  </si>
  <si>
    <t>Indonesia</t>
  </si>
  <si>
    <t xml:space="preserve">Antigua and Barbuda </t>
  </si>
  <si>
    <t xml:space="preserve">Tunisia </t>
  </si>
  <si>
    <t>Thailand</t>
  </si>
  <si>
    <t>Nepal</t>
  </si>
  <si>
    <t>Montenegro</t>
  </si>
  <si>
    <t>Greece</t>
  </si>
  <si>
    <t>Monaco</t>
  </si>
  <si>
    <t>Albania</t>
  </si>
  <si>
    <t>Saint Lucia</t>
  </si>
  <si>
    <t>Italy</t>
  </si>
  <si>
    <t>Switzerland</t>
  </si>
  <si>
    <t>Netherlands</t>
  </si>
  <si>
    <t>Sweden</t>
  </si>
  <si>
    <t>Burundi</t>
  </si>
  <si>
    <t>Iceland</t>
  </si>
  <si>
    <t>Rwanda</t>
  </si>
  <si>
    <t>Japan</t>
  </si>
  <si>
    <t>Romania</t>
  </si>
  <si>
    <t>Belize</t>
  </si>
  <si>
    <t>Egypt</t>
  </si>
  <si>
    <t>Tonga</t>
  </si>
  <si>
    <t>East Timor</t>
  </si>
  <si>
    <t>The Gambia</t>
  </si>
  <si>
    <t>Mali</t>
  </si>
  <si>
    <t xml:space="preserve">Moldova </t>
  </si>
  <si>
    <t>Pakistan</t>
  </si>
  <si>
    <t>Madagascar</t>
  </si>
  <si>
    <t>United States of America</t>
  </si>
  <si>
    <t>Democratic Republic of the Congo</t>
  </si>
  <si>
    <t>New Zealand</t>
  </si>
  <si>
    <t>Liberia</t>
  </si>
  <si>
    <t>Malawi</t>
  </si>
  <si>
    <t>Equatorial Guinea</t>
  </si>
  <si>
    <t>El Salvador</t>
  </si>
  <si>
    <t>Greenland</t>
  </si>
  <si>
    <t>Myanmar</t>
  </si>
  <si>
    <t>Costa Rica</t>
  </si>
  <si>
    <t>Armenia</t>
  </si>
  <si>
    <t>Somalia</t>
  </si>
  <si>
    <t>Kenya</t>
  </si>
  <si>
    <t>Zambia</t>
  </si>
  <si>
    <t>Marshall Islands</t>
  </si>
  <si>
    <t>Syria</t>
  </si>
  <si>
    <t>Niger</t>
  </si>
  <si>
    <t>Mongolia</t>
  </si>
  <si>
    <t>Sierra Leone</t>
  </si>
  <si>
    <t>Cape Verde</t>
  </si>
  <si>
    <t>Denmark</t>
  </si>
  <si>
    <t xml:space="preserve">Saint Kitts and Nevis </t>
  </si>
  <si>
    <t>Saudi Arabia</t>
  </si>
  <si>
    <t>Bulgaria</t>
  </si>
  <si>
    <t>Sudan</t>
  </si>
  <si>
    <t>Yemen</t>
  </si>
  <si>
    <t>Cambodia</t>
  </si>
  <si>
    <t>Trinidad and Tobago</t>
  </si>
  <si>
    <t>Central African Republic</t>
  </si>
  <si>
    <t>Latvia</t>
  </si>
  <si>
    <t>Grenada</t>
  </si>
  <si>
    <t>Portugal</t>
  </si>
  <si>
    <t>Bahrain</t>
  </si>
  <si>
    <t>Cameroon</t>
  </si>
  <si>
    <t>Bhutan</t>
  </si>
  <si>
    <t>Georgia</t>
  </si>
  <si>
    <t>Kiribati</t>
  </si>
  <si>
    <t>Croatia</t>
  </si>
  <si>
    <t>Turkey</t>
  </si>
  <si>
    <t>Iraq</t>
  </si>
  <si>
    <t>Comoros</t>
  </si>
  <si>
    <t>Uzbekistan</t>
  </si>
  <si>
    <t>Tuvalu</t>
  </si>
  <si>
    <t>Gabon</t>
  </si>
  <si>
    <t>Hungary</t>
  </si>
  <si>
    <t>Jordan</t>
  </si>
  <si>
    <t>Andorra</t>
  </si>
  <si>
    <t>Luxembourg</t>
  </si>
  <si>
    <t>Guinea-Bissau</t>
  </si>
  <si>
    <t>Bangladesh</t>
  </si>
  <si>
    <t>Sum of revenue</t>
  </si>
  <si>
    <t>Sum of cogs</t>
  </si>
  <si>
    <t>Sum of profit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</si>
  <si>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</si>
  <si>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</si>
  <si>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</si>
  <si>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</si>
  <si>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</si>
  <si>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</si>
  <si>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</si>
  <si>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</si>
  <si>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</si>
  <si>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</si>
  <si>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</si>
  <si>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</si>
  <si>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</si>
  <si>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</si>
  <si>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Q1</t>
  </si>
  <si>
    <t>Q2</t>
  </si>
  <si>
    <t>Q3</t>
  </si>
  <si>
    <t>Q4</t>
  </si>
  <si>
    <t>Q5</t>
  </si>
  <si>
    <t>2010</t>
  </si>
  <si>
    <t>2011</t>
  </si>
  <si>
    <t>2012</t>
  </si>
  <si>
    <t>2013</t>
  </si>
  <si>
    <t>2015</t>
  </si>
  <si>
    <t>2016</t>
  </si>
  <si>
    <t>2014</t>
  </si>
  <si>
    <t>2017</t>
  </si>
  <si>
    <t>Column Labels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</si>
</sst>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0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Sheet5!$B$1:$B$2</c:f>
              <c:strCache>
                <c:ptCount val="1"/>
                <c:pt idx="0">
                  <c:v>2010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Sheet5!$B$3:$B$29</c:f>
              <c:numCache>
                <c:formatCode>General</c:formatCode>
                <c:ptCount val="14"/>
                <c:pt idx="0">
                  <c:v>2651401.04</c:v>
                </c:pt>
                <c:pt idx="1">
                  <c:v>1574450.0699999998</c:v>
                </c:pt>
                <c:pt idx="3">
                  <c:v>575881.12</c:v>
                </c:pt>
                <c:pt idx="4">
                  <c:v>3156541.09</c:v>
                </c:pt>
                <c:pt idx="5">
                  <c:v>42916.5</c:v>
                </c:pt>
                <c:pt idx="6">
                  <c:v>331881.12</c:v>
                </c:pt>
                <c:pt idx="7">
                  <c:v>182057.63999999998</c:v>
                </c:pt>
                <c:pt idx="8">
                  <c:v>2169465.1800000002</c:v>
                </c:pt>
                <c:pt idx="11">
                  <c:v>1380950.5899999999</c:v>
                </c:pt>
                <c:pt idx="12">
                  <c:v>7975674.330000001</c:v>
                </c:pt>
                <c:pt idx="13">
                  <c:v>2123231.5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2011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Sheet5!$C$3:$C$29</c:f>
              <c:numCache>
                <c:formatCode>General</c:formatCode>
                <c:ptCount val="14"/>
                <c:pt idx="0">
                  <c:v>1390618.29</c:v>
                </c:pt>
                <c:pt idx="1">
                  <c:v>3913234.12</c:v>
                </c:pt>
                <c:pt idx="3">
                  <c:v>7342704.6900000004</c:v>
                </c:pt>
                <c:pt idx="4">
                  <c:v>5224844.6100000003</c:v>
                </c:pt>
                <c:pt idx="5">
                  <c:v>1965495.1199999999</c:v>
                </c:pt>
                <c:pt idx="6">
                  <c:v>1062580.92</c:v>
                </c:pt>
                <c:pt idx="7">
                  <c:v>3289634.1</c:v>
                </c:pt>
                <c:pt idx="8">
                  <c:v>296537.88</c:v>
                </c:pt>
                <c:pt idx="9">
                  <c:v>5013339.04</c:v>
                </c:pt>
                <c:pt idx="10">
                  <c:v>313082.42</c:v>
                </c:pt>
                <c:pt idx="11">
                  <c:v>7800499.2599999998</c:v>
                </c:pt>
                <c:pt idx="12">
                  <c:v>4916102.5500000007</c:v>
                </c:pt>
                <c:pt idx="13">
                  <c:v>1077217.9200000002</c:v>
                </c:pt>
              </c:numCache>
            </c:numRef>
          </c:val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2012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Sheet5!$D$3:$D$29</c:f>
              <c:numCache>
                <c:formatCode>General</c:formatCode>
                <c:ptCount val="14"/>
                <c:pt idx="0">
                  <c:v>3923551.0400000005</c:v>
                </c:pt>
                <c:pt idx="1">
                  <c:v>1376819.1199999999</c:v>
                </c:pt>
                <c:pt idx="3">
                  <c:v>316800.12</c:v>
                </c:pt>
                <c:pt idx="5">
                  <c:v>4076839.3600000003</c:v>
                </c:pt>
                <c:pt idx="6">
                  <c:v>5241499.67</c:v>
                </c:pt>
                <c:pt idx="7">
                  <c:v>2240816.86</c:v>
                </c:pt>
                <c:pt idx="8">
                  <c:v>4238924.9000000004</c:v>
                </c:pt>
                <c:pt idx="10">
                  <c:v>1205020.1099999999</c:v>
                </c:pt>
                <c:pt idx="11">
                  <c:v>2243859.9900000002</c:v>
                </c:pt>
                <c:pt idx="12">
                  <c:v>1031923.2000000001</c:v>
                </c:pt>
              </c:numCache>
            </c:numRef>
          </c:val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2013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Sheet5!$E$3:$E$29</c:f>
              <c:numCache>
                <c:formatCode>General</c:formatCode>
                <c:ptCount val="14"/>
                <c:pt idx="0">
                  <c:v>4076440.3799999994</c:v>
                </c:pt>
                <c:pt idx="4">
                  <c:v>1044829.16</c:v>
                </c:pt>
                <c:pt idx="5">
                  <c:v>3831609.14</c:v>
                </c:pt>
                <c:pt idx="6">
                  <c:v>33617.920000000006</c:v>
                </c:pt>
                <c:pt idx="7">
                  <c:v>757863.74</c:v>
                </c:pt>
                <c:pt idx="10">
                  <c:v>446696.23</c:v>
                </c:pt>
                <c:pt idx="11">
                  <c:v>1067223.43</c:v>
                </c:pt>
                <c:pt idx="12">
                  <c:v>1384108.3</c:v>
                </c:pt>
              </c:numCache>
            </c:numRef>
          </c:val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2014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Sheet5!$F$3:$F$29</c:f>
              <c:numCache>
                <c:formatCode>General</c:formatCode>
                <c:ptCount val="14"/>
                <c:pt idx="1">
                  <c:v>6523184.0199999996</c:v>
                </c:pt>
                <c:pt idx="3">
                  <c:v>3557168.79</c:v>
                </c:pt>
                <c:pt idx="5">
                  <c:v>1205242.08</c:v>
                </c:pt>
                <c:pt idx="6">
                  <c:v>1411119.6400000001</c:v>
                </c:pt>
                <c:pt idx="7">
                  <c:v>7528116.9400000004</c:v>
                </c:pt>
                <c:pt idx="10">
                  <c:v>191998.34</c:v>
                </c:pt>
                <c:pt idx="11">
                  <c:v>810868.99</c:v>
                </c:pt>
                <c:pt idx="12">
                  <c:v>404251.02999999997</c:v>
                </c:pt>
                <c:pt idx="13">
                  <c:v>6004100.0699999994</c:v>
                </c:pt>
              </c:numCache>
            </c:numRef>
          </c:val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2015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Sheet5!$G$3:$G$29</c:f>
              <c:numCache>
                <c:formatCode>General</c:formatCode>
                <c:ptCount val="14"/>
                <c:pt idx="0">
                  <c:v>1298767.2799999998</c:v>
                </c:pt>
                <c:pt idx="1">
                  <c:v>3743784</c:v>
                </c:pt>
                <c:pt idx="3">
                  <c:v>3393431.63</c:v>
                </c:pt>
                <c:pt idx="4">
                  <c:v>1879316.83</c:v>
                </c:pt>
                <c:pt idx="5">
                  <c:v>685998.23</c:v>
                </c:pt>
                <c:pt idx="6">
                  <c:v>1201525.5900000001</c:v>
                </c:pt>
                <c:pt idx="7">
                  <c:v>428851.88</c:v>
                </c:pt>
                <c:pt idx="8">
                  <c:v>1419755.9</c:v>
                </c:pt>
                <c:pt idx="10">
                  <c:v>4070831.4899999998</c:v>
                </c:pt>
                <c:pt idx="11">
                  <c:v>4880577.24</c:v>
                </c:pt>
                <c:pt idx="12">
                  <c:v>1307059.8</c:v>
                </c:pt>
                <c:pt idx="13">
                  <c:v>1000957.9099999999</c:v>
                </c:pt>
              </c:numCache>
            </c:numRef>
          </c:val>
        </c:ser>
        <c:ser>
          <c:idx val="6"/>
          <c:order val="6"/>
          <c:tx>
            <c:strRef>
              <c:f>Sheet5!$H$1:$H$2</c:f>
              <c:strCache>
                <c:ptCount val="1"/>
                <c:pt idx="0">
                  <c:v>2016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Sheet5!$H$3:$H$29</c:f>
              <c:numCache>
                <c:formatCode>General</c:formatCode>
                <c:ptCount val="14"/>
                <c:pt idx="0">
                  <c:v>4613259.4900000012</c:v>
                </c:pt>
                <c:pt idx="1">
                  <c:v>5482182.0300000003</c:v>
                </c:pt>
                <c:pt idx="2">
                  <c:v>1857730.86</c:v>
                </c:pt>
                <c:pt idx="3">
                  <c:v>6067937.3700000001</c:v>
                </c:pt>
                <c:pt idx="5">
                  <c:v>3119388.33</c:v>
                </c:pt>
                <c:pt idx="7">
                  <c:v>263352.32000000001</c:v>
                </c:pt>
                <c:pt idx="8">
                  <c:v>3777286.72</c:v>
                </c:pt>
                <c:pt idx="10">
                  <c:v>75873.280000000013</c:v>
                </c:pt>
                <c:pt idx="11">
                  <c:v>237764.07</c:v>
                </c:pt>
                <c:pt idx="12">
                  <c:v>3891407.97</c:v>
                </c:pt>
                <c:pt idx="13">
                  <c:v>5262519.92</c:v>
                </c:pt>
              </c:numCache>
            </c:numRef>
          </c:val>
        </c:ser>
        <c:ser>
          <c:idx val="7"/>
          <c:order val="7"/>
          <c:tx>
            <c:strRef>
              <c:f>Sheet5!$I$1:$I$2</c:f>
              <c:strCache>
                <c:ptCount val="1"/>
                <c:pt idx="0">
                  <c:v>2017</c:v>
                </c:pt>
              </c:strCache>
            </c:strRef>
          </c:tx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Sheet5!$I$3:$I$29</c:f>
              <c:numCache>
                <c:formatCode>General</c:formatCode>
                <c:ptCount val="14"/>
                <c:pt idx="3">
                  <c:v>3731183.06</c:v>
                </c:pt>
                <c:pt idx="4">
                  <c:v>8221023.1400000006</c:v>
                </c:pt>
                <c:pt idx="5">
                  <c:v>714889.27999999991</c:v>
                </c:pt>
                <c:pt idx="6">
                  <c:v>3702.72</c:v>
                </c:pt>
                <c:pt idx="7">
                  <c:v>427723.86</c:v>
                </c:pt>
                <c:pt idx="12">
                  <c:v>46922.04</c:v>
                </c:pt>
                <c:pt idx="13">
                  <c:v>196871.58000000002</c:v>
                </c:pt>
              </c:numCache>
            </c:numRef>
          </c:val>
        </c:ser>
        <c:axId val="146714624"/>
        <c:axId val="146716160"/>
      </c:barChart>
      <c:catAx>
        <c:axId val="146714624"/>
        <c:scaling>
          <c:orientation val="minMax"/>
        </c:scaling>
        <c:axPos val="b"/>
        <c:tickLblPos val="nextTo"/>
        <c:crossAx val="146716160"/>
        <c:crosses val="autoZero"/>
        <c:auto val="1"/>
        <c:lblAlgn val="ctr"/>
        <c:lblOffset val="100"/>
      </c:catAx>
      <c:valAx>
        <c:axId val="146716160"/>
        <c:scaling>
          <c:orientation val="minMax"/>
        </c:scaling>
        <c:axPos val="l"/>
        <c:majorGridlines/>
        <c:numFmt formatCode="General" sourceLinked="1"/>
        <c:tickLblPos val="nextTo"/>
        <c:crossAx val="1467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Sheet5!$B$33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Sheet5!$A$34:$A$41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Sheet5!$B$34:$B$41</c:f>
              <c:numCache>
                <c:formatCode>General</c:formatCode>
                <c:ptCount val="7"/>
                <c:pt idx="0">
                  <c:v>38922879.210000001</c:v>
                </c:pt>
                <c:pt idx="1">
                  <c:v>14010019.57</c:v>
                </c:pt>
                <c:pt idx="2">
                  <c:v>24005857.180000003</c:v>
                </c:pt>
                <c:pt idx="3">
                  <c:v>47213083.419999987</c:v>
                </c:pt>
                <c:pt idx="4">
                  <c:v>33783152.980000004</c:v>
                </c:pt>
                <c:pt idx="5">
                  <c:v>10975786.01</c:v>
                </c:pt>
                <c:pt idx="6">
                  <c:v>36335931.119999997</c:v>
                </c:pt>
              </c:numCache>
            </c:numRef>
          </c:val>
        </c:ser>
        <c:axId val="146720256"/>
        <c:axId val="146721792"/>
      </c:barChart>
      <c:catAx>
        <c:axId val="146720256"/>
        <c:scaling>
          <c:orientation val="minMax"/>
        </c:scaling>
        <c:axPos val="l"/>
        <c:tickLblPos val="nextTo"/>
        <c:crossAx val="146721792"/>
        <c:crosses val="autoZero"/>
        <c:auto val="1"/>
        <c:lblAlgn val="ctr"/>
        <c:lblOffset val="100"/>
      </c:catAx>
      <c:valAx>
        <c:axId val="146721792"/>
        <c:scaling>
          <c:orientation val="minMax"/>
        </c:scaling>
        <c:axPos val="b"/>
        <c:majorGridlines/>
        <c:numFmt formatCode="General" sourceLinked="1"/>
        <c:tickLblPos val="nextTo"/>
        <c:crossAx val="14672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[200.xlsx]Sheet5!PivotTable13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areaChart>
        <c:grouping val="stacked"/>
        <c:ser>
          <c:idx val="0"/>
          <c:order val="0"/>
          <c:tx>
            <c:strRef>
              <c:f>Sheet5!$B$51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Sheet5!$A$52:$A$54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Sheet5!$B$52:$B$54</c:f>
              <c:numCache>
                <c:formatCode>General</c:formatCode>
                <c:ptCount val="2"/>
                <c:pt idx="0">
                  <c:v>96587839.159999982</c:v>
                </c:pt>
                <c:pt idx="1">
                  <c:v>108658870.32999995</c:v>
                </c:pt>
              </c:numCache>
            </c:numRef>
          </c:val>
        </c:ser>
        <c:dLbls>
          <c:showVal val="1"/>
        </c:dLbls>
        <c:axId val="146318464"/>
        <c:axId val="146320384"/>
      </c:areaChart>
      <c:catAx>
        <c:axId val="146318464"/>
        <c:scaling>
          <c:orientation val="minMax"/>
        </c:scaling>
        <c:axPos val="b"/>
        <c:title>
          <c:layout/>
        </c:title>
        <c:majorTickMark val="none"/>
        <c:tickLblPos val="nextTo"/>
        <c:crossAx val="146320384"/>
        <c:crosses val="autoZero"/>
        <c:auto val="1"/>
        <c:lblAlgn val="ctr"/>
        <c:lblOffset val="100"/>
      </c:catAx>
      <c:valAx>
        <c:axId val="14632038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majorTickMark val="none"/>
        <c:tickLblPos val="nextTo"/>
        <c:crossAx val="146318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[200.xlsx]Sheet5!PivotTable14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Sheet5!$B$65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Sheet5!$A$66:$A$78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Sheet5!$B$66:$B$78</c:f>
              <c:numCache>
                <c:formatCode>General</c:formatCode>
                <c:ptCount val="12"/>
                <c:pt idx="0">
                  <c:v>10412357.879999999</c:v>
                </c:pt>
                <c:pt idx="1">
                  <c:v>3080768.9</c:v>
                </c:pt>
                <c:pt idx="2">
                  <c:v>9700923.9600000009</c:v>
                </c:pt>
                <c:pt idx="3">
                  <c:v>2409272.3200000003</c:v>
                </c:pt>
                <c:pt idx="4">
                  <c:v>29046352.319999997</c:v>
                </c:pt>
                <c:pt idx="5">
                  <c:v>627194.19999999995</c:v>
                </c:pt>
                <c:pt idx="6">
                  <c:v>49433352.180000007</c:v>
                </c:pt>
                <c:pt idx="7">
                  <c:v>28029344.020000003</c:v>
                </c:pt>
                <c:pt idx="8">
                  <c:v>55912439.680000007</c:v>
                </c:pt>
                <c:pt idx="9">
                  <c:v>4534110.03</c:v>
                </c:pt>
                <c:pt idx="10">
                  <c:v>8412482.3999999985</c:v>
                </c:pt>
                <c:pt idx="11">
                  <c:v>3648111.6</c:v>
                </c:pt>
              </c:numCache>
            </c:numRef>
          </c:val>
        </c:ser>
        <c:shape val="box"/>
        <c:axId val="146336000"/>
        <c:axId val="149037056"/>
        <c:axId val="0"/>
      </c:bar3DChart>
      <c:catAx>
        <c:axId val="146336000"/>
        <c:scaling>
          <c:orientation val="minMax"/>
        </c:scaling>
        <c:axPos val="b"/>
        <c:tickLblPos val="nextTo"/>
        <c:crossAx val="149037056"/>
        <c:crosses val="autoZero"/>
        <c:auto val="1"/>
        <c:lblAlgn val="ctr"/>
        <c:lblOffset val="100"/>
      </c:catAx>
      <c:valAx>
        <c:axId val="149037056"/>
        <c:scaling>
          <c:orientation val="minMax"/>
        </c:scaling>
        <c:axPos val="l"/>
        <c:majorGridlines/>
        <c:numFmt formatCode="0%" sourceLinked="1"/>
        <c:tickLblPos val="nextTo"/>
        <c:crossAx val="14633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[200.xlsx]Sheet5!PivotTable11</c:name>
    <c:fmtId val="2"/>
  </c:pivotSource>
  <c:chart>
    <c:title>
      <c:tx>
        <c:rich>
          <a:bodyPr/>
          <a:lstStyle/>
          <a:p>
            <a:pPr>
              <a:defRPr sz="1600" b="1"/>
            </a:pPr>
            <a:r>
              <a:rPr lang="en-US" sz="1600" b="1"/>
              <a:t>Total</a:t>
            </a:r>
            <a:r>
              <a:rPr lang="en-US" sz="1600" b="1" baseline="0"/>
              <a:t> COGS on monthly and yearly basis</a:t>
            </a:r>
            <a:endParaRPr lang="en-US" sz="1600" b="1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spPr>
          <a:solidFill>
            <a:srgbClr val="B90F88"/>
          </a:solidFill>
        </c:spPr>
        <c:marker>
          <c:symbol val="none"/>
        </c:marker>
      </c:pivotFmt>
      <c:pivotFmt>
        <c:idx val="19"/>
        <c:spPr>
          <a:solidFill>
            <a:srgbClr val="B90F88"/>
          </a:solidFill>
        </c:spPr>
        <c:marker>
          <c:symbol val="none"/>
        </c:marker>
      </c:pivotFmt>
      <c:pivotFmt>
        <c:idx val="20"/>
        <c:spPr>
          <a:solidFill>
            <a:srgbClr val="B90F88"/>
          </a:solidFill>
        </c:spPr>
        <c:marker>
          <c:symbol val="none"/>
        </c:marker>
      </c:pivotFmt>
      <c:pivotFmt>
        <c:idx val="21"/>
        <c:spPr>
          <a:solidFill>
            <a:srgbClr val="B90F88"/>
          </a:solidFill>
        </c:spPr>
        <c:marker>
          <c:symbol val="none"/>
        </c:marker>
      </c:pivotFmt>
      <c:pivotFmt>
        <c:idx val="22"/>
        <c:spPr>
          <a:solidFill>
            <a:srgbClr val="B90F88"/>
          </a:solidFill>
        </c:spPr>
        <c:marker>
          <c:symbol val="none"/>
        </c:marker>
      </c:pivotFmt>
      <c:pivotFmt>
        <c:idx val="23"/>
        <c:spPr>
          <a:solidFill>
            <a:srgbClr val="B90F88"/>
          </a:solidFill>
        </c:spPr>
        <c:marker>
          <c:symbol val="none"/>
        </c:marker>
      </c:pivotFmt>
      <c:pivotFmt>
        <c:idx val="24"/>
        <c:spPr>
          <a:solidFill>
            <a:srgbClr val="B90F88"/>
          </a:solidFill>
        </c:spPr>
        <c:marker>
          <c:symbol val="none"/>
        </c:marker>
      </c:pivotFmt>
      <c:pivotFmt>
        <c:idx val="25"/>
        <c:spPr>
          <a:solidFill>
            <a:srgbClr val="B90F88"/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Sheet5!$B$1:$B$2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Sheet5!$B$3:$B$29</c:f>
              <c:numCache>
                <c:formatCode>General</c:formatCode>
                <c:ptCount val="14"/>
                <c:pt idx="0">
                  <c:v>2651401.04</c:v>
                </c:pt>
                <c:pt idx="1">
                  <c:v>1574450.0699999998</c:v>
                </c:pt>
                <c:pt idx="3">
                  <c:v>575881.12</c:v>
                </c:pt>
                <c:pt idx="4">
                  <c:v>3156541.09</c:v>
                </c:pt>
                <c:pt idx="5">
                  <c:v>42916.5</c:v>
                </c:pt>
                <c:pt idx="6">
                  <c:v>331881.12</c:v>
                </c:pt>
                <c:pt idx="7">
                  <c:v>182057.63999999998</c:v>
                </c:pt>
                <c:pt idx="8">
                  <c:v>2169465.1800000002</c:v>
                </c:pt>
                <c:pt idx="11">
                  <c:v>1380950.5899999999</c:v>
                </c:pt>
                <c:pt idx="12">
                  <c:v>7975674.330000001</c:v>
                </c:pt>
                <c:pt idx="13">
                  <c:v>2123231.5</c:v>
                </c:pt>
              </c:numCache>
            </c:numRef>
          </c:val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Sheet5!$C$3:$C$29</c:f>
              <c:numCache>
                <c:formatCode>General</c:formatCode>
                <c:ptCount val="14"/>
                <c:pt idx="0">
                  <c:v>1390618.29</c:v>
                </c:pt>
                <c:pt idx="1">
                  <c:v>3913234.12</c:v>
                </c:pt>
                <c:pt idx="3">
                  <c:v>7342704.6900000004</c:v>
                </c:pt>
                <c:pt idx="4">
                  <c:v>5224844.6100000003</c:v>
                </c:pt>
                <c:pt idx="5">
                  <c:v>1965495.1199999999</c:v>
                </c:pt>
                <c:pt idx="6">
                  <c:v>1062580.92</c:v>
                </c:pt>
                <c:pt idx="7">
                  <c:v>3289634.1</c:v>
                </c:pt>
                <c:pt idx="8">
                  <c:v>296537.88</c:v>
                </c:pt>
                <c:pt idx="9">
                  <c:v>5013339.04</c:v>
                </c:pt>
                <c:pt idx="10">
                  <c:v>313082.42</c:v>
                </c:pt>
                <c:pt idx="11">
                  <c:v>7800499.2599999998</c:v>
                </c:pt>
                <c:pt idx="12">
                  <c:v>4916102.5500000007</c:v>
                </c:pt>
                <c:pt idx="13">
                  <c:v>1077217.9200000002</c:v>
                </c:pt>
              </c:numCache>
            </c:numRef>
          </c:val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Sheet5!$D$3:$D$29</c:f>
              <c:numCache>
                <c:formatCode>General</c:formatCode>
                <c:ptCount val="14"/>
                <c:pt idx="0">
                  <c:v>3923551.0400000005</c:v>
                </c:pt>
                <c:pt idx="1">
                  <c:v>1376819.1199999999</c:v>
                </c:pt>
                <c:pt idx="3">
                  <c:v>316800.12</c:v>
                </c:pt>
                <c:pt idx="5">
                  <c:v>4076839.3600000003</c:v>
                </c:pt>
                <c:pt idx="6">
                  <c:v>5241499.67</c:v>
                </c:pt>
                <c:pt idx="7">
                  <c:v>2240816.86</c:v>
                </c:pt>
                <c:pt idx="8">
                  <c:v>4238924.9000000004</c:v>
                </c:pt>
                <c:pt idx="10">
                  <c:v>1205020.1099999999</c:v>
                </c:pt>
                <c:pt idx="11">
                  <c:v>2243859.9900000002</c:v>
                </c:pt>
                <c:pt idx="12">
                  <c:v>1031923.2000000001</c:v>
                </c:pt>
              </c:numCache>
            </c:numRef>
          </c:val>
        </c:ser>
        <c:ser>
          <c:idx val="3"/>
          <c:order val="3"/>
          <c:tx>
            <c:strRef>
              <c:f>Sheet5!$E$1:$E$2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Sheet5!$E$3:$E$29</c:f>
              <c:numCache>
                <c:formatCode>General</c:formatCode>
                <c:ptCount val="14"/>
                <c:pt idx="0">
                  <c:v>4076440.3799999994</c:v>
                </c:pt>
                <c:pt idx="4">
                  <c:v>1044829.16</c:v>
                </c:pt>
                <c:pt idx="5">
                  <c:v>3831609.14</c:v>
                </c:pt>
                <c:pt idx="6">
                  <c:v>33617.920000000006</c:v>
                </c:pt>
                <c:pt idx="7">
                  <c:v>757863.74</c:v>
                </c:pt>
                <c:pt idx="10">
                  <c:v>446696.23</c:v>
                </c:pt>
                <c:pt idx="11">
                  <c:v>1067223.43</c:v>
                </c:pt>
                <c:pt idx="12">
                  <c:v>1384108.3</c:v>
                </c:pt>
              </c:numCache>
            </c:numRef>
          </c:val>
        </c:ser>
        <c:ser>
          <c:idx val="4"/>
          <c:order val="4"/>
          <c:tx>
            <c:strRef>
              <c:f>Sheet5!$F$1:$F$2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Sheet5!$F$3:$F$29</c:f>
              <c:numCache>
                <c:formatCode>General</c:formatCode>
                <c:ptCount val="14"/>
                <c:pt idx="1">
                  <c:v>6523184.0199999996</c:v>
                </c:pt>
                <c:pt idx="3">
                  <c:v>3557168.79</c:v>
                </c:pt>
                <c:pt idx="5">
                  <c:v>1205242.08</c:v>
                </c:pt>
                <c:pt idx="6">
                  <c:v>1411119.6400000001</c:v>
                </c:pt>
                <c:pt idx="7">
                  <c:v>7528116.9400000004</c:v>
                </c:pt>
                <c:pt idx="10">
                  <c:v>191998.34</c:v>
                </c:pt>
                <c:pt idx="11">
                  <c:v>810868.99</c:v>
                </c:pt>
                <c:pt idx="12">
                  <c:v>404251.02999999997</c:v>
                </c:pt>
                <c:pt idx="13">
                  <c:v>6004100.0699999994</c:v>
                </c:pt>
              </c:numCache>
            </c:numRef>
          </c:val>
        </c:ser>
        <c:ser>
          <c:idx val="5"/>
          <c:order val="5"/>
          <c:tx>
            <c:strRef>
              <c:f>Sheet5!$G$1:$G$2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Sheet5!$G$3:$G$29</c:f>
              <c:numCache>
                <c:formatCode>General</c:formatCode>
                <c:ptCount val="14"/>
                <c:pt idx="0">
                  <c:v>1298767.2799999998</c:v>
                </c:pt>
                <c:pt idx="1">
                  <c:v>3743784</c:v>
                </c:pt>
                <c:pt idx="3">
                  <c:v>3393431.63</c:v>
                </c:pt>
                <c:pt idx="4">
                  <c:v>1879316.83</c:v>
                </c:pt>
                <c:pt idx="5">
                  <c:v>685998.23</c:v>
                </c:pt>
                <c:pt idx="6">
                  <c:v>1201525.5900000001</c:v>
                </c:pt>
                <c:pt idx="7">
                  <c:v>428851.88</c:v>
                </c:pt>
                <c:pt idx="8">
                  <c:v>1419755.9</c:v>
                </c:pt>
                <c:pt idx="10">
                  <c:v>4070831.4899999998</c:v>
                </c:pt>
                <c:pt idx="11">
                  <c:v>4880577.24</c:v>
                </c:pt>
                <c:pt idx="12">
                  <c:v>1307059.8</c:v>
                </c:pt>
                <c:pt idx="13">
                  <c:v>1000957.9099999999</c:v>
                </c:pt>
              </c:numCache>
            </c:numRef>
          </c:val>
        </c:ser>
        <c:ser>
          <c:idx val="6"/>
          <c:order val="6"/>
          <c:tx>
            <c:strRef>
              <c:f>Sheet5!$H$1:$H$2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Sheet5!$H$3:$H$29</c:f>
              <c:numCache>
                <c:formatCode>General</c:formatCode>
                <c:ptCount val="14"/>
                <c:pt idx="0">
                  <c:v>4613259.4900000012</c:v>
                </c:pt>
                <c:pt idx="1">
                  <c:v>5482182.0300000003</c:v>
                </c:pt>
                <c:pt idx="2">
                  <c:v>1857730.86</c:v>
                </c:pt>
                <c:pt idx="3">
                  <c:v>6067937.3700000001</c:v>
                </c:pt>
                <c:pt idx="5">
                  <c:v>3119388.33</c:v>
                </c:pt>
                <c:pt idx="7">
                  <c:v>263352.32000000001</c:v>
                </c:pt>
                <c:pt idx="8">
                  <c:v>3777286.72</c:v>
                </c:pt>
                <c:pt idx="10">
                  <c:v>75873.280000000013</c:v>
                </c:pt>
                <c:pt idx="11">
                  <c:v>237764.07</c:v>
                </c:pt>
                <c:pt idx="12">
                  <c:v>3891407.97</c:v>
                </c:pt>
                <c:pt idx="13">
                  <c:v>5262519.92</c:v>
                </c:pt>
              </c:numCache>
            </c:numRef>
          </c:val>
        </c:ser>
        <c:ser>
          <c:idx val="7"/>
          <c:order val="7"/>
          <c:tx>
            <c:strRef>
              <c:f>Sheet5!$I$1:$I$2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B90F88"/>
            </a:solidFill>
          </c:spPr>
          <c:cat>
            <c:multiLvlStrRef>
              <c:f>Sheet5!$A$3:$A$29</c:f>
              <c:multiLvlStrCache>
                <c:ptCount val="14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Q4</c:v>
                  </c:pt>
                  <c:pt idx="12">
                    <c:v>Q4</c:v>
                  </c:pt>
                  <c:pt idx="13">
                    <c:v>Q5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4">
                    <c:v>April</c:v>
                  </c:pt>
                  <c:pt idx="5">
                    <c:v>May</c:v>
                  </c:pt>
                  <c:pt idx="6">
                    <c:v>June</c:v>
                  </c:pt>
                  <c:pt idx="7">
                    <c:v>July</c:v>
                  </c:pt>
                  <c:pt idx="8">
                    <c:v>August</c:v>
                  </c:pt>
                  <c:pt idx="9">
                    <c:v>September</c:v>
                  </c:pt>
                  <c:pt idx="11">
                    <c:v>October</c:v>
                  </c:pt>
                  <c:pt idx="12">
                    <c:v>November</c:v>
                  </c:pt>
                  <c:pt idx="13">
                    <c:v>December</c:v>
                  </c:pt>
                </c:lvl>
              </c:multiLvlStrCache>
            </c:multiLvlStrRef>
          </c:cat>
          <c:val>
            <c:numRef>
              <c:f>Sheet5!$I$3:$I$29</c:f>
              <c:numCache>
                <c:formatCode>General</c:formatCode>
                <c:ptCount val="14"/>
                <c:pt idx="3">
                  <c:v>3731183.06</c:v>
                </c:pt>
                <c:pt idx="4">
                  <c:v>8221023.1400000006</c:v>
                </c:pt>
                <c:pt idx="5">
                  <c:v>714889.27999999991</c:v>
                </c:pt>
                <c:pt idx="6">
                  <c:v>3702.72</c:v>
                </c:pt>
                <c:pt idx="7">
                  <c:v>427723.86</c:v>
                </c:pt>
                <c:pt idx="12">
                  <c:v>46922.04</c:v>
                </c:pt>
                <c:pt idx="13">
                  <c:v>196871.58000000002</c:v>
                </c:pt>
              </c:numCache>
            </c:numRef>
          </c:val>
        </c:ser>
        <c:axId val="149196160"/>
        <c:axId val="149206144"/>
      </c:barChart>
      <c:catAx>
        <c:axId val="149196160"/>
        <c:scaling>
          <c:orientation val="minMax"/>
        </c:scaling>
        <c:axPos val="b"/>
        <c:tickLblPos val="nextTo"/>
        <c:crossAx val="149206144"/>
        <c:crosses val="autoZero"/>
        <c:auto val="1"/>
        <c:lblAlgn val="ctr"/>
        <c:lblOffset val="100"/>
      </c:catAx>
      <c:valAx>
        <c:axId val="149206144"/>
        <c:scaling>
          <c:orientation val="minMax"/>
        </c:scaling>
        <c:axPos val="l"/>
        <c:majorGridlines/>
        <c:numFmt formatCode="General" sourceLinked="1"/>
        <c:tickLblPos val="nextTo"/>
        <c:spPr>
          <a:noFill/>
        </c:spPr>
        <c:crossAx val="149196160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[200.xlsx]Sheet5!PivotTable13</c:name>
    <c:fmtId val="2"/>
  </c:pivotSource>
  <c:chart>
    <c:title>
      <c:tx>
        <c:rich>
          <a:bodyPr/>
          <a:lstStyle/>
          <a:p>
            <a:pPr>
              <a:defRPr sz="1600" b="1"/>
            </a:pPr>
            <a:r>
              <a:rPr lang="en-US" sz="1600" b="1"/>
              <a:t>Total</a:t>
            </a:r>
            <a:r>
              <a:rPr lang="en-US" sz="1600" b="1" baseline="0"/>
              <a:t> COGS by sales channel</a:t>
            </a:r>
            <a:endParaRPr lang="en-US" sz="1600" b="1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spPr>
          <a:solidFill>
            <a:srgbClr val="B90F88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areaChart>
        <c:grouping val="stacked"/>
        <c:ser>
          <c:idx val="0"/>
          <c:order val="0"/>
          <c:tx>
            <c:strRef>
              <c:f>Sheet5!$B$51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90F88"/>
            </a:solidFill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Sheet5!$A$52:$A$54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Sheet5!$B$52:$B$54</c:f>
              <c:numCache>
                <c:formatCode>General</c:formatCode>
                <c:ptCount val="2"/>
                <c:pt idx="0">
                  <c:v>96587839.159999982</c:v>
                </c:pt>
                <c:pt idx="1">
                  <c:v>108658870.32999995</c:v>
                </c:pt>
              </c:numCache>
            </c:numRef>
          </c:val>
        </c:ser>
        <c:dLbls>
          <c:showVal val="1"/>
        </c:dLbls>
        <c:axId val="149902080"/>
        <c:axId val="149904000"/>
      </c:areaChart>
      <c:catAx>
        <c:axId val="149902080"/>
        <c:scaling>
          <c:orientation val="minMax"/>
        </c:scaling>
        <c:axPos val="b"/>
        <c:title>
          <c:layout/>
        </c:title>
        <c:majorTickMark val="none"/>
        <c:tickLblPos val="nextTo"/>
        <c:crossAx val="149904000"/>
        <c:crosses val="autoZero"/>
        <c:auto val="1"/>
        <c:lblAlgn val="ctr"/>
        <c:lblOffset val="100"/>
      </c:catAx>
      <c:valAx>
        <c:axId val="149904000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majorTickMark val="none"/>
        <c:tickLblPos val="nextTo"/>
        <c:crossAx val="149902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[200.xlsx]Sheet5!PivotTable12</c:name>
    <c:fmtId val="2"/>
  </c:pivotSource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Total COGS by sales region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spPr>
          <a:solidFill>
            <a:srgbClr val="B90F88"/>
          </a:solidFill>
        </c:spPr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Sheet5!$B$33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90F88"/>
            </a:solidFill>
          </c:spPr>
          <c:cat>
            <c:strRef>
              <c:f>Sheet5!$A$34:$A$41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Sheet5!$B$34:$B$41</c:f>
              <c:numCache>
                <c:formatCode>General</c:formatCode>
                <c:ptCount val="7"/>
                <c:pt idx="0">
                  <c:v>38922879.210000001</c:v>
                </c:pt>
                <c:pt idx="1">
                  <c:v>14010019.57</c:v>
                </c:pt>
                <c:pt idx="2">
                  <c:v>24005857.180000003</c:v>
                </c:pt>
                <c:pt idx="3">
                  <c:v>47213083.419999987</c:v>
                </c:pt>
                <c:pt idx="4">
                  <c:v>33783152.980000004</c:v>
                </c:pt>
                <c:pt idx="5">
                  <c:v>10975786.01</c:v>
                </c:pt>
                <c:pt idx="6">
                  <c:v>36335931.119999997</c:v>
                </c:pt>
              </c:numCache>
            </c:numRef>
          </c:val>
        </c:ser>
        <c:axId val="149899136"/>
        <c:axId val="149900672"/>
      </c:barChart>
      <c:catAx>
        <c:axId val="149899136"/>
        <c:scaling>
          <c:orientation val="minMax"/>
        </c:scaling>
        <c:axPos val="l"/>
        <c:tickLblPos val="nextTo"/>
        <c:crossAx val="149900672"/>
        <c:crosses val="autoZero"/>
        <c:auto val="1"/>
        <c:lblAlgn val="ctr"/>
        <c:lblOffset val="100"/>
      </c:catAx>
      <c:valAx>
        <c:axId val="149900672"/>
        <c:scaling>
          <c:orientation val="minMax"/>
        </c:scaling>
        <c:axPos val="b"/>
        <c:majorGridlines/>
        <c:numFmt formatCode="General" sourceLinked="1"/>
        <c:tickLblPos val="nextTo"/>
        <c:crossAx val="14989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[200.xlsx]Sheet5!PivotTable14</c:name>
    <c:fmtId val="4"/>
  </c:pivotSource>
  <c:chart>
    <c:title>
      <c:tx>
        <c:rich>
          <a:bodyPr anchor="t" anchorCtr="0"/>
          <a:lstStyle/>
          <a:p>
            <a:pPr>
              <a:defRPr/>
            </a:pPr>
            <a:r>
              <a:rPr lang="en-US" sz="1200" b="0"/>
              <a:t>Total</a:t>
            </a:r>
            <a:r>
              <a:rPr lang="en-US" sz="1200" b="0" baseline="0"/>
              <a:t> COGS by item types</a:t>
            </a:r>
            <a:endParaRPr lang="en-US" sz="1200" b="0"/>
          </a:p>
        </c:rich>
      </c:tx>
      <c:layout>
        <c:manualLayout>
          <c:xMode val="edge"/>
          <c:yMode val="edge"/>
          <c:x val="0.43096170241372256"/>
          <c:y val="4.3070294790732632E-3"/>
        </c:manualLayout>
      </c:layout>
    </c:title>
    <c:pivotFmts>
      <c:pivotFmt>
        <c:idx val="0"/>
        <c:marker>
          <c:symbol val="none"/>
        </c:marker>
      </c:pivotFmt>
      <c:pivotFmt>
        <c:idx val="1"/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spPr>
          <a:solidFill>
            <a:srgbClr val="B90F88"/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03771849870457"/>
          <c:y val="9.2801902418312252E-2"/>
          <c:w val="0.74248518318346823"/>
          <c:h val="0.65240957083186135"/>
        </c:manualLayout>
      </c:layout>
      <c:barChart>
        <c:barDir val="col"/>
        <c:grouping val="percentStacked"/>
        <c:ser>
          <c:idx val="0"/>
          <c:order val="0"/>
          <c:tx>
            <c:strRef>
              <c:f>Sheet5!$B$65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90F88"/>
            </a:solidFill>
          </c:spPr>
          <c:cat>
            <c:strRef>
              <c:f>Sheet5!$A$66:$A$78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Sheet5!$B$66:$B$78</c:f>
              <c:numCache>
                <c:formatCode>General</c:formatCode>
                <c:ptCount val="12"/>
                <c:pt idx="0">
                  <c:v>10412357.879999999</c:v>
                </c:pt>
                <c:pt idx="1">
                  <c:v>3080768.9</c:v>
                </c:pt>
                <c:pt idx="2">
                  <c:v>9700923.9600000009</c:v>
                </c:pt>
                <c:pt idx="3">
                  <c:v>2409272.3200000003</c:v>
                </c:pt>
                <c:pt idx="4">
                  <c:v>29046352.319999997</c:v>
                </c:pt>
                <c:pt idx="5">
                  <c:v>627194.19999999995</c:v>
                </c:pt>
                <c:pt idx="6">
                  <c:v>49433352.180000007</c:v>
                </c:pt>
                <c:pt idx="7">
                  <c:v>28029344.020000003</c:v>
                </c:pt>
                <c:pt idx="8">
                  <c:v>55912439.680000007</c:v>
                </c:pt>
                <c:pt idx="9">
                  <c:v>4534110.03</c:v>
                </c:pt>
                <c:pt idx="10">
                  <c:v>8412482.3999999985</c:v>
                </c:pt>
                <c:pt idx="11">
                  <c:v>3648111.6</c:v>
                </c:pt>
              </c:numCache>
            </c:numRef>
          </c:val>
        </c:ser>
        <c:overlap val="100"/>
        <c:axId val="149945344"/>
        <c:axId val="149971712"/>
      </c:barChart>
      <c:catAx>
        <c:axId val="149945344"/>
        <c:scaling>
          <c:orientation val="minMax"/>
        </c:scaling>
        <c:axPos val="b"/>
        <c:tickLblPos val="nextTo"/>
        <c:crossAx val="149971712"/>
        <c:crosses val="autoZero"/>
        <c:auto val="1"/>
        <c:lblAlgn val="ctr"/>
        <c:lblOffset val="100"/>
      </c:catAx>
      <c:valAx>
        <c:axId val="149971712"/>
        <c:scaling>
          <c:orientation val="minMax"/>
        </c:scaling>
        <c:axPos val="l"/>
        <c:majorGridlines/>
        <c:numFmt formatCode="0%" sourceLinked="1"/>
        <c:tickLblPos val="nextTo"/>
        <c:crossAx val="1499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253094</xdr:colOff>
      <xdr:row>2</xdr:row>
      <xdr:rowOff>87086</xdr:rowOff>
    </xdr:from>
    <xdr:to>
      <xdr:col>20</xdr:col>
      <xdr:colOff>100694</xdr:colOff>
      <xdr:row>16</xdr:row>
      <xdr:rowOff>163286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54428</xdr:colOff>
      <xdr:row>32</xdr:row>
      <xdr:rowOff>108858</xdr:rowOff>
    </xdr:from>
    <xdr:to>
      <xdr:col>10</xdr:col>
      <xdr:colOff>272142</xdr:colOff>
      <xdr:row>47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748393</xdr:colOff>
      <xdr:row>50</xdr:row>
      <xdr:rowOff>40821</xdr:rowOff>
    </xdr:from>
    <xdr:to>
      <xdr:col>10</xdr:col>
      <xdr:colOff>612320</xdr:colOff>
      <xdr:row>61</xdr:row>
      <xdr:rowOff>108857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394607</xdr:colOff>
      <xdr:row>63</xdr:row>
      <xdr:rowOff>176893</xdr:rowOff>
    </xdr:from>
    <xdr:to>
      <xdr:col>12</xdr:col>
      <xdr:colOff>163286</xdr:colOff>
      <xdr:row>78</xdr:row>
      <xdr:rowOff>68036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133350</xdr:rowOff>
    </xdr:from>
    <xdr:to>
      <xdr:col>9</xdr:col>
      <xdr:colOff>457200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10</xdr:row>
      <xdr:rowOff>66675</xdr:rowOff>
    </xdr:from>
    <xdr:to>
      <xdr:col>20</xdr:col>
      <xdr:colOff>205467</xdr:colOff>
      <xdr:row>21</xdr:row>
      <xdr:rowOff>134711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66675</xdr:rowOff>
    </xdr:from>
    <xdr:to>
      <xdr:col>11</xdr:col>
      <xdr:colOff>454479</xdr:colOff>
      <xdr:row>38</xdr:row>
      <xdr:rowOff>175531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155121</xdr:colOff>
      <xdr:row>24</xdr:row>
      <xdr:rowOff>66675</xdr:rowOff>
    </xdr:from>
    <xdr:to>
      <xdr:col>20</xdr:col>
      <xdr:colOff>95250</xdr:colOff>
      <xdr:row>39</xdr:row>
      <xdr:rowOff>157843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333375</xdr:colOff>
      <xdr:row>1</xdr:row>
      <xdr:rowOff>47625</xdr:rowOff>
    </xdr:from>
    <xdr:ext cx="184731" cy="264560"/>
    <xdr:sp macro="" textlink="">
      <xdr:nvSpPr>
        <xdr:cNvPr id="7" name="TextBox 6"/>
        <xdr:cNvSpPr txBox="1"/>
      </xdr:nvSpPr>
      <xdr:spPr>
        <a:xfrm>
          <a:off x="333375" y="23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270612</xdr:colOff>
      <xdr:row>1</xdr:row>
      <xdr:rowOff>92493</xdr:rowOff>
    </xdr:from>
    <xdr:to>
      <xdr:col>4</xdr:col>
      <xdr:colOff>176893</xdr:colOff>
      <xdr:row>3</xdr:row>
      <xdr:rowOff>108856</xdr:rowOff>
    </xdr:to>
    <xdr:sp macro="" textlink="Sheet5!$A$86">
      <xdr:nvSpPr>
        <xdr:cNvPr id="9" name="TextBox 8"/>
        <xdr:cNvSpPr txBox="1"/>
      </xdr:nvSpPr>
      <xdr:spPr>
        <a:xfrm>
          <a:off x="1495255" y="282993"/>
          <a:ext cx="1130924" cy="3973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49859F4D-5F41-4F46-A34B-89A69366FC50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288141193.9</a:t>
          </a:fld>
          <a:endParaRPr lang="en-US" sz="2000" b="1"/>
        </a:p>
      </xdr:txBody>
    </xdr:sp>
    <xdr:clientData/>
  </xdr:twoCellAnchor>
  <xdr:twoCellAnchor>
    <xdr:from>
      <xdr:col>4</xdr:col>
      <xdr:colOff>612320</xdr:colOff>
      <xdr:row>1</xdr:row>
      <xdr:rowOff>81643</xdr:rowOff>
    </xdr:from>
    <xdr:to>
      <xdr:col>7</xdr:col>
      <xdr:colOff>171449</xdr:colOff>
      <xdr:row>3</xdr:row>
      <xdr:rowOff>133351</xdr:rowOff>
    </xdr:to>
    <xdr:sp macro="" textlink="Sheet5!$C$86">
      <xdr:nvSpPr>
        <xdr:cNvPr id="10" name="TextBox 9"/>
        <xdr:cNvSpPr txBox="1"/>
      </xdr:nvSpPr>
      <xdr:spPr>
        <a:xfrm>
          <a:off x="3061606" y="272143"/>
          <a:ext cx="1396093" cy="432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29570BCC-5793-43B5-ACE4-33993A8E9AA5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205246709.5</a:t>
          </a:fld>
          <a:endParaRPr lang="en-US" sz="2000" b="1"/>
        </a:p>
      </xdr:txBody>
    </xdr:sp>
    <xdr:clientData/>
  </xdr:twoCellAnchor>
  <xdr:twoCellAnchor>
    <xdr:from>
      <xdr:col>8</xdr:col>
      <xdr:colOff>149680</xdr:colOff>
      <xdr:row>1</xdr:row>
      <xdr:rowOff>108857</xdr:rowOff>
    </xdr:from>
    <xdr:to>
      <xdr:col>10</xdr:col>
      <xdr:colOff>68037</xdr:colOff>
      <xdr:row>3</xdr:row>
      <xdr:rowOff>122464</xdr:rowOff>
    </xdr:to>
    <xdr:sp macro="" textlink="Sheet5!$E$86">
      <xdr:nvSpPr>
        <xdr:cNvPr id="11" name="TextBox 10"/>
        <xdr:cNvSpPr txBox="1"/>
      </xdr:nvSpPr>
      <xdr:spPr>
        <a:xfrm rot="10800000" flipH="1" flipV="1">
          <a:off x="5048251" y="299357"/>
          <a:ext cx="1143000" cy="394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fld id="{A73DD6FD-B139-4523-8791-B1EA799CA67A}" type="TxLink"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82894484.38</a:t>
          </a:fld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19050</xdr:colOff>
      <xdr:row>1</xdr:row>
      <xdr:rowOff>28575</xdr:rowOff>
    </xdr:from>
    <xdr:to>
      <xdr:col>1</xdr:col>
      <xdr:colOff>161925</xdr:colOff>
      <xdr:row>1</xdr:row>
      <xdr:rowOff>161925</xdr:rowOff>
    </xdr:to>
    <xdr:sp macro="" textlink="">
      <xdr:nvSpPr>
        <xdr:cNvPr id="12" name="TextBox 11"/>
        <xdr:cNvSpPr txBox="1"/>
      </xdr:nvSpPr>
      <xdr:spPr>
        <a:xfrm>
          <a:off x="628650" y="219075"/>
          <a:ext cx="14287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9525</xdr:colOff>
      <xdr:row>1</xdr:row>
      <xdr:rowOff>9525</xdr:rowOff>
    </xdr:from>
    <xdr:to>
      <xdr:col>2</xdr:col>
      <xdr:colOff>9525</xdr:colOff>
      <xdr:row>4</xdr:row>
      <xdr:rowOff>19050</xdr:rowOff>
    </xdr:to>
    <xdr:sp macro="" textlink="">
      <xdr:nvSpPr>
        <xdr:cNvPr id="13" name="TextBox 12"/>
        <xdr:cNvSpPr txBox="1"/>
      </xdr:nvSpPr>
      <xdr:spPr>
        <a:xfrm>
          <a:off x="9525" y="200025"/>
          <a:ext cx="12192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SALES</a:t>
          </a:r>
          <a:r>
            <a:rPr lang="en-US" sz="1100" b="1" baseline="0"/>
            <a:t> DASHBOARD</a:t>
          </a:r>
          <a:endParaRPr lang="en-US" sz="1100" b="1"/>
        </a:p>
      </xdr:txBody>
    </xdr:sp>
    <xdr:clientData/>
  </xdr:twoCellAnchor>
  <xdr:oneCellAnchor>
    <xdr:from>
      <xdr:col>2</xdr:col>
      <xdr:colOff>585108</xdr:colOff>
      <xdr:row>1</xdr:row>
      <xdr:rowOff>108857</xdr:rowOff>
    </xdr:from>
    <xdr:ext cx="354820" cy="317628"/>
    <xdr:sp macro="" textlink="">
      <xdr:nvSpPr>
        <xdr:cNvPr id="14" name="TextBox 13"/>
        <xdr:cNvSpPr txBox="1"/>
      </xdr:nvSpPr>
      <xdr:spPr>
        <a:xfrm>
          <a:off x="1809751" y="299357"/>
          <a:ext cx="354820" cy="317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mani/Downloads/Sales%20Datase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00000 Sales Records"/>
      <sheetName val="Sheet3"/>
      <sheetName val="Sheet1"/>
      <sheetName val="Sheet4"/>
      <sheetName val="Sales Datase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porate Edition" refreshedDate="45829.425333564817" createdVersion="3" refreshedVersion="3" minRefreshableVersion="3" recordCount="199">
  <cacheSource type="worksheet">
    <worksheetSource ref="A1:Q200" sheet="Sheet1"/>
  </cacheSource>
  <cacheFields count="17">
    <cacheField name="Region" numFmtId="0">
      <sharedItems count="7">
        <s v="Sub-Saharan Africa"/>
        <s v="Middle East and North Africa"/>
        <s v="Australia and Oceania"/>
        <s v="Europe"/>
        <s v="Asia"/>
        <s v="Central America and the Caribbean"/>
        <s v="North America"/>
      </sharedItems>
    </cacheField>
    <cacheField name="Country" numFmtId="0">
      <sharedItems count="125">
        <s v="South Africa"/>
        <s v="Morocco"/>
        <s v="Papua New Guinea"/>
        <s v="Djibouti"/>
        <s v="Slovakia"/>
        <s v="Sri Lanka"/>
        <s v="Seychelles "/>
        <s v="Tanzania"/>
        <s v="Ghana"/>
        <s v="Taiwan"/>
        <s v="Algeria"/>
        <s v="Singapore"/>
        <s v="Vietnam"/>
        <s v="Uganda"/>
        <s v="Zimbabwe"/>
        <s v="Ethiopia"/>
        <s v="France"/>
        <s v="The Bahamas"/>
        <s v="Haiti"/>
        <s v="Nicaragua"/>
        <s v="Turkmenistan"/>
        <s v="United Kingdom"/>
        <s v="Dominican Republic"/>
        <s v="China"/>
        <s v="Kuwait"/>
        <s v="United Arab Emirates"/>
        <s v="Estonia"/>
        <s v="Malaysia"/>
        <s v="Vanuatu"/>
        <s v="India"/>
        <s v="Samoa "/>
        <s v="Kazakhstan"/>
        <s v="Czech Republic"/>
        <s v="Belgium"/>
        <s v="Finland"/>
        <s v="Oman"/>
        <s v="Dominica"/>
        <s v="Serbia"/>
        <s v="Sao Tome and Principe"/>
        <s v="Brunei"/>
        <s v="Israel"/>
        <s v="Solomon Islands"/>
        <s v="Togo"/>
        <s v="Mauritius "/>
        <s v="Canada"/>
        <s v="Lebanon"/>
        <s v="South Korea"/>
        <s v="Indonesia"/>
        <s v="Antigua and Barbuda "/>
        <s v="Tunisia "/>
        <s v="Thailand"/>
        <s v="Nepal"/>
        <s v="Montenegro"/>
        <s v="Greece"/>
        <s v="Monaco"/>
        <s v="Albania"/>
        <s v="Saint Lucia"/>
        <s v="Italy"/>
        <s v="Switzerland"/>
        <s v="Netherlands"/>
        <s v="Sweden"/>
        <s v="Burundi"/>
        <s v="Iceland"/>
        <s v="Rwanda"/>
        <s v="Japan"/>
        <s v="Romania"/>
        <s v="Belize"/>
        <s v="Egypt"/>
        <s v="Tonga"/>
        <s v="East Timor"/>
        <s v="The Gambia"/>
        <s v="Mali"/>
        <s v="Moldova "/>
        <s v="Pakistan"/>
        <s v="Madagascar"/>
        <s v="United States of America"/>
        <s v="Democratic Republic of the Congo"/>
        <s v="New Zealand"/>
        <s v="Liberia"/>
        <s v="Malawi"/>
        <s v="Equatorial Guinea"/>
        <s v="El Salvador"/>
        <s v="Greenland"/>
        <s v="Myanmar"/>
        <s v="Costa Rica"/>
        <s v="Armenia"/>
        <s v="Somalia"/>
        <s v="Kenya"/>
        <s v="Zambia"/>
        <s v="Marshall Islands"/>
        <s v="Syria"/>
        <s v="Niger"/>
        <s v="Mongolia"/>
        <s v="Sierra Leone"/>
        <s v="Cape Verde"/>
        <s v="Denmark"/>
        <s v="Saint Kitts and Nevis "/>
        <s v="Saudi Arabia"/>
        <s v="Bulgaria"/>
        <s v="Sudan"/>
        <s v="Yemen"/>
        <s v="Cambodia"/>
        <s v="Trinidad and Tobago"/>
        <s v="Central African Republic"/>
        <s v="Latvia"/>
        <s v="Grenada"/>
        <s v="Portugal"/>
        <s v="Bahrain"/>
        <s v="Cameroon"/>
        <s v="Bhutan"/>
        <s v="Georgia"/>
        <s v="Kiribati"/>
        <s v="Croatia"/>
        <s v="Turkey"/>
        <s v="Iraq"/>
        <s v="Comoros"/>
        <s v="Uzbekistan"/>
        <s v="Tuvalu"/>
        <s v="Gabon"/>
        <s v="Hungary"/>
        <s v="Jordan"/>
        <s v="Andorra"/>
        <s v="Luxembourg"/>
        <s v="Guinea-Bissau"/>
        <s v="Bangladesh"/>
      </sharedItems>
    </cacheField>
    <cacheField name="Item Type" numFmtId="0">
      <sharedItems count="12">
        <s v="Fruits"/>
        <s v="Clothes"/>
        <s v="Meat"/>
        <s v="Beverages"/>
        <s v="Office Supplies"/>
        <s v="Cosmetics"/>
        <s v="Snacks"/>
        <s v="Personal Care"/>
        <s v="Household"/>
        <s v="Vegetables"/>
        <s v="Baby Food"/>
        <s v="Cereal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/>
    </cacheField>
    <cacheField name="Order Date" numFmtId="14">
      <sharedItems containsSemiMixedTypes="0" containsNonDate="0" containsDate="1" containsString="0" minDate="2010-01-07T00:00:00" maxDate="2017-07-07T00:00:00"/>
    </cacheField>
    <cacheField name="Order ID" numFmtId="0">
      <sharedItems containsSemiMixedTypes="0" containsString="0" containsNumber="1" containsInteger="1" minValue="101328551" maxValue="996355521"/>
    </cacheField>
    <cacheField name="Ship Date" numFmtId="14">
      <sharedItems containsSemiMixedTypes="0" containsNonDate="0" containsDate="1" containsString="0" minDate="2010-02-12T00:00:00" maxDate="2017-07-30T00:00:00"/>
    </cacheField>
    <cacheField name="Units Sold" numFmtId="0">
      <sharedItems containsSemiMixedTypes="0" containsString="0" containsNumber="1" containsInteger="1" minValue="38" maxValue="9976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cogs" numFmtId="0">
      <sharedItems containsSemiMixedTypes="0" containsString="0" containsNumber="1" minValue="3702.72" maxValue="5051690.08"/>
    </cacheField>
    <cacheField name="month" numFmtId="0">
      <sharedItems count="12">
        <s v="July"/>
        <s v="September"/>
        <s v="May"/>
        <s v="October"/>
        <s v="November"/>
        <s v="January"/>
        <s v="March"/>
        <s v="February"/>
        <s v="June"/>
        <s v="April"/>
        <s v="December"/>
        <s v="August"/>
      </sharedItems>
    </cacheField>
    <cacheField name="year" numFmtId="0">
      <sharedItems count="8">
        <s v="2012"/>
        <s v="2013"/>
        <s v="2015"/>
        <s v="2017"/>
        <s v="2016"/>
        <s v="2011"/>
        <s v="2014"/>
        <s v="2010"/>
      </sharedItems>
    </cacheField>
    <cacheField name="quarter" numFmtId="0">
      <sharedItems count="5">
        <s v="Q3"/>
        <s v="Q4"/>
        <s v="Q2"/>
        <s v="Q1"/>
        <s v="Q5"/>
      </sharedItems>
    </cacheField>
    <cacheField name="profit" numFmtId="0">
      <sharedItems containsSemiMixedTypes="0" containsString="0" containsNumber="1" minValue="2095.3200000000011" maxValue="1681149.0299999998"/>
    </cacheField>
    <cacheField name="revenue" numFmtId="0">
      <sharedItems containsSemiMixedTypes="0" containsString="0" containsNumber="1" minValue="5798.0400000000009" maxValue="6666661.519999999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x v="0"/>
    <x v="0"/>
    <s v="M"/>
    <d v="2012-07-27T00:00:00"/>
    <n v="443368995"/>
    <d v="2012-07-28T00:00:00"/>
    <n v="1593"/>
    <n v="9.33"/>
    <n v="6.92"/>
    <n v="11023.56"/>
    <x v="0"/>
    <x v="0"/>
    <x v="0"/>
    <n v="3839.130000000001"/>
    <n v="14862.69"/>
  </r>
  <r>
    <x v="1"/>
    <x v="1"/>
    <x v="1"/>
    <x v="1"/>
    <s v="M"/>
    <d v="2013-09-14T00:00:00"/>
    <n v="667593514"/>
    <d v="2013-10-19T00:00:00"/>
    <n v="4611"/>
    <n v="109.28"/>
    <n v="35.840000000000003"/>
    <n v="165258.24000000002"/>
    <x v="1"/>
    <x v="1"/>
    <x v="1"/>
    <n v="338631.83999999997"/>
    <n v="503890.08"/>
  </r>
  <r>
    <x v="2"/>
    <x v="2"/>
    <x v="2"/>
    <x v="0"/>
    <s v="M"/>
    <d v="2015-05-15T00:00:00"/>
    <n v="940995585"/>
    <d v="2015-06-04T00:00:00"/>
    <n v="360"/>
    <n v="421.89"/>
    <n v="364.69"/>
    <n v="131288.4"/>
    <x v="2"/>
    <x v="2"/>
    <x v="2"/>
    <n v="20592"/>
    <n v="151880.4"/>
  </r>
  <r>
    <x v="0"/>
    <x v="3"/>
    <x v="1"/>
    <x v="0"/>
    <s v="H"/>
    <d v="2017-05-17T00:00:00"/>
    <n v="880811536"/>
    <d v="2017-07-02T00:00:00"/>
    <n v="562"/>
    <n v="109.28"/>
    <n v="35.840000000000003"/>
    <n v="20142.080000000002"/>
    <x v="2"/>
    <x v="3"/>
    <x v="2"/>
    <n v="41273.279999999999"/>
    <n v="61415.360000000001"/>
  </r>
  <r>
    <x v="3"/>
    <x v="4"/>
    <x v="3"/>
    <x v="0"/>
    <s v="L"/>
    <d v="2016-10-26T00:00:00"/>
    <n v="174590194"/>
    <d v="2016-12-04T00:00:00"/>
    <n v="3973"/>
    <n v="47.45"/>
    <n v="31.79"/>
    <n v="126301.67"/>
    <x v="3"/>
    <x v="4"/>
    <x v="1"/>
    <n v="62217.180000000008"/>
    <n v="188518.85"/>
  </r>
  <r>
    <x v="4"/>
    <x v="5"/>
    <x v="0"/>
    <x v="1"/>
    <s v="L"/>
    <d v="2011-11-07T00:00:00"/>
    <n v="830192887"/>
    <d v="2011-12-18T00:00:00"/>
    <n v="1379"/>
    <n v="9.33"/>
    <n v="6.92"/>
    <n v="9542.68"/>
    <x v="4"/>
    <x v="5"/>
    <x v="1"/>
    <n v="3323.3899999999994"/>
    <n v="12866.07"/>
  </r>
  <r>
    <x v="0"/>
    <x v="6"/>
    <x v="3"/>
    <x v="1"/>
    <s v="M"/>
    <d v="2013-01-18T00:00:00"/>
    <n v="425793445"/>
    <d v="2013-02-16T00:00:00"/>
    <n v="597"/>
    <n v="47.45"/>
    <n v="31.79"/>
    <n v="18978.63"/>
    <x v="5"/>
    <x v="1"/>
    <x v="3"/>
    <n v="9349.02"/>
    <n v="28327.65"/>
  </r>
  <r>
    <x v="0"/>
    <x v="7"/>
    <x v="3"/>
    <x v="1"/>
    <s v="L"/>
    <d v="2016-11-30T00:00:00"/>
    <n v="659878194"/>
    <d v="2017-01-16T00:00:00"/>
    <n v="1476"/>
    <n v="47.45"/>
    <n v="31.79"/>
    <n v="46922.04"/>
    <x v="4"/>
    <x v="3"/>
    <x v="1"/>
    <n v="23114.159999999996"/>
    <n v="70036.2"/>
  </r>
  <r>
    <x v="0"/>
    <x v="8"/>
    <x v="4"/>
    <x v="1"/>
    <s v="L"/>
    <d v="2017-03-23T00:00:00"/>
    <n v="601245963"/>
    <d v="2017-04-15T00:00:00"/>
    <n v="896"/>
    <n v="651.21"/>
    <n v="524.96"/>
    <n v="470364.16000000003"/>
    <x v="6"/>
    <x v="3"/>
    <x v="2"/>
    <n v="113120"/>
    <n v="583484.16000000003"/>
  </r>
  <r>
    <x v="0"/>
    <x v="7"/>
    <x v="5"/>
    <x v="0"/>
    <s v="L"/>
    <d v="2016-05-23T00:00:00"/>
    <n v="739008080"/>
    <d v="2016-05-24T00:00:00"/>
    <n v="7768"/>
    <n v="437.2"/>
    <n v="263.33"/>
    <n v="2045547.44"/>
    <x v="2"/>
    <x v="4"/>
    <x v="2"/>
    <n v="1350622.1600000001"/>
    <n v="3396169.6"/>
  </r>
  <r>
    <x v="4"/>
    <x v="9"/>
    <x v="0"/>
    <x v="0"/>
    <s v="M"/>
    <d v="2014-02-09T00:00:00"/>
    <n v="732588374"/>
    <d v="2014-02-23T00:00:00"/>
    <n v="8034"/>
    <n v="9.33"/>
    <n v="6.92"/>
    <n v="55595.28"/>
    <x v="7"/>
    <x v="6"/>
    <x v="3"/>
    <n v="19361.940000000002"/>
    <n v="74957.22"/>
  </r>
  <r>
    <x v="1"/>
    <x v="10"/>
    <x v="5"/>
    <x v="1"/>
    <s v="M"/>
    <d v="2011-02-18T00:00:00"/>
    <n v="761723172"/>
    <d v="2011-02-24T00:00:00"/>
    <n v="9669"/>
    <n v="437.2"/>
    <n v="263.33"/>
    <n v="2546137.77"/>
    <x v="7"/>
    <x v="5"/>
    <x v="3"/>
    <n v="1681149.0299999998"/>
    <n v="4227286.8"/>
  </r>
  <r>
    <x v="4"/>
    <x v="11"/>
    <x v="6"/>
    <x v="1"/>
    <s v="C"/>
    <d v="2013-01-28T00:00:00"/>
    <n v="176461303"/>
    <d v="2013-02-07T00:00:00"/>
    <n v="7676"/>
    <n v="152.58000000000001"/>
    <n v="97.44"/>
    <n v="747949.44"/>
    <x v="5"/>
    <x v="1"/>
    <x v="3"/>
    <n v="423254.64000000013"/>
    <n v="1171204.08"/>
  </r>
  <r>
    <x v="2"/>
    <x v="2"/>
    <x v="1"/>
    <x v="0"/>
    <s v="L"/>
    <d v="2011-06-20T00:00:00"/>
    <n v="647164094"/>
    <d v="2011-07-14T00:00:00"/>
    <n v="9092"/>
    <n v="109.28"/>
    <n v="35.840000000000003"/>
    <n v="325857.28000000003"/>
    <x v="8"/>
    <x v="5"/>
    <x v="0"/>
    <n v="667716.48"/>
    <n v="993573.76"/>
  </r>
  <r>
    <x v="4"/>
    <x v="12"/>
    <x v="7"/>
    <x v="1"/>
    <s v="M"/>
    <d v="2010-04-04T00:00:00"/>
    <n v="314505374"/>
    <d v="2010-05-06T00:00:00"/>
    <n v="7984"/>
    <n v="81.73"/>
    <n v="56.67"/>
    <n v="452453.28"/>
    <x v="9"/>
    <x v="7"/>
    <x v="2"/>
    <n v="200079.04000000004"/>
    <n v="652532.32000000007"/>
  </r>
  <r>
    <x v="0"/>
    <x v="13"/>
    <x v="7"/>
    <x v="1"/>
    <s v="M"/>
    <d v="2014-06-19T00:00:00"/>
    <n v="539471471"/>
    <d v="2014-07-21T00:00:00"/>
    <n v="451"/>
    <n v="81.73"/>
    <n v="56.67"/>
    <n v="25558.170000000002"/>
    <x v="8"/>
    <x v="6"/>
    <x v="0"/>
    <n v="11302.060000000001"/>
    <n v="36860.230000000003"/>
  </r>
  <r>
    <x v="0"/>
    <x v="14"/>
    <x v="4"/>
    <x v="0"/>
    <s v="C"/>
    <d v="2011-03-28T00:00:00"/>
    <n v="953361213"/>
    <d v="2011-04-08T00:00:00"/>
    <n v="9623"/>
    <n v="651.21"/>
    <n v="524.96"/>
    <n v="5051690.08"/>
    <x v="6"/>
    <x v="5"/>
    <x v="2"/>
    <n v="1214903.75"/>
    <n v="6266593.8300000001"/>
  </r>
  <r>
    <x v="0"/>
    <x v="15"/>
    <x v="5"/>
    <x v="1"/>
    <s v="M"/>
    <d v="2011-07-07T00:00:00"/>
    <n v="807785928"/>
    <d v="2011-07-25T00:00:00"/>
    <n v="662"/>
    <n v="437.2"/>
    <n v="263.33"/>
    <n v="174324.46"/>
    <x v="0"/>
    <x v="5"/>
    <x v="0"/>
    <n v="115101.93999999997"/>
    <n v="289426.39999999997"/>
  </r>
  <r>
    <x v="3"/>
    <x v="16"/>
    <x v="5"/>
    <x v="1"/>
    <s v="M"/>
    <d v="2015-12-07T00:00:00"/>
    <n v="324669444"/>
    <d v="2016-01-18T00:00:00"/>
    <n v="5758"/>
    <n v="437.2"/>
    <n v="263.33"/>
    <n v="1516254.14"/>
    <x v="10"/>
    <x v="4"/>
    <x v="4"/>
    <n v="1001143.4600000002"/>
    <n v="2517397.6"/>
  </r>
  <r>
    <x v="5"/>
    <x v="17"/>
    <x v="7"/>
    <x v="1"/>
    <s v="C"/>
    <d v="2011-01-19T00:00:00"/>
    <n v="246248090"/>
    <d v="2011-02-21T00:00:00"/>
    <n v="9137"/>
    <n v="81.73"/>
    <n v="56.67"/>
    <n v="517793.79000000004"/>
    <x v="5"/>
    <x v="5"/>
    <x v="3"/>
    <n v="228973.21999999997"/>
    <n v="746767.01"/>
  </r>
  <r>
    <x v="5"/>
    <x v="18"/>
    <x v="4"/>
    <x v="1"/>
    <s v="C"/>
    <d v="2010-12-31T00:00:00"/>
    <n v="485070693"/>
    <d v="2011-01-31T00:00:00"/>
    <n v="2052"/>
    <n v="651.21"/>
    <n v="524.96"/>
    <n v="1077217.9200000002"/>
    <x v="10"/>
    <x v="5"/>
    <x v="4"/>
    <n v="259065"/>
    <n v="1336282.9200000002"/>
  </r>
  <r>
    <x v="5"/>
    <x v="19"/>
    <x v="8"/>
    <x v="1"/>
    <s v="C"/>
    <d v="2015-10-28T00:00:00"/>
    <n v="573998582"/>
    <d v="2015-12-07T00:00:00"/>
    <n v="7791"/>
    <n v="668.27"/>
    <n v="502.54"/>
    <n v="3915289.14"/>
    <x v="3"/>
    <x v="2"/>
    <x v="1"/>
    <n v="1291202.4300000002"/>
    <n v="5206491.57"/>
  </r>
  <r>
    <x v="4"/>
    <x v="20"/>
    <x v="9"/>
    <x v="1"/>
    <s v="M"/>
    <d v="2015-04-13T00:00:00"/>
    <n v="116205585"/>
    <d v="2015-06-02T00:00:00"/>
    <n v="6670"/>
    <n v="154.06"/>
    <n v="90.93"/>
    <n v="606503.10000000009"/>
    <x v="9"/>
    <x v="2"/>
    <x v="2"/>
    <n v="421077.1"/>
    <n v="1027580.2000000001"/>
  </r>
  <r>
    <x v="3"/>
    <x v="21"/>
    <x v="5"/>
    <x v="1"/>
    <s v="L"/>
    <d v="2015-05-01T00:00:00"/>
    <n v="135178029"/>
    <d v="2015-05-16T00:00:00"/>
    <n v="1038"/>
    <n v="437.2"/>
    <n v="263.33"/>
    <n v="273336.53999999998"/>
    <x v="2"/>
    <x v="2"/>
    <x v="2"/>
    <n v="180477.06"/>
    <n v="453813.6"/>
  </r>
  <r>
    <x v="5"/>
    <x v="22"/>
    <x v="10"/>
    <x v="0"/>
    <s v="H"/>
    <d v="2011-08-25T00:00:00"/>
    <n v="824714744"/>
    <d v="2011-09-24T00:00:00"/>
    <n v="274"/>
    <n v="255.28"/>
    <n v="159.41999999999999"/>
    <n v="43681.079999999994"/>
    <x v="11"/>
    <x v="5"/>
    <x v="0"/>
    <n v="26265.640000000007"/>
    <n v="69946.720000000001"/>
  </r>
  <r>
    <x v="4"/>
    <x v="23"/>
    <x v="4"/>
    <x v="1"/>
    <s v="M"/>
    <d v="2016-02-10T00:00:00"/>
    <n v="198927056"/>
    <d v="2016-03-29T00:00:00"/>
    <n v="5791"/>
    <n v="651.21"/>
    <n v="524.96"/>
    <n v="3040043.3600000003"/>
    <x v="7"/>
    <x v="4"/>
    <x v="3"/>
    <n v="731113.75"/>
    <n v="3771157.1100000003"/>
  </r>
  <r>
    <x v="0"/>
    <x v="13"/>
    <x v="5"/>
    <x v="1"/>
    <s v="M"/>
    <d v="2015-02-28T00:00:00"/>
    <n v="842238795"/>
    <d v="2015-03-15T00:00:00"/>
    <n v="6031"/>
    <n v="437.2"/>
    <n v="263.33"/>
    <n v="1588143.23"/>
    <x v="7"/>
    <x v="2"/>
    <x v="3"/>
    <n v="1048609.9699999997"/>
    <n v="2636753.1999999997"/>
  </r>
  <r>
    <x v="1"/>
    <x v="24"/>
    <x v="8"/>
    <x v="0"/>
    <s v="C"/>
    <d v="2011-06-13T00:00:00"/>
    <n v="459386289"/>
    <d v="2011-07-21T00:00:00"/>
    <n v="1466"/>
    <n v="668.27"/>
    <n v="502.54"/>
    <n v="736723.64"/>
    <x v="8"/>
    <x v="5"/>
    <x v="0"/>
    <n v="242960.17999999993"/>
    <n v="979683.82"/>
  </r>
  <r>
    <x v="1"/>
    <x v="25"/>
    <x v="4"/>
    <x v="1"/>
    <s v="M"/>
    <d v="2012-06-23T00:00:00"/>
    <n v="425418365"/>
    <d v="2012-07-06T00:00:00"/>
    <n v="9603"/>
    <n v="651.21"/>
    <n v="524.96"/>
    <n v="5041190.88"/>
    <x v="8"/>
    <x v="0"/>
    <x v="0"/>
    <n v="1212378.75"/>
    <n v="6253569.6299999999"/>
  </r>
  <r>
    <x v="3"/>
    <x v="26"/>
    <x v="8"/>
    <x v="0"/>
    <s v="H"/>
    <d v="2011-09-01T00:00:00"/>
    <n v="835696351"/>
    <d v="2011-10-21T00:00:00"/>
    <n v="9976"/>
    <n v="668.27"/>
    <n v="502.54"/>
    <n v="5013339.04"/>
    <x v="1"/>
    <x v="5"/>
    <x v="0"/>
    <n v="1653322.4799999995"/>
    <n v="6666661.5199999996"/>
  </r>
  <r>
    <x v="4"/>
    <x v="27"/>
    <x v="3"/>
    <x v="1"/>
    <s v="M"/>
    <d v="2014-11-13T00:00:00"/>
    <n v="955894076"/>
    <d v="2014-12-28T00:00:00"/>
    <n v="9154"/>
    <n v="47.45"/>
    <n v="31.79"/>
    <n v="291005.65999999997"/>
    <x v="4"/>
    <x v="6"/>
    <x v="1"/>
    <n v="143351.64000000007"/>
    <n v="434357.30000000005"/>
  </r>
  <r>
    <x v="2"/>
    <x v="28"/>
    <x v="0"/>
    <x v="1"/>
    <s v="C"/>
    <d v="2013-11-03T00:00:00"/>
    <n v="571997869"/>
    <d v="2013-11-11T00:00:00"/>
    <n v="5735"/>
    <n v="9.33"/>
    <n v="6.92"/>
    <n v="39686.199999999997"/>
    <x v="4"/>
    <x v="1"/>
    <x v="1"/>
    <n v="13821.350000000006"/>
    <n v="53507.55"/>
  </r>
  <r>
    <x v="4"/>
    <x v="29"/>
    <x v="6"/>
    <x v="1"/>
    <s v="L"/>
    <d v="2012-10-10T00:00:00"/>
    <n v="440306556"/>
    <d v="2012-11-20T00:00:00"/>
    <n v="5349"/>
    <n v="152.58000000000001"/>
    <n v="97.44"/>
    <n v="521206.56"/>
    <x v="3"/>
    <x v="0"/>
    <x v="1"/>
    <n v="294943.86000000004"/>
    <n v="816150.42"/>
  </r>
  <r>
    <x v="2"/>
    <x v="30"/>
    <x v="8"/>
    <x v="1"/>
    <s v="L"/>
    <d v="2016-12-05T00:00:00"/>
    <n v="937431466"/>
    <d v="2016-12-08T00:00:00"/>
    <n v="5657"/>
    <n v="668.27"/>
    <n v="502.54"/>
    <n v="2842868.7800000003"/>
    <x v="10"/>
    <x v="4"/>
    <x v="4"/>
    <n v="937534.6099999994"/>
    <n v="3780403.3899999997"/>
  </r>
  <r>
    <x v="4"/>
    <x v="31"/>
    <x v="6"/>
    <x v="1"/>
    <s v="L"/>
    <d v="2013-09-08T00:00:00"/>
    <n v="710296428"/>
    <d v="2013-10-25T00:00:00"/>
    <n v="1352"/>
    <n v="152.58000000000001"/>
    <n v="97.44"/>
    <n v="131738.88"/>
    <x v="1"/>
    <x v="1"/>
    <x v="1"/>
    <n v="74549.279999999999"/>
    <n v="206288.16"/>
  </r>
  <r>
    <x v="3"/>
    <x v="32"/>
    <x v="5"/>
    <x v="1"/>
    <s v="H"/>
    <d v="2014-03-22T00:00:00"/>
    <n v="726137769"/>
    <d v="2014-04-26T00:00:00"/>
    <n v="9157"/>
    <n v="437.2"/>
    <n v="263.33"/>
    <n v="2411312.81"/>
    <x v="6"/>
    <x v="6"/>
    <x v="2"/>
    <n v="1592127.5899999999"/>
    <n v="4003440.4"/>
  </r>
  <r>
    <x v="3"/>
    <x v="33"/>
    <x v="7"/>
    <x v="1"/>
    <s v="H"/>
    <d v="2011-11-01T00:00:00"/>
    <n v="222504317"/>
    <d v="2011-11-20T00:00:00"/>
    <n v="2827"/>
    <n v="81.73"/>
    <n v="56.67"/>
    <n v="160206.09"/>
    <x v="4"/>
    <x v="5"/>
    <x v="1"/>
    <n v="70844.620000000024"/>
    <n v="231050.71000000002"/>
  </r>
  <r>
    <x v="3"/>
    <x v="34"/>
    <x v="8"/>
    <x v="0"/>
    <s v="H"/>
    <d v="2016-01-15T00:00:00"/>
    <n v="757257401"/>
    <d v="2016-01-31T00:00:00"/>
    <n v="8148"/>
    <n v="668.27"/>
    <n v="502.54"/>
    <n v="4094695.9200000004"/>
    <x v="5"/>
    <x v="4"/>
    <x v="3"/>
    <n v="1350368.0399999996"/>
    <n v="5445063.96"/>
  </r>
  <r>
    <x v="1"/>
    <x v="35"/>
    <x v="5"/>
    <x v="1"/>
    <s v="H"/>
    <d v="2010-11-29T00:00:00"/>
    <n v="358570849"/>
    <d v="2010-12-28T00:00:00"/>
    <n v="7937"/>
    <n v="437.2"/>
    <n v="263.33"/>
    <n v="2090050.21"/>
    <x v="4"/>
    <x v="7"/>
    <x v="1"/>
    <n v="1380006.19"/>
    <n v="3470056.4"/>
  </r>
  <r>
    <x v="5"/>
    <x v="36"/>
    <x v="8"/>
    <x v="0"/>
    <s v="C"/>
    <d v="2011-11-19T00:00:00"/>
    <n v="274930989"/>
    <d v="2011-12-13T00:00:00"/>
    <n v="7044"/>
    <n v="668.27"/>
    <n v="502.54"/>
    <n v="3539891.7600000002"/>
    <x v="4"/>
    <x v="5"/>
    <x v="1"/>
    <n v="1167402.1199999996"/>
    <n v="4707293.88"/>
  </r>
  <r>
    <x v="3"/>
    <x v="37"/>
    <x v="1"/>
    <x v="0"/>
    <s v="L"/>
    <d v="2016-07-06T00:00:00"/>
    <n v="925136649"/>
    <d v="2016-07-13T00:00:00"/>
    <n v="7348"/>
    <n v="109.28"/>
    <n v="35.840000000000003"/>
    <n v="263352.32000000001"/>
    <x v="0"/>
    <x v="4"/>
    <x v="0"/>
    <n v="539637.12000000011"/>
    <n v="802989.44000000006"/>
  </r>
  <r>
    <x v="0"/>
    <x v="38"/>
    <x v="1"/>
    <x v="0"/>
    <s v="L"/>
    <d v="2015-11-11T00:00:00"/>
    <n v="548299157"/>
    <d v="2015-12-28T00:00:00"/>
    <n v="2760"/>
    <n v="109.28"/>
    <n v="35.840000000000003"/>
    <n v="98918.400000000009"/>
    <x v="4"/>
    <x v="2"/>
    <x v="1"/>
    <n v="202694.39999999997"/>
    <n v="301612.79999999999"/>
  </r>
  <r>
    <x v="4"/>
    <x v="39"/>
    <x v="11"/>
    <x v="0"/>
    <s v="L"/>
    <d v="2013-05-28T00:00:00"/>
    <n v="153842341"/>
    <d v="2013-07-16T00:00:00"/>
    <n v="4222"/>
    <n v="205.7"/>
    <n v="117.11"/>
    <n v="494438.42"/>
    <x v="2"/>
    <x v="1"/>
    <x v="2"/>
    <n v="374026.97999999992"/>
    <n v="868465.39999999991"/>
  </r>
  <r>
    <x v="1"/>
    <x v="40"/>
    <x v="3"/>
    <x v="0"/>
    <s v="H"/>
    <d v="2013-09-08T00:00:00"/>
    <n v="371502530"/>
    <d v="2013-10-13T00:00:00"/>
    <n v="4709"/>
    <n v="47.45"/>
    <n v="31.79"/>
    <n v="149699.10999999999"/>
    <x v="1"/>
    <x v="1"/>
    <x v="1"/>
    <n v="73742.940000000031"/>
    <n v="223442.05000000002"/>
  </r>
  <r>
    <x v="2"/>
    <x v="41"/>
    <x v="8"/>
    <x v="1"/>
    <s v="M"/>
    <d v="2010-12-17T00:00:00"/>
    <n v="101328551"/>
    <d v="2010-12-28T00:00:00"/>
    <n v="4225"/>
    <n v="668.27"/>
    <n v="502.54"/>
    <n v="2123231.5"/>
    <x v="10"/>
    <x v="7"/>
    <x v="4"/>
    <n v="700209.25"/>
    <n v="2823440.75"/>
  </r>
  <r>
    <x v="0"/>
    <x v="42"/>
    <x v="5"/>
    <x v="1"/>
    <s v="M"/>
    <d v="2015-09-08T00:00:00"/>
    <n v="563681733"/>
    <d v="2015-09-09T00:00:00"/>
    <n v="4806"/>
    <n v="437.2"/>
    <n v="263.33"/>
    <n v="1265563.98"/>
    <x v="1"/>
    <x v="2"/>
    <x v="1"/>
    <n v="835619.21999999974"/>
    <n v="2101183.1999999997"/>
  </r>
  <r>
    <x v="0"/>
    <x v="43"/>
    <x v="1"/>
    <x v="0"/>
    <s v="M"/>
    <d v="2012-11-17T00:00:00"/>
    <n v="349235904"/>
    <d v="2012-12-02T00:00:00"/>
    <n v="5520"/>
    <n v="109.28"/>
    <n v="35.840000000000003"/>
    <n v="197836.80000000002"/>
    <x v="4"/>
    <x v="0"/>
    <x v="1"/>
    <n v="405388.79999999993"/>
    <n v="603225.59999999998"/>
  </r>
  <r>
    <x v="6"/>
    <x v="44"/>
    <x v="5"/>
    <x v="1"/>
    <s v="H"/>
    <d v="2011-05-09T00:00:00"/>
    <n v="368977391"/>
    <d v="2011-06-02T00:00:00"/>
    <n v="7464"/>
    <n v="437.2"/>
    <n v="263.33"/>
    <n v="1965495.1199999999"/>
    <x v="2"/>
    <x v="5"/>
    <x v="2"/>
    <n v="1297765.68"/>
    <n v="3263260.8"/>
  </r>
  <r>
    <x v="1"/>
    <x v="45"/>
    <x v="2"/>
    <x v="1"/>
    <s v="L"/>
    <d v="2017-03-08T00:00:00"/>
    <n v="704205024"/>
    <d v="2017-04-18T00:00:00"/>
    <n v="8770"/>
    <n v="421.89"/>
    <n v="364.69"/>
    <n v="3198331.3"/>
    <x v="6"/>
    <x v="3"/>
    <x v="2"/>
    <n v="501644"/>
    <n v="3699975.3"/>
  </r>
  <r>
    <x v="0"/>
    <x v="7"/>
    <x v="0"/>
    <x v="0"/>
    <s v="H"/>
    <d v="2014-10-20T00:00:00"/>
    <n v="156530129"/>
    <d v="2014-11-29T00:00:00"/>
    <n v="9599"/>
    <n v="9.33"/>
    <n v="6.92"/>
    <n v="66425.08"/>
    <x v="3"/>
    <x v="6"/>
    <x v="1"/>
    <n v="23133.589999999997"/>
    <n v="89558.67"/>
  </r>
  <r>
    <x v="4"/>
    <x v="46"/>
    <x v="2"/>
    <x v="0"/>
    <s v="L"/>
    <d v="2016-03-16T00:00:00"/>
    <n v="297876536"/>
    <d v="2016-04-20T00:00:00"/>
    <n v="7141"/>
    <n v="421.89"/>
    <n v="364.69"/>
    <n v="2604251.29"/>
    <x v="6"/>
    <x v="4"/>
    <x v="2"/>
    <n v="408465.19999999972"/>
    <n v="3012716.4899999998"/>
  </r>
  <r>
    <x v="4"/>
    <x v="47"/>
    <x v="8"/>
    <x v="1"/>
    <s v="C"/>
    <d v="2011-09-28T00:00:00"/>
    <n v="520480573"/>
    <d v="2011-09-28T00:00:00"/>
    <n v="623"/>
    <n v="668.27"/>
    <n v="502.54"/>
    <n v="313082.42"/>
    <x v="1"/>
    <x v="5"/>
    <x v="1"/>
    <n v="103249.78999999998"/>
    <n v="416332.20999999996"/>
  </r>
  <r>
    <x v="5"/>
    <x v="48"/>
    <x v="4"/>
    <x v="0"/>
    <s v="C"/>
    <d v="2011-10-02T00:00:00"/>
    <n v="286891067"/>
    <d v="2011-10-04T00:00:00"/>
    <n v="6297"/>
    <n v="651.21"/>
    <n v="524.96"/>
    <n v="3305673.12"/>
    <x v="3"/>
    <x v="5"/>
    <x v="1"/>
    <n v="794996.25"/>
    <n v="4100669.37"/>
  </r>
  <r>
    <x v="1"/>
    <x v="49"/>
    <x v="5"/>
    <x v="0"/>
    <s v="H"/>
    <d v="2012-07-01T00:00:00"/>
    <n v="479969346"/>
    <d v="2012-07-20T00:00:00"/>
    <n v="2450"/>
    <n v="437.2"/>
    <n v="263.33"/>
    <n v="645158.5"/>
    <x v="0"/>
    <x v="0"/>
    <x v="0"/>
    <n v="425981.5"/>
    <n v="1071140"/>
  </r>
  <r>
    <x v="4"/>
    <x v="50"/>
    <x v="2"/>
    <x v="1"/>
    <s v="C"/>
    <d v="2015-02-04T00:00:00"/>
    <n v="252889239"/>
    <d v="2015-02-19T00:00:00"/>
    <n v="4401"/>
    <n v="421.89"/>
    <n v="364.69"/>
    <n v="1605000.69"/>
    <x v="7"/>
    <x v="2"/>
    <x v="3"/>
    <n v="251737.19999999995"/>
    <n v="1856737.89"/>
  </r>
  <r>
    <x v="4"/>
    <x v="51"/>
    <x v="2"/>
    <x v="1"/>
    <s v="H"/>
    <d v="2014-02-21T00:00:00"/>
    <n v="179137074"/>
    <d v="2014-03-14T00:00:00"/>
    <n v="9496"/>
    <n v="421.89"/>
    <n v="364.69"/>
    <n v="3463096.2399999998"/>
    <x v="7"/>
    <x v="6"/>
    <x v="3"/>
    <n v="543171.20000000019"/>
    <n v="4006267.44"/>
  </r>
  <r>
    <x v="3"/>
    <x v="52"/>
    <x v="1"/>
    <x v="0"/>
    <s v="M"/>
    <d v="2016-09-04T00:00:00"/>
    <n v="902511680"/>
    <d v="2016-09-08T00:00:00"/>
    <n v="2117"/>
    <n v="109.28"/>
    <n v="35.840000000000003"/>
    <n v="75873.280000000013"/>
    <x v="1"/>
    <x v="4"/>
    <x v="1"/>
    <n v="155472.47999999998"/>
    <n v="231345.76"/>
  </r>
  <r>
    <x v="3"/>
    <x v="53"/>
    <x v="11"/>
    <x v="1"/>
    <s v="H"/>
    <d v="2015-08-22T00:00:00"/>
    <n v="887124383"/>
    <d v="2015-10-08T00:00:00"/>
    <n v="8674"/>
    <n v="205.7"/>
    <n v="117.11"/>
    <n v="1015812.14"/>
    <x v="11"/>
    <x v="2"/>
    <x v="0"/>
    <n v="768429.6599999998"/>
    <n v="1784241.7999999998"/>
  </r>
  <r>
    <x v="3"/>
    <x v="54"/>
    <x v="3"/>
    <x v="0"/>
    <s v="M"/>
    <d v="2016-05-29T00:00:00"/>
    <n v="467399013"/>
    <d v="2016-06-14T00:00:00"/>
    <n v="2609"/>
    <n v="47.45"/>
    <n v="31.79"/>
    <n v="82940.11"/>
    <x v="2"/>
    <x v="4"/>
    <x v="2"/>
    <n v="40856.94"/>
    <n v="123797.05"/>
  </r>
  <r>
    <x v="4"/>
    <x v="9"/>
    <x v="11"/>
    <x v="1"/>
    <s v="H"/>
    <d v="2010-04-11T00:00:00"/>
    <n v="498071897"/>
    <d v="2010-05-26T00:00:00"/>
    <n v="9397"/>
    <n v="205.7"/>
    <n v="117.11"/>
    <n v="1100482.67"/>
    <x v="9"/>
    <x v="7"/>
    <x v="2"/>
    <n v="832480.23"/>
    <n v="1932962.9"/>
  </r>
  <r>
    <x v="3"/>
    <x v="55"/>
    <x v="7"/>
    <x v="0"/>
    <s v="M"/>
    <d v="2016-02-06T00:00:00"/>
    <n v="104191863"/>
    <d v="2016-02-11T00:00:00"/>
    <n v="1543"/>
    <n v="81.73"/>
    <n v="56.67"/>
    <n v="87441.81"/>
    <x v="7"/>
    <x v="4"/>
    <x v="3"/>
    <n v="38667.58"/>
    <n v="126109.39"/>
  </r>
  <r>
    <x v="5"/>
    <x v="56"/>
    <x v="0"/>
    <x v="0"/>
    <s v="L"/>
    <d v="2015-12-12T00:00:00"/>
    <n v="731120240"/>
    <d v="2016-01-12T00:00:00"/>
    <n v="3581"/>
    <n v="9.33"/>
    <n v="6.92"/>
    <n v="24780.52"/>
    <x v="10"/>
    <x v="4"/>
    <x v="4"/>
    <n v="8630.2100000000028"/>
    <n v="33410.730000000003"/>
  </r>
  <r>
    <x v="3"/>
    <x v="57"/>
    <x v="11"/>
    <x v="1"/>
    <s v="M"/>
    <d v="2011-11-15T00:00:00"/>
    <n v="294530856"/>
    <d v="2011-12-28T00:00:00"/>
    <n v="7080"/>
    <n v="205.7"/>
    <n v="117.11"/>
    <n v="829138.8"/>
    <x v="4"/>
    <x v="5"/>
    <x v="1"/>
    <n v="627217.19999999995"/>
    <n v="1456356"/>
  </r>
  <r>
    <x v="3"/>
    <x v="58"/>
    <x v="4"/>
    <x v="0"/>
    <s v="C"/>
    <d v="2014-07-29T00:00:00"/>
    <n v="830410039"/>
    <d v="2014-08-27T00:00:00"/>
    <n v="5639"/>
    <n v="651.21"/>
    <n v="524.96"/>
    <n v="2960249.4400000004"/>
    <x v="0"/>
    <x v="6"/>
    <x v="0"/>
    <n v="711923.75"/>
    <n v="3672173.1900000004"/>
  </r>
  <r>
    <x v="3"/>
    <x v="59"/>
    <x v="0"/>
    <x v="1"/>
    <s v="L"/>
    <d v="2016-11-19T00:00:00"/>
    <n v="845056617"/>
    <d v="2016-11-30T00:00:00"/>
    <n v="9887"/>
    <n v="9.33"/>
    <n v="6.92"/>
    <n v="68418.039999999994"/>
    <x v="4"/>
    <x v="4"/>
    <x v="1"/>
    <n v="23827.670000000013"/>
    <n v="92245.71"/>
  </r>
  <r>
    <x v="3"/>
    <x v="60"/>
    <x v="3"/>
    <x v="1"/>
    <s v="H"/>
    <d v="2012-09-13T00:00:00"/>
    <n v="265081918"/>
    <d v="2012-10-12T00:00:00"/>
    <n v="2485"/>
    <n v="47.45"/>
    <n v="31.79"/>
    <n v="78998.149999999994"/>
    <x v="1"/>
    <x v="0"/>
    <x v="1"/>
    <n v="38915.100000000006"/>
    <n v="117913.25"/>
  </r>
  <r>
    <x v="3"/>
    <x v="57"/>
    <x v="11"/>
    <x v="1"/>
    <s v="C"/>
    <d v="2015-11-30T00:00:00"/>
    <n v="887409770"/>
    <d v="2015-12-05T00:00:00"/>
    <n v="3126"/>
    <n v="205.7"/>
    <n v="117.11"/>
    <n v="366085.86"/>
    <x v="4"/>
    <x v="2"/>
    <x v="1"/>
    <n v="276932.33999999997"/>
    <n v="643018.19999999995"/>
  </r>
  <r>
    <x v="0"/>
    <x v="61"/>
    <x v="3"/>
    <x v="1"/>
    <s v="H"/>
    <d v="2011-03-09T00:00:00"/>
    <n v="529276502"/>
    <d v="2011-04-09T00:00:00"/>
    <n v="3533"/>
    <n v="47.45"/>
    <n v="31.79"/>
    <n v="112314.06999999999"/>
    <x v="6"/>
    <x v="5"/>
    <x v="2"/>
    <n v="55326.780000000013"/>
    <n v="167640.85"/>
  </r>
  <r>
    <x v="3"/>
    <x v="62"/>
    <x v="10"/>
    <x v="0"/>
    <s v="M"/>
    <d v="2010-10-02T00:00:00"/>
    <n v="678230941"/>
    <d v="2010-11-03T00:00:00"/>
    <n v="2462"/>
    <n v="255.28"/>
    <n v="159.41999999999999"/>
    <n v="392492.04"/>
    <x v="3"/>
    <x v="7"/>
    <x v="1"/>
    <n v="236007.32"/>
    <n v="628499.36"/>
  </r>
  <r>
    <x v="3"/>
    <x v="34"/>
    <x v="9"/>
    <x v="0"/>
    <s v="C"/>
    <d v="2012-10-09T00:00:00"/>
    <n v="642134416"/>
    <d v="2012-11-27T00:00:00"/>
    <n v="698"/>
    <n v="154.06"/>
    <n v="90.93"/>
    <n v="63469.140000000007"/>
    <x v="3"/>
    <x v="0"/>
    <x v="1"/>
    <n v="44064.74"/>
    <n v="107533.88"/>
  </r>
  <r>
    <x v="0"/>
    <x v="63"/>
    <x v="0"/>
    <x v="1"/>
    <s v="L"/>
    <d v="2012-09-05T00:00:00"/>
    <n v="699160754"/>
    <d v="2012-09-15T00:00:00"/>
    <n v="6059"/>
    <n v="9.33"/>
    <n v="6.92"/>
    <n v="41928.28"/>
    <x v="1"/>
    <x v="0"/>
    <x v="1"/>
    <n v="14602.190000000002"/>
    <n v="56530.47"/>
  </r>
  <r>
    <x v="4"/>
    <x v="64"/>
    <x v="8"/>
    <x v="0"/>
    <s v="M"/>
    <d v="2014-07-16T00:00:00"/>
    <n v="747796285"/>
    <d v="2014-07-24T00:00:00"/>
    <n v="8393"/>
    <n v="668.27"/>
    <n v="502.54"/>
    <n v="4217818.22"/>
    <x v="0"/>
    <x v="6"/>
    <x v="0"/>
    <n v="1390971.8899999997"/>
    <n v="5608790.1099999994"/>
  </r>
  <r>
    <x v="3"/>
    <x v="65"/>
    <x v="3"/>
    <x v="1"/>
    <s v="M"/>
    <d v="2012-02-19T00:00:00"/>
    <n v="756839835"/>
    <d v="2012-03-13T00:00:00"/>
    <n v="4581"/>
    <n v="47.45"/>
    <n v="31.79"/>
    <n v="145629.99"/>
    <x v="7"/>
    <x v="0"/>
    <x v="3"/>
    <n v="71738.460000000021"/>
    <n v="217368.45"/>
  </r>
  <r>
    <x v="5"/>
    <x v="66"/>
    <x v="7"/>
    <x v="1"/>
    <s v="H"/>
    <d v="2015-06-14T00:00:00"/>
    <n v="315402734"/>
    <d v="2015-08-02T00:00:00"/>
    <n v="3533"/>
    <n v="81.73"/>
    <n v="56.67"/>
    <n v="200215.11000000002"/>
    <x v="8"/>
    <x v="2"/>
    <x v="0"/>
    <n v="88536.98000000001"/>
    <n v="288752.09000000003"/>
  </r>
  <r>
    <x v="1"/>
    <x v="67"/>
    <x v="1"/>
    <x v="1"/>
    <s v="C"/>
    <d v="2016-08-09T00:00:00"/>
    <n v="882908809"/>
    <d v="2016-08-24T00:00:00"/>
    <n v="1192"/>
    <n v="109.28"/>
    <n v="35.840000000000003"/>
    <n v="42721.280000000006"/>
    <x v="11"/>
    <x v="4"/>
    <x v="0"/>
    <n v="87540.479999999981"/>
    <n v="130261.75999999999"/>
  </r>
  <r>
    <x v="2"/>
    <x v="68"/>
    <x v="10"/>
    <x v="1"/>
    <s v="L"/>
    <d v="2016-05-11T00:00:00"/>
    <n v="839094388"/>
    <d v="2016-05-31T00:00:00"/>
    <n v="5531"/>
    <n v="255.28"/>
    <n v="159.41999999999999"/>
    <n v="881752.0199999999"/>
    <x v="2"/>
    <x v="4"/>
    <x v="2"/>
    <n v="530201.66"/>
    <n v="1411953.68"/>
  </r>
  <r>
    <x v="4"/>
    <x v="50"/>
    <x v="0"/>
    <x v="0"/>
    <s v="C"/>
    <d v="2012-09-30T00:00:00"/>
    <n v="434008300"/>
    <d v="2012-11-14T00:00:00"/>
    <n v="1555"/>
    <n v="9.33"/>
    <n v="6.92"/>
    <n v="10760.6"/>
    <x v="1"/>
    <x v="0"/>
    <x v="1"/>
    <n v="3747.5499999999993"/>
    <n v="14508.15"/>
  </r>
  <r>
    <x v="5"/>
    <x v="36"/>
    <x v="3"/>
    <x v="1"/>
    <s v="L"/>
    <d v="2012-06-12T00:00:00"/>
    <n v="438011872"/>
    <d v="2012-07-18T00:00:00"/>
    <n v="6301"/>
    <n v="47.45"/>
    <n v="31.79"/>
    <n v="200308.79"/>
    <x v="8"/>
    <x v="0"/>
    <x v="0"/>
    <n v="98673.66"/>
    <n v="298982.45"/>
  </r>
  <r>
    <x v="0"/>
    <x v="8"/>
    <x v="1"/>
    <x v="1"/>
    <s v="M"/>
    <d v="2011-11-02T00:00:00"/>
    <n v="791778934"/>
    <d v="2011-12-01T00:00:00"/>
    <n v="3836"/>
    <n v="109.28"/>
    <n v="35.840000000000003"/>
    <n v="137482.24000000002"/>
    <x v="4"/>
    <x v="5"/>
    <x v="1"/>
    <n v="281715.83999999997"/>
    <n v="419198.08"/>
  </r>
  <r>
    <x v="2"/>
    <x v="69"/>
    <x v="11"/>
    <x v="0"/>
    <s v="M"/>
    <d v="2015-12-07T00:00:00"/>
    <n v="156295812"/>
    <d v="2015-12-30T00:00:00"/>
    <n v="259"/>
    <n v="205.7"/>
    <n v="117.11"/>
    <n v="30331.49"/>
    <x v="10"/>
    <x v="2"/>
    <x v="4"/>
    <n v="22944.809999999994"/>
    <n v="53276.299999999996"/>
  </r>
  <r>
    <x v="0"/>
    <x v="70"/>
    <x v="0"/>
    <x v="1"/>
    <s v="C"/>
    <d v="2011-11-20T00:00:00"/>
    <n v="862861335"/>
    <d v="2011-11-22T00:00:00"/>
    <n v="8699"/>
    <n v="9.33"/>
    <n v="6.92"/>
    <n v="60197.08"/>
    <x v="4"/>
    <x v="5"/>
    <x v="1"/>
    <n v="20964.589999999997"/>
    <n v="81161.67"/>
  </r>
  <r>
    <x v="0"/>
    <x v="71"/>
    <x v="8"/>
    <x v="0"/>
    <s v="M"/>
    <d v="2010-08-19T00:00:00"/>
    <n v="363086831"/>
    <d v="2010-09-07T00:00:00"/>
    <n v="4317"/>
    <n v="668.27"/>
    <n v="502.54"/>
    <n v="2169465.1800000002"/>
    <x v="11"/>
    <x v="7"/>
    <x v="0"/>
    <n v="715456.40999999968"/>
    <n v="2884921.59"/>
  </r>
  <r>
    <x v="4"/>
    <x v="47"/>
    <x v="7"/>
    <x v="0"/>
    <s v="L"/>
    <d v="2012-10-22T00:00:00"/>
    <n v="678896129"/>
    <d v="2012-10-31T00:00:00"/>
    <n v="9306"/>
    <n v="81.73"/>
    <n v="56.67"/>
    <n v="527371.02"/>
    <x v="3"/>
    <x v="0"/>
    <x v="1"/>
    <n v="233208.36"/>
    <n v="760579.38"/>
  </r>
  <r>
    <x v="3"/>
    <x v="55"/>
    <x v="10"/>
    <x v="0"/>
    <s v="H"/>
    <d v="2012-07-19T00:00:00"/>
    <n v="752525556"/>
    <d v="2012-08-13T00:00:00"/>
    <n v="7890"/>
    <n v="255.28"/>
    <n v="159.41999999999999"/>
    <n v="1257823.7999999998"/>
    <x v="0"/>
    <x v="0"/>
    <x v="0"/>
    <n v="756335.40000000014"/>
    <n v="2014159.2"/>
  </r>
  <r>
    <x v="0"/>
    <x v="8"/>
    <x v="0"/>
    <x v="0"/>
    <s v="M"/>
    <d v="2016-05-29T00:00:00"/>
    <n v="496523940"/>
    <d v="2016-06-04T00:00:00"/>
    <n v="1323"/>
    <n v="9.33"/>
    <n v="6.92"/>
    <n v="9155.16"/>
    <x v="2"/>
    <x v="4"/>
    <x v="2"/>
    <n v="3188.4300000000003"/>
    <n v="12343.59"/>
  </r>
  <r>
    <x v="5"/>
    <x v="19"/>
    <x v="10"/>
    <x v="1"/>
    <s v="L"/>
    <d v="2016-11-11T00:00:00"/>
    <n v="343752610"/>
    <d v="2016-11-16T00:00:00"/>
    <n v="2891"/>
    <n v="255.28"/>
    <n v="159.41999999999999"/>
    <n v="460883.22"/>
    <x v="4"/>
    <x v="4"/>
    <x v="1"/>
    <n v="277131.26"/>
    <n v="738014.48"/>
  </r>
  <r>
    <x v="3"/>
    <x v="57"/>
    <x v="4"/>
    <x v="1"/>
    <s v="H"/>
    <d v="2011-03-29T00:00:00"/>
    <n v="797385394"/>
    <d v="2011-04-11T00:00:00"/>
    <n v="2913"/>
    <n v="651.21"/>
    <n v="524.96"/>
    <n v="1529208.4800000002"/>
    <x v="6"/>
    <x v="5"/>
    <x v="2"/>
    <n v="367766.25"/>
    <n v="1896974.7300000002"/>
  </r>
  <r>
    <x v="3"/>
    <x v="72"/>
    <x v="0"/>
    <x v="1"/>
    <s v="C"/>
    <d v="2013-01-27T00:00:00"/>
    <n v="180908620"/>
    <d v="2013-03-03T00:00:00"/>
    <n v="3736"/>
    <n v="9.33"/>
    <n v="6.92"/>
    <n v="25853.119999999999"/>
    <x v="5"/>
    <x v="1"/>
    <x v="3"/>
    <n v="9003.7599999999984"/>
    <n v="34856.879999999997"/>
  </r>
  <r>
    <x v="5"/>
    <x v="17"/>
    <x v="0"/>
    <x v="0"/>
    <s v="L"/>
    <d v="2010-06-18T00:00:00"/>
    <n v="488121116"/>
    <d v="2010-06-30T00:00:00"/>
    <n v="4740"/>
    <n v="9.33"/>
    <n v="6.92"/>
    <n v="32800.800000000003"/>
    <x v="8"/>
    <x v="7"/>
    <x v="0"/>
    <n v="11423.399999999994"/>
    <n v="44224.2"/>
  </r>
  <r>
    <x v="3"/>
    <x v="65"/>
    <x v="11"/>
    <x v="1"/>
    <s v="M"/>
    <d v="2015-04-16T00:00:00"/>
    <n v="633134210"/>
    <d v="2015-04-18T00:00:00"/>
    <n v="7337"/>
    <n v="205.7"/>
    <n v="117.11"/>
    <n v="859236.07"/>
    <x v="9"/>
    <x v="2"/>
    <x v="2"/>
    <n v="649984.82999999996"/>
    <n v="1509220.9"/>
  </r>
  <r>
    <x v="1"/>
    <x v="73"/>
    <x v="2"/>
    <x v="1"/>
    <s v="M"/>
    <d v="2013-12-28T00:00:00"/>
    <n v="500371730"/>
    <d v="2014-02-15T00:00:00"/>
    <n v="9969"/>
    <n v="421.89"/>
    <n v="364.69"/>
    <n v="3635594.61"/>
    <x v="10"/>
    <x v="6"/>
    <x v="4"/>
    <n v="570226.80000000028"/>
    <n v="4205821.41"/>
  </r>
  <r>
    <x v="0"/>
    <x v="74"/>
    <x v="1"/>
    <x v="1"/>
    <s v="L"/>
    <d v="2016-10-17T00:00:00"/>
    <n v="494570004"/>
    <d v="2016-10-26T00:00:00"/>
    <n v="3110"/>
    <n v="109.28"/>
    <n v="35.840000000000003"/>
    <n v="111462.40000000001"/>
    <x v="3"/>
    <x v="4"/>
    <x v="1"/>
    <n v="228398.39999999997"/>
    <n v="339860.8"/>
  </r>
  <r>
    <x v="6"/>
    <x v="75"/>
    <x v="7"/>
    <x v="1"/>
    <s v="H"/>
    <d v="2016-01-21T00:00:00"/>
    <n v="190777862"/>
    <d v="2016-02-19T00:00:00"/>
    <n v="4264"/>
    <n v="81.73"/>
    <n v="56.67"/>
    <n v="241640.88"/>
    <x v="5"/>
    <x v="4"/>
    <x v="3"/>
    <n v="106855.84000000003"/>
    <n v="348496.72000000003"/>
  </r>
  <r>
    <x v="0"/>
    <x v="76"/>
    <x v="5"/>
    <x v="1"/>
    <s v="M"/>
    <d v="2012-10-07T00:00:00"/>
    <n v="584356629"/>
    <d v="2012-10-25T00:00:00"/>
    <n v="2967"/>
    <n v="437.2"/>
    <n v="263.33"/>
    <n v="781300.11"/>
    <x v="3"/>
    <x v="0"/>
    <x v="1"/>
    <n v="515872.28999999992"/>
    <n v="1297172.3999999999"/>
  </r>
  <r>
    <x v="2"/>
    <x v="77"/>
    <x v="3"/>
    <x v="1"/>
    <s v="M"/>
    <d v="2012-10-11T00:00:00"/>
    <n v="940980136"/>
    <d v="2012-11-04T00:00:00"/>
    <n v="5788"/>
    <n v="47.45"/>
    <n v="31.79"/>
    <n v="184000.52"/>
    <x v="3"/>
    <x v="0"/>
    <x v="1"/>
    <n v="90640.080000000045"/>
    <n v="274640.60000000003"/>
  </r>
  <r>
    <x v="0"/>
    <x v="78"/>
    <x v="10"/>
    <x v="0"/>
    <s v="H"/>
    <d v="2015-06-06T00:00:00"/>
    <n v="146634709"/>
    <d v="2015-06-12T00:00:00"/>
    <n v="1324"/>
    <n v="255.28"/>
    <n v="159.41999999999999"/>
    <n v="211072.08"/>
    <x v="8"/>
    <x v="2"/>
    <x v="0"/>
    <n v="126918.64000000004"/>
    <n v="337990.72000000003"/>
  </r>
  <r>
    <x v="4"/>
    <x v="20"/>
    <x v="2"/>
    <x v="1"/>
    <s v="M"/>
    <d v="2017-04-30T00:00:00"/>
    <n v="757619178"/>
    <d v="2017-05-14T00:00:00"/>
    <n v="5206"/>
    <n v="421.89"/>
    <n v="364.69"/>
    <n v="1898576.14"/>
    <x v="9"/>
    <x v="3"/>
    <x v="2"/>
    <n v="297783.19999999995"/>
    <n v="2196359.34"/>
  </r>
  <r>
    <x v="0"/>
    <x v="79"/>
    <x v="2"/>
    <x v="0"/>
    <s v="H"/>
    <d v="2016-03-01T00:00:00"/>
    <n v="450544869"/>
    <d v="2016-03-12T00:00:00"/>
    <n v="5094"/>
    <n v="421.89"/>
    <n v="364.69"/>
    <n v="1857730.86"/>
    <x v="6"/>
    <x v="4"/>
    <x v="3"/>
    <n v="291376.80000000005"/>
    <n v="2149107.66"/>
  </r>
  <r>
    <x v="2"/>
    <x v="28"/>
    <x v="11"/>
    <x v="0"/>
    <s v="C"/>
    <d v="2014-06-20T00:00:00"/>
    <n v="572335612"/>
    <d v="2014-08-05T00:00:00"/>
    <n v="5681"/>
    <n v="205.7"/>
    <n v="117.11"/>
    <n v="665301.91"/>
    <x v="8"/>
    <x v="6"/>
    <x v="0"/>
    <n v="503279.78999999992"/>
    <n v="1168581.7"/>
  </r>
  <r>
    <x v="0"/>
    <x v="71"/>
    <x v="10"/>
    <x v="1"/>
    <s v="L"/>
    <d v="2015-11-03T00:00:00"/>
    <n v="290227735"/>
    <d v="2015-12-07T00:00:00"/>
    <n v="3691"/>
    <n v="255.28"/>
    <n v="159.41999999999999"/>
    <n v="588419.22"/>
    <x v="4"/>
    <x v="2"/>
    <x v="1"/>
    <n v="353819.26"/>
    <n v="942238.48"/>
  </r>
  <r>
    <x v="0"/>
    <x v="76"/>
    <x v="5"/>
    <x v="0"/>
    <s v="M"/>
    <d v="2013-07-30T00:00:00"/>
    <n v="641770064"/>
    <d v="2013-08-25T00:00:00"/>
    <n v="2878"/>
    <n v="437.2"/>
    <n v="263.33"/>
    <n v="757863.74"/>
    <x v="0"/>
    <x v="1"/>
    <x v="0"/>
    <n v="500397.85999999987"/>
    <n v="1258261.5999999999"/>
  </r>
  <r>
    <x v="4"/>
    <x v="5"/>
    <x v="0"/>
    <x v="1"/>
    <s v="H"/>
    <d v="2017-03-13T00:00:00"/>
    <n v="484823930"/>
    <d v="2017-04-20T00:00:00"/>
    <n v="9030"/>
    <n v="9.33"/>
    <n v="6.92"/>
    <n v="62487.6"/>
    <x v="6"/>
    <x v="3"/>
    <x v="2"/>
    <n v="21762.299999999996"/>
    <n v="84249.9"/>
  </r>
  <r>
    <x v="0"/>
    <x v="80"/>
    <x v="11"/>
    <x v="1"/>
    <s v="C"/>
    <d v="2010-10-11T00:00:00"/>
    <n v="547563159"/>
    <d v="2010-11-04T00:00:00"/>
    <n v="4962"/>
    <n v="205.7"/>
    <n v="117.11"/>
    <n v="581099.81999999995"/>
    <x v="3"/>
    <x v="7"/>
    <x v="1"/>
    <n v="439583.57999999996"/>
    <n v="1020683.3999999999"/>
  </r>
  <r>
    <x v="1"/>
    <x v="25"/>
    <x v="10"/>
    <x v="0"/>
    <s v="M"/>
    <d v="2017-04-25T00:00:00"/>
    <n v="278474080"/>
    <d v="2017-06-14T00:00:00"/>
    <n v="5523"/>
    <n v="255.28"/>
    <n v="159.41999999999999"/>
    <n v="880476.65999999992"/>
    <x v="9"/>
    <x v="3"/>
    <x v="2"/>
    <n v="529434.78"/>
    <n v="1409911.44"/>
  </r>
  <r>
    <x v="0"/>
    <x v="76"/>
    <x v="6"/>
    <x v="0"/>
    <s v="C"/>
    <d v="2011-08-30T00:00:00"/>
    <n v="996355521"/>
    <d v="2011-09-21T00:00:00"/>
    <n v="2595"/>
    <n v="152.58000000000001"/>
    <n v="97.44"/>
    <n v="252856.8"/>
    <x v="11"/>
    <x v="5"/>
    <x v="0"/>
    <n v="143088.30000000005"/>
    <n v="395945.10000000003"/>
  </r>
  <r>
    <x v="4"/>
    <x v="46"/>
    <x v="8"/>
    <x v="0"/>
    <s v="C"/>
    <d v="2015-02-27T00:00:00"/>
    <n v="940318810"/>
    <d v="2015-03-06T00:00:00"/>
    <n v="87"/>
    <n v="668.27"/>
    <n v="502.54"/>
    <n v="43720.98"/>
    <x v="7"/>
    <x v="2"/>
    <x v="3"/>
    <n v="14418.509999999995"/>
    <n v="58139.49"/>
  </r>
  <r>
    <x v="5"/>
    <x v="81"/>
    <x v="5"/>
    <x v="0"/>
    <s v="L"/>
    <d v="2016-02-20T00:00:00"/>
    <n v="219787776"/>
    <d v="2016-03-05T00:00:00"/>
    <n v="8942"/>
    <n v="437.2"/>
    <n v="263.33"/>
    <n v="2354696.86"/>
    <x v="7"/>
    <x v="4"/>
    <x v="3"/>
    <n v="1554745.54"/>
    <n v="3909442.4"/>
  </r>
  <r>
    <x v="5"/>
    <x v="48"/>
    <x v="9"/>
    <x v="1"/>
    <s v="H"/>
    <d v="2011-07-30T00:00:00"/>
    <n v="364498746"/>
    <d v="2011-08-11T00:00:00"/>
    <n v="2134"/>
    <n v="154.06"/>
    <n v="90.93"/>
    <n v="194044.62000000002"/>
    <x v="0"/>
    <x v="5"/>
    <x v="0"/>
    <n v="134719.41999999995"/>
    <n v="328764.03999999998"/>
  </r>
  <r>
    <x v="6"/>
    <x v="82"/>
    <x v="8"/>
    <x v="1"/>
    <s v="H"/>
    <d v="2010-11-14T00:00:00"/>
    <n v="274500548"/>
    <d v="2010-11-23T00:00:00"/>
    <n v="9667"/>
    <n v="668.27"/>
    <n v="502.54"/>
    <n v="4858054.1800000006"/>
    <x v="4"/>
    <x v="7"/>
    <x v="1"/>
    <n v="1602111.9099999992"/>
    <n v="6460166.0899999999"/>
  </r>
  <r>
    <x v="4"/>
    <x v="31"/>
    <x v="10"/>
    <x v="1"/>
    <s v="H"/>
    <d v="2016-11-25T00:00:00"/>
    <n v="270154511"/>
    <d v="2016-12-22T00:00:00"/>
    <n v="3578"/>
    <n v="255.28"/>
    <n v="159.41999999999999"/>
    <n v="570404.76"/>
    <x v="4"/>
    <x v="4"/>
    <x v="1"/>
    <n v="342987.07999999996"/>
    <n v="913391.84"/>
  </r>
  <r>
    <x v="2"/>
    <x v="2"/>
    <x v="7"/>
    <x v="1"/>
    <s v="H"/>
    <d v="2014-09-12T00:00:00"/>
    <n v="742134463"/>
    <d v="2014-10-08T00:00:00"/>
    <n v="2934"/>
    <n v="81.73"/>
    <n v="56.67"/>
    <n v="166269.78"/>
    <x v="1"/>
    <x v="6"/>
    <x v="1"/>
    <n v="73526.040000000008"/>
    <n v="239795.82"/>
  </r>
  <r>
    <x v="4"/>
    <x v="83"/>
    <x v="5"/>
    <x v="1"/>
    <s v="C"/>
    <d v="2013-01-21T00:00:00"/>
    <n v="801426732"/>
    <d v="2013-02-19T00:00:00"/>
    <n v="8834"/>
    <n v="437.2"/>
    <n v="263.33"/>
    <n v="2326257.2199999997"/>
    <x v="5"/>
    <x v="1"/>
    <x v="3"/>
    <n v="1535967.58"/>
    <n v="3862224.8"/>
  </r>
  <r>
    <x v="5"/>
    <x v="84"/>
    <x v="3"/>
    <x v="0"/>
    <s v="H"/>
    <d v="2010-06-30T00:00:00"/>
    <n v="529330146"/>
    <d v="2010-08-16T00:00:00"/>
    <n v="9408"/>
    <n v="47.45"/>
    <n v="31.79"/>
    <n v="299080.32000000001"/>
    <x v="8"/>
    <x v="7"/>
    <x v="0"/>
    <n v="147329.28000000003"/>
    <n v="446409.60000000003"/>
  </r>
  <r>
    <x v="3"/>
    <x v="37"/>
    <x v="4"/>
    <x v="0"/>
    <s v="C"/>
    <d v="2014-02-26T00:00:00"/>
    <n v="527456033"/>
    <d v="2014-03-02T00:00:00"/>
    <n v="4816"/>
    <n v="651.21"/>
    <n v="524.96"/>
    <n v="2528207.3600000003"/>
    <x v="7"/>
    <x v="6"/>
    <x v="3"/>
    <n v="608020"/>
    <n v="3136227.3600000003"/>
  </r>
  <r>
    <x v="3"/>
    <x v="55"/>
    <x v="2"/>
    <x v="0"/>
    <s v="M"/>
    <d v="2013-04-26T00:00:00"/>
    <n v="567728221"/>
    <d v="2013-05-12T00:00:00"/>
    <n v="2252"/>
    <n v="421.89"/>
    <n v="364.69"/>
    <n v="821281.88"/>
    <x v="9"/>
    <x v="1"/>
    <x v="2"/>
    <n v="128814.39999999991"/>
    <n v="950096.27999999991"/>
  </r>
  <r>
    <x v="3"/>
    <x v="85"/>
    <x v="1"/>
    <x v="0"/>
    <s v="C"/>
    <d v="2013-06-23T00:00:00"/>
    <n v="942383038"/>
    <d v="2013-06-29T00:00:00"/>
    <n v="938"/>
    <n v="109.28"/>
    <n v="35.840000000000003"/>
    <n v="33617.920000000006"/>
    <x v="8"/>
    <x v="1"/>
    <x v="0"/>
    <n v="68886.720000000001"/>
    <n v="102504.64"/>
  </r>
  <r>
    <x v="1"/>
    <x v="86"/>
    <x v="6"/>
    <x v="1"/>
    <s v="C"/>
    <d v="2017-05-26T00:00:00"/>
    <n v="213969314"/>
    <d v="2017-07-07T00:00:00"/>
    <n v="7130"/>
    <n v="152.58000000000001"/>
    <n v="97.44"/>
    <n v="694747.2"/>
    <x v="2"/>
    <x v="3"/>
    <x v="2"/>
    <n v="393148.20000000019"/>
    <n v="1087895.4000000001"/>
  </r>
  <r>
    <x v="0"/>
    <x v="87"/>
    <x v="11"/>
    <x v="0"/>
    <s v="M"/>
    <d v="2013-10-10T00:00:00"/>
    <n v="165348374"/>
    <d v="2013-11-27T00:00:00"/>
    <n v="9113"/>
    <n v="205.7"/>
    <n v="117.11"/>
    <n v="1067223.43"/>
    <x v="3"/>
    <x v="1"/>
    <x v="1"/>
    <n v="807320.66999999993"/>
    <n v="1874544.0999999999"/>
  </r>
  <r>
    <x v="0"/>
    <x v="88"/>
    <x v="5"/>
    <x v="1"/>
    <s v="M"/>
    <d v="2011-04-16T00:00:00"/>
    <n v="849694049"/>
    <d v="2011-05-29T00:00:00"/>
    <n v="2206"/>
    <n v="437.2"/>
    <n v="263.33"/>
    <n v="580905.98"/>
    <x v="9"/>
    <x v="5"/>
    <x v="2"/>
    <n v="383557.22"/>
    <n v="964463.2"/>
  </r>
  <r>
    <x v="6"/>
    <x v="44"/>
    <x v="5"/>
    <x v="1"/>
    <s v="C"/>
    <d v="2012-02-14T00:00:00"/>
    <n v="140492665"/>
    <d v="2012-02-18T00:00:00"/>
    <n v="3757"/>
    <n v="437.2"/>
    <n v="263.33"/>
    <n v="989330.80999999994"/>
    <x v="7"/>
    <x v="0"/>
    <x v="3"/>
    <n v="653229.59"/>
    <n v="1642560.4"/>
  </r>
  <r>
    <x v="2"/>
    <x v="89"/>
    <x v="7"/>
    <x v="1"/>
    <s v="L"/>
    <d v="2015-09-23T00:00:00"/>
    <n v="481543052"/>
    <d v="2015-09-24T00:00:00"/>
    <n v="8145"/>
    <n v="81.73"/>
    <n v="56.67"/>
    <n v="461577.15"/>
    <x v="1"/>
    <x v="2"/>
    <x v="1"/>
    <n v="204113.69999999995"/>
    <n v="665690.85"/>
  </r>
  <r>
    <x v="3"/>
    <x v="26"/>
    <x v="9"/>
    <x v="1"/>
    <s v="L"/>
    <d v="2015-01-20T00:00:00"/>
    <n v="336956536"/>
    <d v="2015-02-04T00:00:00"/>
    <n v="1782"/>
    <n v="154.06"/>
    <n v="90.93"/>
    <n v="162037.26"/>
    <x v="5"/>
    <x v="2"/>
    <x v="3"/>
    <n v="112497.65999999997"/>
    <n v="274534.92"/>
  </r>
  <r>
    <x v="3"/>
    <x v="85"/>
    <x v="6"/>
    <x v="0"/>
    <s v="M"/>
    <d v="2015-06-23T00:00:00"/>
    <n v="941156947"/>
    <d v="2015-07-06T00:00:00"/>
    <n v="8110"/>
    <n v="152.58000000000001"/>
    <n v="97.44"/>
    <n v="790238.4"/>
    <x v="8"/>
    <x v="2"/>
    <x v="0"/>
    <n v="447185.4"/>
    <n v="1237423.8"/>
  </r>
  <r>
    <x v="1"/>
    <x v="90"/>
    <x v="6"/>
    <x v="1"/>
    <s v="M"/>
    <d v="2015-11-09T00:00:00"/>
    <n v="448880612"/>
    <d v="2015-12-09T00:00:00"/>
    <n v="2603"/>
    <n v="152.58000000000001"/>
    <n v="97.44"/>
    <n v="253636.32"/>
    <x v="4"/>
    <x v="2"/>
    <x v="1"/>
    <n v="143529.42000000004"/>
    <n v="397165.74000000005"/>
  </r>
  <r>
    <x v="4"/>
    <x v="83"/>
    <x v="4"/>
    <x v="0"/>
    <s v="C"/>
    <d v="2012-05-04T00:00:00"/>
    <n v="685176360"/>
    <d v="2012-06-08T00:00:00"/>
    <n v="7766"/>
    <n v="651.21"/>
    <n v="524.96"/>
    <n v="4076839.3600000003"/>
    <x v="2"/>
    <x v="0"/>
    <x v="2"/>
    <n v="980457.5"/>
    <n v="5057296.8600000003"/>
  </r>
  <r>
    <x v="5"/>
    <x v="17"/>
    <x v="4"/>
    <x v="1"/>
    <s v="L"/>
    <d v="2017-04-13T00:00:00"/>
    <n v="395405519"/>
    <d v="2017-04-26T00:00:00"/>
    <n v="8135"/>
    <n v="651.21"/>
    <n v="524.96"/>
    <n v="4270549.6000000006"/>
    <x v="9"/>
    <x v="3"/>
    <x v="2"/>
    <n v="1027043.75"/>
    <n v="5297593.3500000006"/>
  </r>
  <r>
    <x v="0"/>
    <x v="74"/>
    <x v="8"/>
    <x v="0"/>
    <s v="C"/>
    <d v="2010-01-07T00:00:00"/>
    <n v="195241916"/>
    <d v="2010-02-12T00:00:00"/>
    <n v="5276"/>
    <n v="668.27"/>
    <n v="502.54"/>
    <n v="2651401.04"/>
    <x v="5"/>
    <x v="7"/>
    <x v="3"/>
    <n v="874391.48"/>
    <n v="3525792.52"/>
  </r>
  <r>
    <x v="0"/>
    <x v="91"/>
    <x v="1"/>
    <x v="0"/>
    <s v="C"/>
    <d v="2016-05-25T00:00:00"/>
    <n v="320671880"/>
    <d v="2016-07-05T00:00:00"/>
    <n v="2790"/>
    <n v="109.28"/>
    <n v="35.840000000000003"/>
    <n v="99993.600000000006"/>
    <x v="2"/>
    <x v="4"/>
    <x v="2"/>
    <n v="204897.6"/>
    <n v="304891.2"/>
  </r>
  <r>
    <x v="4"/>
    <x v="92"/>
    <x v="2"/>
    <x v="0"/>
    <s v="H"/>
    <d v="2014-02-07T00:00:00"/>
    <n v="177994239"/>
    <d v="2014-03-29T00:00:00"/>
    <n v="1306"/>
    <n v="421.89"/>
    <n v="364.69"/>
    <n v="476285.14"/>
    <x v="7"/>
    <x v="6"/>
    <x v="3"/>
    <n v="74703.199999999953"/>
    <n v="550988.34"/>
  </r>
  <r>
    <x v="0"/>
    <x v="6"/>
    <x v="9"/>
    <x v="1"/>
    <s v="H"/>
    <d v="2012-03-04T00:00:00"/>
    <n v="593820321"/>
    <d v="2012-03-04T00:00:00"/>
    <n v="3484"/>
    <n v="154.06"/>
    <n v="90.93"/>
    <n v="316800.12"/>
    <x v="6"/>
    <x v="0"/>
    <x v="2"/>
    <n v="219944.92000000004"/>
    <n v="536745.04"/>
  </r>
  <r>
    <x v="0"/>
    <x v="93"/>
    <x v="6"/>
    <x v="0"/>
    <s v="L"/>
    <d v="2016-12-05T00:00:00"/>
    <n v="665073955"/>
    <d v="2016-12-24T00:00:00"/>
    <n v="9017"/>
    <n v="152.58000000000001"/>
    <n v="97.44"/>
    <n v="878616.48"/>
    <x v="10"/>
    <x v="4"/>
    <x v="4"/>
    <n v="497197.38000000012"/>
    <n v="1375813.86"/>
  </r>
  <r>
    <x v="0"/>
    <x v="94"/>
    <x v="9"/>
    <x v="1"/>
    <s v="L"/>
    <d v="2013-01-14T00:00:00"/>
    <n v="908991467"/>
    <d v="2013-02-27T00:00:00"/>
    <n v="9630"/>
    <n v="154.06"/>
    <n v="90.93"/>
    <n v="875655.9"/>
    <x v="5"/>
    <x v="1"/>
    <x v="3"/>
    <n v="607941.9"/>
    <n v="1483597.8"/>
  </r>
  <r>
    <x v="3"/>
    <x v="95"/>
    <x v="5"/>
    <x v="1"/>
    <s v="M"/>
    <d v="2012-09-24T00:00:00"/>
    <n v="113121688"/>
    <d v="2012-09-26T00:00:00"/>
    <n v="4076"/>
    <n v="437.2"/>
    <n v="263.33"/>
    <n v="1073333.0799999998"/>
    <x v="1"/>
    <x v="0"/>
    <x v="1"/>
    <n v="708694.12000000011"/>
    <n v="1782027.2"/>
  </r>
  <r>
    <x v="5"/>
    <x v="96"/>
    <x v="2"/>
    <x v="1"/>
    <s v="L"/>
    <d v="2014-03-03T00:00:00"/>
    <n v="285325944"/>
    <d v="2014-04-07T00:00:00"/>
    <n v="3142"/>
    <n v="421.89"/>
    <n v="364.69"/>
    <n v="1145855.98"/>
    <x v="6"/>
    <x v="6"/>
    <x v="2"/>
    <n v="179722.39999999991"/>
    <n v="1325578.3799999999"/>
  </r>
  <r>
    <x v="0"/>
    <x v="7"/>
    <x v="1"/>
    <x v="0"/>
    <s v="C"/>
    <d v="2012-10-11T00:00:00"/>
    <n v="803778064"/>
    <d v="2012-10-30T00:00:00"/>
    <n v="4646"/>
    <n v="109.28"/>
    <n v="35.840000000000003"/>
    <n v="166512.64000000001"/>
    <x v="3"/>
    <x v="0"/>
    <x v="1"/>
    <n v="341202.24"/>
    <n v="507714.88"/>
  </r>
  <r>
    <x v="1"/>
    <x v="90"/>
    <x v="8"/>
    <x v="0"/>
    <s v="L"/>
    <d v="2012-08-20T00:00:00"/>
    <n v="666964375"/>
    <d v="2012-10-08T00:00:00"/>
    <n v="8435"/>
    <n v="668.27"/>
    <n v="502.54"/>
    <n v="4238924.9000000004"/>
    <x v="11"/>
    <x v="0"/>
    <x v="0"/>
    <n v="1397932.5499999998"/>
    <n v="5636857.4500000002"/>
  </r>
  <r>
    <x v="1"/>
    <x v="97"/>
    <x v="2"/>
    <x v="1"/>
    <s v="M"/>
    <d v="2015-02-02T00:00:00"/>
    <n v="743683707"/>
    <d v="2015-02-04T00:00:00"/>
    <n v="1390"/>
    <n v="421.89"/>
    <n v="364.69"/>
    <n v="506919.1"/>
    <x v="7"/>
    <x v="2"/>
    <x v="3"/>
    <n v="79508"/>
    <n v="586427.1"/>
  </r>
  <r>
    <x v="3"/>
    <x v="98"/>
    <x v="11"/>
    <x v="0"/>
    <s v="C"/>
    <d v="2014-12-25T00:00:00"/>
    <n v="623047387"/>
    <d v="2015-01-18T00:00:00"/>
    <n v="2422"/>
    <n v="205.7"/>
    <n v="117.11"/>
    <n v="283640.42"/>
    <x v="10"/>
    <x v="2"/>
    <x v="4"/>
    <n v="214564.97999999998"/>
    <n v="498205.39999999997"/>
  </r>
  <r>
    <x v="3"/>
    <x v="85"/>
    <x v="4"/>
    <x v="1"/>
    <s v="M"/>
    <d v="2012-01-02T00:00:00"/>
    <n v="864479243"/>
    <d v="2012-02-17T00:00:00"/>
    <n v="7474"/>
    <n v="651.21"/>
    <n v="524.96"/>
    <n v="3923551.0400000005"/>
    <x v="5"/>
    <x v="0"/>
    <x v="3"/>
    <n v="943592.49999999953"/>
    <n v="4867143.54"/>
  </r>
  <r>
    <x v="0"/>
    <x v="99"/>
    <x v="10"/>
    <x v="1"/>
    <s v="H"/>
    <d v="2014-06-27T00:00:00"/>
    <n v="747715604"/>
    <d v="2014-07-08T00:00:00"/>
    <n v="4518"/>
    <n v="255.28"/>
    <n v="159.41999999999999"/>
    <n v="720259.55999999994"/>
    <x v="8"/>
    <x v="6"/>
    <x v="0"/>
    <n v="433095.4800000001"/>
    <n v="1153355.04"/>
  </r>
  <r>
    <x v="1"/>
    <x v="1"/>
    <x v="6"/>
    <x v="0"/>
    <s v="M"/>
    <d v="2012-11-22T00:00:00"/>
    <n v="522805297"/>
    <d v="2012-11-28T00:00:00"/>
    <n v="8560"/>
    <n v="152.58000000000001"/>
    <n v="97.44"/>
    <n v="834086.40000000002"/>
    <x v="4"/>
    <x v="0"/>
    <x v="1"/>
    <n v="471998.4"/>
    <n v="1306084.8"/>
  </r>
  <r>
    <x v="1"/>
    <x v="100"/>
    <x v="9"/>
    <x v="1"/>
    <s v="C"/>
    <d v="2013-11-26T00:00:00"/>
    <n v="960109651"/>
    <d v="2013-12-21T00:00:00"/>
    <n v="6636"/>
    <n v="154.06"/>
    <n v="90.93"/>
    <n v="603411.4800000001"/>
    <x v="4"/>
    <x v="1"/>
    <x v="1"/>
    <n v="418930.67999999993"/>
    <n v="1022342.16"/>
  </r>
  <r>
    <x v="3"/>
    <x v="59"/>
    <x v="5"/>
    <x v="1"/>
    <s v="L"/>
    <d v="2013-11-21T00:00:00"/>
    <n v="200302493"/>
    <d v="2013-11-25T00:00:00"/>
    <n v="2814"/>
    <n v="437.2"/>
    <n v="263.33"/>
    <n v="741010.62"/>
    <x v="4"/>
    <x v="1"/>
    <x v="1"/>
    <n v="489270.18000000005"/>
    <n v="1230280.8"/>
  </r>
  <r>
    <x v="4"/>
    <x v="101"/>
    <x v="8"/>
    <x v="0"/>
    <s v="C"/>
    <d v="2010-04-21T00:00:00"/>
    <n v="504370152"/>
    <d v="2010-06-02T00:00:00"/>
    <n v="3191"/>
    <n v="668.27"/>
    <n v="502.54"/>
    <n v="1603605.1400000001"/>
    <x v="9"/>
    <x v="7"/>
    <x v="2"/>
    <n v="528844.4299999997"/>
    <n v="2132449.5699999998"/>
  </r>
  <r>
    <x v="5"/>
    <x v="102"/>
    <x v="9"/>
    <x v="1"/>
    <s v="M"/>
    <d v="2013-01-03T00:00:00"/>
    <n v="603611457"/>
    <d v="2013-01-25T00:00:00"/>
    <n v="899"/>
    <n v="154.06"/>
    <n v="90.93"/>
    <n v="81746.070000000007"/>
    <x v="5"/>
    <x v="1"/>
    <x v="3"/>
    <n v="56753.869999999995"/>
    <n v="138499.94"/>
  </r>
  <r>
    <x v="2"/>
    <x v="69"/>
    <x v="4"/>
    <x v="0"/>
    <s v="C"/>
    <d v="2010-03-23T00:00:00"/>
    <n v="649637734"/>
    <d v="2010-05-10T00:00:00"/>
    <n v="1097"/>
    <n v="651.21"/>
    <n v="524.96"/>
    <n v="575881.12"/>
    <x v="6"/>
    <x v="7"/>
    <x v="2"/>
    <n v="138496.25"/>
    <n v="714377.37"/>
  </r>
  <r>
    <x v="0"/>
    <x v="87"/>
    <x v="5"/>
    <x v="1"/>
    <s v="H"/>
    <d v="2010-02-27T00:00:00"/>
    <n v="864372813"/>
    <d v="2010-03-03T00:00:00"/>
    <n v="5979"/>
    <n v="437.2"/>
    <n v="263.33"/>
    <n v="1574450.0699999998"/>
    <x v="7"/>
    <x v="7"/>
    <x v="3"/>
    <n v="1039568.73"/>
    <n v="2614018.7999999998"/>
  </r>
  <r>
    <x v="4"/>
    <x v="46"/>
    <x v="1"/>
    <x v="0"/>
    <s v="C"/>
    <d v="2014-07-10T00:00:00"/>
    <n v="190053021"/>
    <d v="2014-08-25T00:00:00"/>
    <n v="9767"/>
    <n v="109.28"/>
    <n v="35.840000000000003"/>
    <n v="350049.28000000003"/>
    <x v="0"/>
    <x v="6"/>
    <x v="0"/>
    <n v="717288.48"/>
    <n v="1067337.76"/>
  </r>
  <r>
    <x v="2"/>
    <x v="68"/>
    <x v="0"/>
    <x v="0"/>
    <s v="M"/>
    <d v="2014-09-21T00:00:00"/>
    <n v="339227187"/>
    <d v="2014-09-29T00:00:00"/>
    <n v="3718"/>
    <n v="9.33"/>
    <n v="6.92"/>
    <n v="25728.560000000001"/>
    <x v="1"/>
    <x v="6"/>
    <x v="1"/>
    <n v="8960.380000000001"/>
    <n v="34688.94"/>
  </r>
  <r>
    <x v="0"/>
    <x v="94"/>
    <x v="2"/>
    <x v="0"/>
    <s v="L"/>
    <d v="2010-10-21T00:00:00"/>
    <n v="844756639"/>
    <d v="2010-12-08T00:00:00"/>
    <n v="1117"/>
    <n v="421.89"/>
    <n v="364.69"/>
    <n v="407358.73"/>
    <x v="3"/>
    <x v="7"/>
    <x v="1"/>
    <n v="63892.400000000023"/>
    <n v="471251.13"/>
  </r>
  <r>
    <x v="0"/>
    <x v="103"/>
    <x v="8"/>
    <x v="1"/>
    <s v="M"/>
    <d v="2015-03-31T00:00:00"/>
    <n v="409815204"/>
    <d v="2015-04-04T00:00:00"/>
    <n v="2281"/>
    <n v="668.27"/>
    <n v="502.54"/>
    <n v="1146293.74"/>
    <x v="6"/>
    <x v="2"/>
    <x v="2"/>
    <n v="378030.12999999989"/>
    <n v="1524323.8699999999"/>
  </r>
  <r>
    <x v="3"/>
    <x v="104"/>
    <x v="2"/>
    <x v="1"/>
    <s v="M"/>
    <d v="2011-04-16T00:00:00"/>
    <n v="957889211"/>
    <d v="2011-05-18T00:00:00"/>
    <n v="9559"/>
    <n v="421.89"/>
    <n v="364.69"/>
    <n v="3486071.71"/>
    <x v="9"/>
    <x v="5"/>
    <x v="2"/>
    <n v="546774.79999999981"/>
    <n v="4032846.51"/>
  </r>
  <r>
    <x v="5"/>
    <x v="81"/>
    <x v="8"/>
    <x v="1"/>
    <s v="M"/>
    <d v="2017-04-28T00:00:00"/>
    <n v="882777488"/>
    <d v="2017-05-21T00:00:00"/>
    <n v="2331"/>
    <n v="668.27"/>
    <n v="502.54"/>
    <n v="1171420.74"/>
    <x v="9"/>
    <x v="3"/>
    <x v="2"/>
    <n v="386316.62999999989"/>
    <n v="1557737.3699999999"/>
  </r>
  <r>
    <x v="2"/>
    <x v="2"/>
    <x v="3"/>
    <x v="0"/>
    <s v="M"/>
    <d v="2014-12-09T00:00:00"/>
    <n v="898591363"/>
    <d v="2015-01-13T00:00:00"/>
    <n v="2008"/>
    <n v="47.45"/>
    <n v="31.79"/>
    <n v="63834.32"/>
    <x v="10"/>
    <x v="2"/>
    <x v="4"/>
    <n v="31445.280000000006"/>
    <n v="95279.6"/>
  </r>
  <r>
    <x v="5"/>
    <x v="105"/>
    <x v="3"/>
    <x v="0"/>
    <s v="C"/>
    <d v="2013-04-17T00:00:00"/>
    <n v="889754664"/>
    <d v="2013-04-27T00:00:00"/>
    <n v="7032"/>
    <n v="47.45"/>
    <n v="31.79"/>
    <n v="223547.28"/>
    <x v="9"/>
    <x v="1"/>
    <x v="2"/>
    <n v="110121.12000000002"/>
    <n v="333668.40000000002"/>
  </r>
  <r>
    <x v="3"/>
    <x v="106"/>
    <x v="11"/>
    <x v="1"/>
    <s v="M"/>
    <d v="2015-01-14T00:00:00"/>
    <n v="361003720"/>
    <d v="2015-01-21T00:00:00"/>
    <n v="7878"/>
    <n v="205.7"/>
    <n v="117.11"/>
    <n v="922592.58"/>
    <x v="5"/>
    <x v="2"/>
    <x v="3"/>
    <n v="697912.0199999999"/>
    <n v="1620504.5999999999"/>
  </r>
  <r>
    <x v="0"/>
    <x v="42"/>
    <x v="10"/>
    <x v="1"/>
    <s v="M"/>
    <d v="2012-07-13T00:00:00"/>
    <n v="687387359"/>
    <d v="2012-08-05T00:00:00"/>
    <n v="2050"/>
    <n v="255.28"/>
    <n v="159.41999999999999"/>
    <n v="326811"/>
    <x v="0"/>
    <x v="0"/>
    <x v="0"/>
    <n v="196513"/>
    <n v="523324"/>
  </r>
  <r>
    <x v="1"/>
    <x v="107"/>
    <x v="6"/>
    <x v="0"/>
    <s v="H"/>
    <d v="2014-05-04T00:00:00"/>
    <n v="164266908"/>
    <d v="2014-05-19T00:00:00"/>
    <n v="9083"/>
    <n v="152.58000000000001"/>
    <n v="97.44"/>
    <n v="885047.52"/>
    <x v="2"/>
    <x v="6"/>
    <x v="2"/>
    <n v="500836.62000000011"/>
    <n v="1385884.1400000001"/>
  </r>
  <r>
    <x v="0"/>
    <x v="13"/>
    <x v="11"/>
    <x v="0"/>
    <s v="M"/>
    <d v="2011-03-02T00:00:00"/>
    <n v="757316195"/>
    <d v="2011-04-02T00:00:00"/>
    <n v="5546"/>
    <n v="205.7"/>
    <n v="117.11"/>
    <n v="649492.05999999994"/>
    <x v="6"/>
    <x v="5"/>
    <x v="2"/>
    <n v="491320.14"/>
    <n v="1140812.2"/>
  </r>
  <r>
    <x v="5"/>
    <x v="96"/>
    <x v="6"/>
    <x v="1"/>
    <s v="C"/>
    <d v="2017-06-27T00:00:00"/>
    <n v="452521550"/>
    <d v="2017-07-29T00:00:00"/>
    <n v="38"/>
    <n v="152.58000000000001"/>
    <n v="97.44"/>
    <n v="3702.72"/>
    <x v="8"/>
    <x v="3"/>
    <x v="0"/>
    <n v="2095.3200000000011"/>
    <n v="5798.0400000000009"/>
  </r>
  <r>
    <x v="3"/>
    <x v="33"/>
    <x v="9"/>
    <x v="0"/>
    <s v="L"/>
    <d v="2014-10-13T00:00:00"/>
    <n v="906181800"/>
    <d v="2014-10-29T00:00:00"/>
    <n v="8187"/>
    <n v="154.06"/>
    <n v="90.93"/>
    <n v="744443.91"/>
    <x v="3"/>
    <x v="6"/>
    <x v="1"/>
    <n v="516845.30999999994"/>
    <n v="1261289.22"/>
  </r>
  <r>
    <x v="0"/>
    <x v="108"/>
    <x v="2"/>
    <x v="0"/>
    <s v="C"/>
    <d v="2015-11-16T00:00:00"/>
    <n v="694908273"/>
    <d v="2016-01-02T00:00:00"/>
    <n v="7655"/>
    <n v="421.89"/>
    <n v="364.69"/>
    <n v="2791701.95"/>
    <x v="4"/>
    <x v="4"/>
    <x v="1"/>
    <n v="437865.99999999953"/>
    <n v="3229567.9499999997"/>
  </r>
  <r>
    <x v="4"/>
    <x v="109"/>
    <x v="4"/>
    <x v="1"/>
    <s v="H"/>
    <d v="2015-09-22T00:00:00"/>
    <n v="265624797"/>
    <d v="2015-10-16T00:00:00"/>
    <n v="3135"/>
    <n v="651.21"/>
    <n v="524.96"/>
    <n v="1645749.6"/>
    <x v="1"/>
    <x v="2"/>
    <x v="1"/>
    <n v="395793.75"/>
    <n v="2041543.35"/>
  </r>
  <r>
    <x v="3"/>
    <x v="110"/>
    <x v="3"/>
    <x v="1"/>
    <s v="L"/>
    <d v="2010-05-10T00:00:00"/>
    <n v="585567700"/>
    <d v="2010-05-21T00:00:00"/>
    <n v="1350"/>
    <n v="47.45"/>
    <n v="31.79"/>
    <n v="42916.5"/>
    <x v="2"/>
    <x v="7"/>
    <x v="2"/>
    <n v="21141.000000000007"/>
    <n v="64057.500000000007"/>
  </r>
  <r>
    <x v="1"/>
    <x v="45"/>
    <x v="10"/>
    <x v="1"/>
    <s v="H"/>
    <d v="2015-10-17T00:00:00"/>
    <n v="892285811"/>
    <d v="2015-10-27T00:00:00"/>
    <n v="6055"/>
    <n v="255.28"/>
    <n v="159.41999999999999"/>
    <n v="965288.1"/>
    <x v="3"/>
    <x v="2"/>
    <x v="1"/>
    <n v="580432.29999999993"/>
    <n v="1545720.4"/>
  </r>
  <r>
    <x v="2"/>
    <x v="111"/>
    <x v="11"/>
    <x v="1"/>
    <s v="L"/>
    <d v="2011-04-04T00:00:00"/>
    <n v="943640458"/>
    <d v="2011-05-12T00:00:00"/>
    <n v="3036"/>
    <n v="205.7"/>
    <n v="117.11"/>
    <n v="355545.96"/>
    <x v="9"/>
    <x v="5"/>
    <x v="2"/>
    <n v="268959.23999999993"/>
    <n v="624505.19999999995"/>
  </r>
  <r>
    <x v="3"/>
    <x v="112"/>
    <x v="5"/>
    <x v="1"/>
    <s v="C"/>
    <d v="2011-02-11T00:00:00"/>
    <n v="567805469"/>
    <d v="2011-03-30T00:00:00"/>
    <n v="5111"/>
    <n v="437.2"/>
    <n v="263.33"/>
    <n v="1345879.63"/>
    <x v="7"/>
    <x v="5"/>
    <x v="3"/>
    <n v="888649.56999999983"/>
    <n v="2234529.1999999997"/>
  </r>
  <r>
    <x v="2"/>
    <x v="28"/>
    <x v="7"/>
    <x v="1"/>
    <s v="H"/>
    <d v="2015-08-26T00:00:00"/>
    <n v="113267171"/>
    <d v="2015-08-30T00:00:00"/>
    <n v="7128"/>
    <n v="81.73"/>
    <n v="56.67"/>
    <n v="403943.76"/>
    <x v="11"/>
    <x v="2"/>
    <x v="0"/>
    <n v="178627.68000000005"/>
    <n v="582571.44000000006"/>
  </r>
  <r>
    <x v="4"/>
    <x v="101"/>
    <x v="11"/>
    <x v="0"/>
    <s v="L"/>
    <d v="2014-11-07T00:00:00"/>
    <n v="898824393"/>
    <d v="2014-11-21T00:00:00"/>
    <n v="967"/>
    <n v="205.7"/>
    <n v="117.11"/>
    <n v="113245.37"/>
    <x v="4"/>
    <x v="6"/>
    <x v="1"/>
    <n v="85666.53"/>
    <n v="198911.9"/>
  </r>
  <r>
    <x v="3"/>
    <x v="32"/>
    <x v="6"/>
    <x v="1"/>
    <s v="M"/>
    <d v="2014-12-04T00:00:00"/>
    <n v="263588464"/>
    <d v="2015-01-20T00:00:00"/>
    <n v="539"/>
    <n v="152.58000000000001"/>
    <n v="97.44"/>
    <n v="52520.159999999996"/>
    <x v="10"/>
    <x v="2"/>
    <x v="4"/>
    <n v="29720.460000000014"/>
    <n v="82240.62000000001"/>
  </r>
  <r>
    <x v="1"/>
    <x v="86"/>
    <x v="4"/>
    <x v="0"/>
    <s v="C"/>
    <d v="2011-10-10T00:00:00"/>
    <n v="116983211"/>
    <d v="2011-10-18T00:00:00"/>
    <n v="6786"/>
    <n v="651.21"/>
    <n v="524.96"/>
    <n v="3562378.56"/>
    <x v="3"/>
    <x v="5"/>
    <x v="1"/>
    <n v="856732.50000000047"/>
    <n v="4419111.0600000005"/>
  </r>
  <r>
    <x v="2"/>
    <x v="41"/>
    <x v="10"/>
    <x v="1"/>
    <s v="M"/>
    <d v="2017-07-06T00:00:00"/>
    <n v="188744962"/>
    <d v="2017-07-24T00:00:00"/>
    <n v="2683"/>
    <n v="255.28"/>
    <n v="159.41999999999999"/>
    <n v="427723.86"/>
    <x v="0"/>
    <x v="3"/>
    <x v="0"/>
    <n v="257192.38"/>
    <n v="684916.24"/>
  </r>
  <r>
    <x v="1"/>
    <x v="10"/>
    <x v="6"/>
    <x v="1"/>
    <s v="M"/>
    <d v="2011-04-02T00:00:00"/>
    <n v="278922545"/>
    <d v="2011-05-07T00:00:00"/>
    <n v="8234"/>
    <n v="152.58000000000001"/>
    <n v="97.44"/>
    <n v="802320.96"/>
    <x v="9"/>
    <x v="5"/>
    <x v="2"/>
    <n v="454022.76000000024"/>
    <n v="1256343.7200000002"/>
  </r>
  <r>
    <x v="1"/>
    <x v="113"/>
    <x v="10"/>
    <x v="1"/>
    <s v="H"/>
    <d v="2011-01-08T00:00:00"/>
    <n v="707877290"/>
    <d v="2011-02-08T00:00:00"/>
    <n v="5475"/>
    <n v="255.28"/>
    <n v="159.41999999999999"/>
    <n v="872824.49999999988"/>
    <x v="5"/>
    <x v="5"/>
    <x v="3"/>
    <n v="524833.50000000012"/>
    <n v="1397658"/>
  </r>
  <r>
    <x v="1"/>
    <x v="114"/>
    <x v="7"/>
    <x v="0"/>
    <s v="H"/>
    <d v="2016-12-26T00:00:00"/>
    <n v="966283023"/>
    <d v="2017-01-10T00:00:00"/>
    <n v="3474"/>
    <n v="81.73"/>
    <n v="56.67"/>
    <n v="196871.58000000002"/>
    <x v="10"/>
    <x v="3"/>
    <x v="4"/>
    <n v="87058.44"/>
    <n v="283930.02"/>
  </r>
  <r>
    <x v="0"/>
    <x v="115"/>
    <x v="4"/>
    <x v="0"/>
    <s v="C"/>
    <d v="2015-03-28T00:00:00"/>
    <n v="165126073"/>
    <d v="2015-04-08T00:00:00"/>
    <n v="3329"/>
    <n v="651.21"/>
    <n v="524.96"/>
    <n v="1747591.84"/>
    <x v="6"/>
    <x v="2"/>
    <x v="2"/>
    <n v="420286.25000000023"/>
    <n v="2167878.0900000003"/>
  </r>
  <r>
    <x v="4"/>
    <x v="109"/>
    <x v="7"/>
    <x v="0"/>
    <s v="M"/>
    <d v="2011-11-08T00:00:00"/>
    <n v="185705268"/>
    <d v="2011-12-08T00:00:00"/>
    <n v="3170"/>
    <n v="81.73"/>
    <n v="56.67"/>
    <n v="179643.9"/>
    <x v="4"/>
    <x v="5"/>
    <x v="1"/>
    <n v="79440.200000000012"/>
    <n v="259084.1"/>
  </r>
  <r>
    <x v="4"/>
    <x v="116"/>
    <x v="8"/>
    <x v="0"/>
    <s v="H"/>
    <d v="2013-12-25T00:00:00"/>
    <n v="729631936"/>
    <d v="2014-02-11T00:00:00"/>
    <n v="3159"/>
    <n v="668.27"/>
    <n v="502.54"/>
    <n v="1587523.86"/>
    <x v="10"/>
    <x v="6"/>
    <x v="4"/>
    <n v="523541.07000000007"/>
    <n v="2111064.9300000002"/>
  </r>
  <r>
    <x v="5"/>
    <x v="48"/>
    <x v="8"/>
    <x v="1"/>
    <s v="L"/>
    <d v="2010-11-27T00:00:00"/>
    <n v="668829905"/>
    <d v="2010-12-23T00:00:00"/>
    <n v="487"/>
    <n v="668.27"/>
    <n v="502.54"/>
    <n v="244736.98"/>
    <x v="4"/>
    <x v="7"/>
    <x v="1"/>
    <n v="80710.50999999998"/>
    <n v="325447.49"/>
  </r>
  <r>
    <x v="5"/>
    <x v="22"/>
    <x v="10"/>
    <x v="0"/>
    <s v="H"/>
    <d v="2015-09-08T00:00:00"/>
    <n v="295535504"/>
    <d v="2015-10-19T00:00:00"/>
    <n v="4378"/>
    <n v="255.28"/>
    <n v="159.41999999999999"/>
    <n v="697940.75999999989"/>
    <x v="1"/>
    <x v="2"/>
    <x v="1"/>
    <n v="419675.08000000019"/>
    <n v="1117615.8400000001"/>
  </r>
  <r>
    <x v="2"/>
    <x v="117"/>
    <x v="4"/>
    <x v="0"/>
    <s v="M"/>
    <d v="2015-12-12T00:00:00"/>
    <n v="872297561"/>
    <d v="2015-12-20T00:00:00"/>
    <n v="1087"/>
    <n v="651.21"/>
    <n v="524.96"/>
    <n v="570631.52"/>
    <x v="10"/>
    <x v="2"/>
    <x v="4"/>
    <n v="137233.75"/>
    <n v="707865.27"/>
  </r>
  <r>
    <x v="3"/>
    <x v="62"/>
    <x v="0"/>
    <x v="0"/>
    <s v="H"/>
    <d v="2015-07-11T00:00:00"/>
    <n v="581977403"/>
    <d v="2015-07-16T00:00:00"/>
    <n v="8901"/>
    <n v="9.33"/>
    <n v="6.92"/>
    <n v="61594.92"/>
    <x v="0"/>
    <x v="2"/>
    <x v="0"/>
    <n v="21451.410000000003"/>
    <n v="83046.33"/>
  </r>
  <r>
    <x v="0"/>
    <x v="118"/>
    <x v="11"/>
    <x v="0"/>
    <s v="M"/>
    <d v="2015-07-14T00:00:00"/>
    <n v="377748858"/>
    <d v="2015-08-31T00:00:00"/>
    <n v="3136"/>
    <n v="205.7"/>
    <n v="117.11"/>
    <n v="367256.96"/>
    <x v="0"/>
    <x v="2"/>
    <x v="0"/>
    <n v="277818.23999999993"/>
    <n v="645075.19999999995"/>
  </r>
  <r>
    <x v="4"/>
    <x v="47"/>
    <x v="10"/>
    <x v="0"/>
    <s v="H"/>
    <d v="2010-07-29T00:00:00"/>
    <n v="833098256"/>
    <d v="2010-08-13T00:00:00"/>
    <n v="1142"/>
    <n v="255.28"/>
    <n v="159.41999999999999"/>
    <n v="182057.63999999998"/>
    <x v="0"/>
    <x v="7"/>
    <x v="0"/>
    <n v="109472.12000000002"/>
    <n v="291529.76"/>
  </r>
  <r>
    <x v="3"/>
    <x v="58"/>
    <x v="7"/>
    <x v="1"/>
    <s v="H"/>
    <d v="2015-04-02T00:00:00"/>
    <n v="791824424"/>
    <d v="2015-04-28T00:00:00"/>
    <n v="7298"/>
    <n v="81.73"/>
    <n v="56.67"/>
    <n v="413577.66000000003"/>
    <x v="9"/>
    <x v="2"/>
    <x v="2"/>
    <n v="182887.88"/>
    <n v="596465.54"/>
  </r>
  <r>
    <x v="3"/>
    <x v="119"/>
    <x v="6"/>
    <x v="1"/>
    <s v="M"/>
    <d v="2014-12-10T00:00:00"/>
    <n v="518038690"/>
    <d v="2014-12-21T00:00:00"/>
    <n v="8015"/>
    <n v="152.58000000000001"/>
    <n v="97.44"/>
    <n v="780981.6"/>
    <x v="10"/>
    <x v="6"/>
    <x v="4"/>
    <n v="441947.10000000021"/>
    <n v="1222928.7000000002"/>
  </r>
  <r>
    <x v="1"/>
    <x v="120"/>
    <x v="3"/>
    <x v="0"/>
    <s v="M"/>
    <d v="2015-01-06T00:00:00"/>
    <n v="346164882"/>
    <d v="2015-02-14T00:00:00"/>
    <n v="6736"/>
    <n v="47.45"/>
    <n v="31.79"/>
    <n v="214137.44"/>
    <x v="5"/>
    <x v="2"/>
    <x v="3"/>
    <n v="105485.76000000001"/>
    <n v="319623.2"/>
  </r>
  <r>
    <x v="3"/>
    <x v="52"/>
    <x v="1"/>
    <x v="1"/>
    <s v="C"/>
    <d v="2014-05-04T00:00:00"/>
    <n v="230939328"/>
    <d v="2014-06-16T00:00:00"/>
    <n v="8934"/>
    <n v="109.28"/>
    <n v="35.840000000000003"/>
    <n v="320194.56000000006"/>
    <x v="2"/>
    <x v="6"/>
    <x v="2"/>
    <n v="656112.96"/>
    <n v="976307.52"/>
  </r>
  <r>
    <x v="2"/>
    <x v="2"/>
    <x v="4"/>
    <x v="0"/>
    <s v="C"/>
    <d v="2016-08-17T00:00:00"/>
    <n v="197410857"/>
    <d v="2016-09-29T00:00:00"/>
    <n v="7114"/>
    <n v="651.21"/>
    <n v="524.96"/>
    <n v="3734565.4400000004"/>
    <x v="11"/>
    <x v="4"/>
    <x v="0"/>
    <n v="898142.5"/>
    <n v="4632707.9400000004"/>
  </r>
  <r>
    <x v="6"/>
    <x v="82"/>
    <x v="8"/>
    <x v="0"/>
    <s v="C"/>
    <d v="2011-07-08T00:00:00"/>
    <n v="790940797"/>
    <d v="2011-08-01T00:00:00"/>
    <n v="5813"/>
    <n v="668.27"/>
    <n v="502.54"/>
    <n v="2921265.02"/>
    <x v="0"/>
    <x v="5"/>
    <x v="0"/>
    <n v="963388.48999999976"/>
    <n v="3884653.51"/>
  </r>
  <r>
    <x v="3"/>
    <x v="121"/>
    <x v="4"/>
    <x v="1"/>
    <s v="C"/>
    <d v="2016-03-19T00:00:00"/>
    <n v="827202975"/>
    <d v="2016-03-26T00:00:00"/>
    <n v="6598"/>
    <n v="651.21"/>
    <n v="524.96"/>
    <n v="3463686.08"/>
    <x v="6"/>
    <x v="4"/>
    <x v="2"/>
    <n v="832997.5"/>
    <n v="4296683.58"/>
  </r>
  <r>
    <x v="1"/>
    <x v="35"/>
    <x v="0"/>
    <x v="1"/>
    <s v="H"/>
    <d v="2011-02-14T00:00:00"/>
    <n v="542183721"/>
    <d v="2011-03-16T00:00:00"/>
    <n v="3066"/>
    <n v="9.33"/>
    <n v="6.92"/>
    <n v="21216.720000000001"/>
    <x v="7"/>
    <x v="5"/>
    <x v="3"/>
    <n v="7389.0599999999977"/>
    <n v="28605.78"/>
  </r>
  <r>
    <x v="0"/>
    <x v="87"/>
    <x v="10"/>
    <x v="1"/>
    <s v="H"/>
    <d v="2011-10-17T00:00:00"/>
    <n v="242181861"/>
    <d v="2011-11-01T00:00:00"/>
    <n v="5849"/>
    <n v="255.28"/>
    <n v="159.41999999999999"/>
    <n v="932447.58"/>
    <x v="3"/>
    <x v="5"/>
    <x v="1"/>
    <n v="560685.14"/>
    <n v="1493132.72"/>
  </r>
  <r>
    <x v="3"/>
    <x v="121"/>
    <x v="3"/>
    <x v="1"/>
    <s v="L"/>
    <d v="2012-02-13T00:00:00"/>
    <n v="753808724"/>
    <d v="2012-02-13T00:00:00"/>
    <n v="7608"/>
    <n v="47.45"/>
    <n v="31.79"/>
    <n v="241858.32"/>
    <x v="7"/>
    <x v="0"/>
    <x v="3"/>
    <n v="119141.28000000003"/>
    <n v="360999.60000000003"/>
  </r>
  <r>
    <x v="3"/>
    <x v="122"/>
    <x v="6"/>
    <x v="0"/>
    <s v="L"/>
    <d v="2010-11-06T00:00:00"/>
    <n v="273988139"/>
    <d v="2010-11-16T00:00:00"/>
    <n v="8034"/>
    <n v="152.58000000000001"/>
    <n v="97.44"/>
    <n v="782832.96"/>
    <x v="4"/>
    <x v="7"/>
    <x v="1"/>
    <n v="442994.76000000024"/>
    <n v="1225827.7200000002"/>
  </r>
  <r>
    <x v="0"/>
    <x v="123"/>
    <x v="3"/>
    <x v="1"/>
    <s v="H"/>
    <d v="2015-05-14T00:00:00"/>
    <n v="219956433"/>
    <d v="2015-06-18T00:00:00"/>
    <n v="8851"/>
    <n v="47.45"/>
    <n v="31.79"/>
    <n v="281373.28999999998"/>
    <x v="2"/>
    <x v="2"/>
    <x v="2"/>
    <n v="138606.66000000003"/>
    <n v="419979.95"/>
  </r>
  <r>
    <x v="3"/>
    <x v="34"/>
    <x v="7"/>
    <x v="0"/>
    <s v="L"/>
    <d v="2015-03-09T00:00:00"/>
    <n v="279262435"/>
    <d v="2015-03-10T00:00:00"/>
    <n v="8815"/>
    <n v="81.73"/>
    <n v="56.67"/>
    <n v="499546.05"/>
    <x v="6"/>
    <x v="2"/>
    <x v="2"/>
    <n v="220903.90000000008"/>
    <n v="720449.95000000007"/>
  </r>
  <r>
    <x v="4"/>
    <x v="124"/>
    <x v="3"/>
    <x v="0"/>
    <s v="L"/>
    <d v="2016-01-14T00:00:00"/>
    <n v="659767472"/>
    <d v="2016-03-03T00:00:00"/>
    <n v="8711"/>
    <n v="47.45"/>
    <n v="31.79"/>
    <n v="276922.69"/>
    <x v="5"/>
    <x v="4"/>
    <x v="3"/>
    <n v="136414.26"/>
    <n v="413336.95"/>
  </r>
  <r>
    <x v="4"/>
    <x v="124"/>
    <x v="4"/>
    <x v="0"/>
    <s v="L"/>
    <d v="2013-05-09T00:00:00"/>
    <n v="739645373"/>
    <d v="2013-05-15T00:00:00"/>
    <n v="6357"/>
    <n v="651.21"/>
    <n v="524.96"/>
    <n v="3337170.72"/>
    <x v="2"/>
    <x v="1"/>
    <x v="2"/>
    <n v="802571.25"/>
    <n v="4139741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J29" firstHeaderRow="1" firstDataRow="2" firstDataCol="1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axis="axisRow" showAll="0">
      <items count="13">
        <item x="5"/>
        <item x="7"/>
        <item x="6"/>
        <item x="9"/>
        <item x="2"/>
        <item x="8"/>
        <item x="0"/>
        <item x="11"/>
        <item x="1"/>
        <item x="3"/>
        <item x="4"/>
        <item x="10"/>
        <item t="default"/>
      </items>
    </pivotField>
    <pivotField axis="axisCol" showAll="0">
      <items count="9">
        <item x="7"/>
        <item x="5"/>
        <item x="0"/>
        <item x="1"/>
        <item x="6"/>
        <item x="2"/>
        <item x="4"/>
        <item x="3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</pivotFields>
  <rowFields count="2">
    <field x="12"/>
    <field x="14"/>
  </rowFields>
  <rowItems count="27">
    <i>
      <x/>
    </i>
    <i r="1">
      <x/>
    </i>
    <i>
      <x v="1"/>
    </i>
    <i r="1">
      <x/>
    </i>
    <i>
      <x v="2"/>
    </i>
    <i r="1">
      <x/>
    </i>
    <i r="1">
      <x v="1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 r="1">
      <x v="3"/>
    </i>
    <i>
      <x v="9"/>
    </i>
    <i r="1">
      <x v="3"/>
    </i>
    <i>
      <x v="10"/>
    </i>
    <i r="1">
      <x v="3"/>
    </i>
    <i>
      <x v="11"/>
    </i>
    <i r="1">
      <x v="4"/>
    </i>
    <i t="grand">
      <x/>
    </i>
  </rowItems>
  <colFields count="1">
    <field x="1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gs" fld="11" baseField="0" baseItem="0"/>
  </dataFields>
  <chartFormats count="1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93:C102" firstHeaderRow="1" firstDataRow="1" firstDataCol="1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0"/>
        <item x="1"/>
        <item x="6"/>
        <item x="2"/>
        <item x="4"/>
        <item x="3"/>
        <item t="default"/>
      </items>
    </pivotField>
    <pivotField showAll="0"/>
    <pivotField showAll="0"/>
    <pivotField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85:A86" firstHeaderRow="1" firstDataRow="1" firstDataCol="0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1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65:B78" firstHeaderRow="1" firstDataRow="1" firstDataCol="1"/>
  <pivotFields count="17">
    <pivotField showAll="0"/>
    <pivotField showAll="0"/>
    <pivotField axis="axisRow" showAll="0">
      <items count="13">
        <item x="10"/>
        <item x="3"/>
        <item x="11"/>
        <item x="1"/>
        <item x="5"/>
        <item x="0"/>
        <item x="8"/>
        <item x="2"/>
        <item x="4"/>
        <item x="7"/>
        <item x="6"/>
        <item x="9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gs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93:E99" firstHeaderRow="1" firstDataRow="1" firstDataCol="1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3:B41" firstHeaderRow="1" firstDataRow="1" firstDataCol="1"/>
  <pivotFields count="17">
    <pivotField axis="axisRow" showAll="0">
      <items count="8">
        <item x="4"/>
        <item x="2"/>
        <item x="5"/>
        <item x="3"/>
        <item x="1"/>
        <item x="6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g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3:A219" firstHeaderRow="1" firstDataRow="1" firstDataCol="1"/>
  <pivotFields count="17">
    <pivotField showAll="0"/>
    <pivotField axis="axisRow" showAll="0">
      <items count="126">
        <item x="55"/>
        <item x="10"/>
        <item x="121"/>
        <item x="48"/>
        <item x="85"/>
        <item x="107"/>
        <item x="124"/>
        <item x="33"/>
        <item x="66"/>
        <item x="109"/>
        <item x="39"/>
        <item x="98"/>
        <item x="61"/>
        <item x="101"/>
        <item x="108"/>
        <item x="44"/>
        <item x="94"/>
        <item x="103"/>
        <item x="23"/>
        <item x="115"/>
        <item x="84"/>
        <item x="112"/>
        <item x="32"/>
        <item x="76"/>
        <item x="95"/>
        <item x="3"/>
        <item x="36"/>
        <item x="22"/>
        <item x="69"/>
        <item x="67"/>
        <item x="81"/>
        <item x="80"/>
        <item x="26"/>
        <item x="15"/>
        <item x="34"/>
        <item x="16"/>
        <item x="118"/>
        <item x="110"/>
        <item x="8"/>
        <item x="53"/>
        <item x="82"/>
        <item x="105"/>
        <item x="123"/>
        <item x="18"/>
        <item x="119"/>
        <item x="62"/>
        <item x="29"/>
        <item x="47"/>
        <item x="114"/>
        <item x="40"/>
        <item x="57"/>
        <item x="64"/>
        <item x="120"/>
        <item x="31"/>
        <item x="87"/>
        <item x="111"/>
        <item x="24"/>
        <item x="104"/>
        <item x="45"/>
        <item x="78"/>
        <item x="122"/>
        <item x="74"/>
        <item x="79"/>
        <item x="27"/>
        <item x="71"/>
        <item x="89"/>
        <item x="43"/>
        <item x="72"/>
        <item x="54"/>
        <item x="92"/>
        <item x="52"/>
        <item x="1"/>
        <item x="83"/>
        <item x="51"/>
        <item x="59"/>
        <item x="77"/>
        <item x="19"/>
        <item x="91"/>
        <item x="35"/>
        <item x="73"/>
        <item x="2"/>
        <item x="106"/>
        <item x="65"/>
        <item x="63"/>
        <item x="96"/>
        <item x="56"/>
        <item x="30"/>
        <item x="38"/>
        <item x="97"/>
        <item x="37"/>
        <item x="6"/>
        <item x="93"/>
        <item x="11"/>
        <item x="4"/>
        <item x="41"/>
        <item x="86"/>
        <item x="0"/>
        <item x="46"/>
        <item x="5"/>
        <item x="99"/>
        <item x="60"/>
        <item x="58"/>
        <item x="90"/>
        <item x="9"/>
        <item x="7"/>
        <item x="50"/>
        <item x="17"/>
        <item x="70"/>
        <item x="42"/>
        <item x="68"/>
        <item x="102"/>
        <item x="49"/>
        <item x="113"/>
        <item x="20"/>
        <item x="117"/>
        <item x="13"/>
        <item x="25"/>
        <item x="21"/>
        <item x="75"/>
        <item x="116"/>
        <item x="28"/>
        <item x="12"/>
        <item x="100"/>
        <item x="88"/>
        <item x="14"/>
        <item t="default"/>
      </items>
    </pivotField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85:C86" firstHeaderRow="1" firstDataRow="1" firstDataCol="0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ogs" fld="11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85:E86" firstHeaderRow="1" firstDataRow="1" firstDataCol="0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Sum of profit" fld="15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1:B54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cogs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9"/>
  <sheetViews>
    <sheetView topLeftCell="A60" zoomScale="70" zoomScaleNormal="70" workbookViewId="0">
      <selection activeCell="A86" sqref="A86"/>
    </sheetView>
  </sheetViews>
  <sheetFormatPr defaultRowHeight="15"/>
  <cols>
    <col min="1" max="1" width="34.28515625" customWidth="1"/>
    <col min="2" max="2" width="17.7109375" bestFit="1" customWidth="1"/>
    <col min="3" max="3" width="17.85546875" bestFit="1" customWidth="1"/>
    <col min="4" max="4" width="12" bestFit="1" customWidth="1"/>
    <col min="5" max="5" width="17.85546875" customWidth="1"/>
    <col min="6" max="6" width="23" customWidth="1"/>
    <col min="7" max="9" width="12" bestFit="1" customWidth="1"/>
    <col min="10" max="10" width="17.5703125" customWidth="1"/>
  </cols>
  <sheetData>
    <row r="1" spans="1:10">
      <c r="A1" s="15" t="s">
        <v>168</v>
      </c>
      <c r="B1" s="15" t="s">
        <v>197</v>
      </c>
    </row>
    <row r="2" spans="1:10">
      <c r="A2" s="15" t="s">
        <v>170</v>
      </c>
      <c r="B2" t="s">
        <v>189</v>
      </c>
      <c r="C2" t="s">
        <v>190</v>
      </c>
      <c r="D2" t="s">
        <v>191</v>
      </c>
      <c r="E2" t="s">
        <v>192</v>
      </c>
      <c r="F2" t="s">
        <v>195</v>
      </c>
      <c r="G2" t="s">
        <v>193</v>
      </c>
      <c r="H2" t="s">
        <v>194</v>
      </c>
      <c r="I2" t="s">
        <v>196</v>
      </c>
      <c r="J2" t="s">
        <v>183</v>
      </c>
    </row>
    <row r="3" spans="1:10">
      <c r="A3" s="16" t="s">
        <v>171</v>
      </c>
      <c r="B3" s="14">
        <v>2651401.04</v>
      </c>
      <c r="C3" s="14">
        <v>1390618.29</v>
      </c>
      <c r="D3" s="14">
        <v>3923551.0400000005</v>
      </c>
      <c r="E3" s="14">
        <v>4076440.3799999994</v>
      </c>
      <c r="F3" s="14"/>
      <c r="G3" s="14">
        <v>1298767.2799999998</v>
      </c>
      <c r="H3" s="14">
        <v>4613259.4900000012</v>
      </c>
      <c r="I3" s="14"/>
      <c r="J3" s="14">
        <v>17954037.52</v>
      </c>
    </row>
    <row r="4" spans="1:10">
      <c r="A4" s="17" t="s">
        <v>184</v>
      </c>
      <c r="B4" s="14">
        <v>2651401.04</v>
      </c>
      <c r="C4" s="14">
        <v>1390618.29</v>
      </c>
      <c r="D4" s="14">
        <v>3923551.0400000005</v>
      </c>
      <c r="E4" s="14">
        <v>4076440.3799999994</v>
      </c>
      <c r="F4" s="14"/>
      <c r="G4" s="14">
        <v>1298767.2799999998</v>
      </c>
      <c r="H4" s="14">
        <v>4613259.4900000012</v>
      </c>
      <c r="I4" s="14"/>
      <c r="J4" s="14">
        <v>17954037.52</v>
      </c>
    </row>
    <row r="5" spans="1:10">
      <c r="A5" s="16" t="s">
        <v>172</v>
      </c>
      <c r="B5" s="14">
        <v>1574450.0699999998</v>
      </c>
      <c r="C5" s="14">
        <v>3913234.12</v>
      </c>
      <c r="D5" s="14">
        <v>1376819.1199999999</v>
      </c>
      <c r="E5" s="14"/>
      <c r="F5" s="14">
        <v>6523184.0199999996</v>
      </c>
      <c r="G5" s="14">
        <v>3743784</v>
      </c>
      <c r="H5" s="14">
        <v>5482182.0300000003</v>
      </c>
      <c r="I5" s="14"/>
      <c r="J5" s="14">
        <v>22613653.359999999</v>
      </c>
    </row>
    <row r="6" spans="1:10">
      <c r="A6" s="17" t="s">
        <v>184</v>
      </c>
      <c r="B6" s="14">
        <v>1574450.0699999998</v>
      </c>
      <c r="C6" s="14">
        <v>3913234.12</v>
      </c>
      <c r="D6" s="14">
        <v>1376819.1199999999</v>
      </c>
      <c r="E6" s="14"/>
      <c r="F6" s="14">
        <v>6523184.0199999996</v>
      </c>
      <c r="G6" s="14">
        <v>3743784</v>
      </c>
      <c r="H6" s="14">
        <v>5482182.0300000003</v>
      </c>
      <c r="I6" s="14"/>
      <c r="J6" s="14">
        <v>22613653.359999999</v>
      </c>
    </row>
    <row r="7" spans="1:10">
      <c r="A7" s="16" t="s">
        <v>173</v>
      </c>
      <c r="B7" s="14">
        <v>575881.12</v>
      </c>
      <c r="C7" s="14">
        <v>7342704.6900000004</v>
      </c>
      <c r="D7" s="14">
        <v>316800.12</v>
      </c>
      <c r="E7" s="14"/>
      <c r="F7" s="14">
        <v>3557168.79</v>
      </c>
      <c r="G7" s="14">
        <v>3393431.63</v>
      </c>
      <c r="H7" s="14">
        <v>7925668.2300000004</v>
      </c>
      <c r="I7" s="14">
        <v>3731183.06</v>
      </c>
      <c r="J7" s="14">
        <v>26842837.640000001</v>
      </c>
    </row>
    <row r="8" spans="1:10">
      <c r="A8" s="17" t="s">
        <v>184</v>
      </c>
      <c r="B8" s="14"/>
      <c r="C8" s="14"/>
      <c r="D8" s="14"/>
      <c r="E8" s="14"/>
      <c r="F8" s="14"/>
      <c r="G8" s="14"/>
      <c r="H8" s="14">
        <v>1857730.86</v>
      </c>
      <c r="I8" s="14"/>
      <c r="J8" s="14">
        <v>1857730.86</v>
      </c>
    </row>
    <row r="9" spans="1:10">
      <c r="A9" s="17" t="s">
        <v>185</v>
      </c>
      <c r="B9" s="14">
        <v>575881.12</v>
      </c>
      <c r="C9" s="14">
        <v>7342704.6900000004</v>
      </c>
      <c r="D9" s="14">
        <v>316800.12</v>
      </c>
      <c r="E9" s="14"/>
      <c r="F9" s="14">
        <v>3557168.79</v>
      </c>
      <c r="G9" s="14">
        <v>3393431.63</v>
      </c>
      <c r="H9" s="14">
        <v>6067937.3700000001</v>
      </c>
      <c r="I9" s="14">
        <v>3731183.06</v>
      </c>
      <c r="J9" s="14">
        <v>24985106.780000001</v>
      </c>
    </row>
    <row r="10" spans="1:10">
      <c r="A10" s="16" t="s">
        <v>174</v>
      </c>
      <c r="B10" s="14">
        <v>3156541.09</v>
      </c>
      <c r="C10" s="14">
        <v>5224844.6100000003</v>
      </c>
      <c r="D10" s="14"/>
      <c r="E10" s="14">
        <v>1044829.16</v>
      </c>
      <c r="F10" s="14"/>
      <c r="G10" s="14">
        <v>1879316.83</v>
      </c>
      <c r="H10" s="14"/>
      <c r="I10" s="14">
        <v>8221023.1400000006</v>
      </c>
      <c r="J10" s="14">
        <v>19526554.829999998</v>
      </c>
    </row>
    <row r="11" spans="1:10">
      <c r="A11" s="17" t="s">
        <v>185</v>
      </c>
      <c r="B11" s="14">
        <v>3156541.09</v>
      </c>
      <c r="C11" s="14">
        <v>5224844.6100000003</v>
      </c>
      <c r="D11" s="14"/>
      <c r="E11" s="14">
        <v>1044829.16</v>
      </c>
      <c r="F11" s="14"/>
      <c r="G11" s="14">
        <v>1879316.83</v>
      </c>
      <c r="H11" s="14"/>
      <c r="I11" s="14">
        <v>8221023.1400000006</v>
      </c>
      <c r="J11" s="14">
        <v>19526554.829999998</v>
      </c>
    </row>
    <row r="12" spans="1:10">
      <c r="A12" s="16" t="s">
        <v>175</v>
      </c>
      <c r="B12" s="14">
        <v>42916.5</v>
      </c>
      <c r="C12" s="14">
        <v>1965495.1199999999</v>
      </c>
      <c r="D12" s="14">
        <v>4076839.3600000003</v>
      </c>
      <c r="E12" s="14">
        <v>3831609.14</v>
      </c>
      <c r="F12" s="14">
        <v>1205242.08</v>
      </c>
      <c r="G12" s="14">
        <v>685998.23</v>
      </c>
      <c r="H12" s="14">
        <v>3119388.33</v>
      </c>
      <c r="I12" s="14">
        <v>714889.27999999991</v>
      </c>
      <c r="J12" s="14">
        <v>15642378.040000001</v>
      </c>
    </row>
    <row r="13" spans="1:10">
      <c r="A13" s="17" t="s">
        <v>185</v>
      </c>
      <c r="B13" s="14">
        <v>42916.5</v>
      </c>
      <c r="C13" s="14">
        <v>1965495.1199999999</v>
      </c>
      <c r="D13" s="14">
        <v>4076839.3600000003</v>
      </c>
      <c r="E13" s="14">
        <v>3831609.14</v>
      </c>
      <c r="F13" s="14">
        <v>1205242.08</v>
      </c>
      <c r="G13" s="14">
        <v>685998.23</v>
      </c>
      <c r="H13" s="14">
        <v>3119388.33</v>
      </c>
      <c r="I13" s="14">
        <v>714889.27999999991</v>
      </c>
      <c r="J13" s="14">
        <v>15642378.040000001</v>
      </c>
    </row>
    <row r="14" spans="1:10">
      <c r="A14" s="16" t="s">
        <v>176</v>
      </c>
      <c r="B14" s="14">
        <v>331881.12</v>
      </c>
      <c r="C14" s="14">
        <v>1062580.92</v>
      </c>
      <c r="D14" s="14">
        <v>5241499.67</v>
      </c>
      <c r="E14" s="14">
        <v>33617.920000000006</v>
      </c>
      <c r="F14" s="14">
        <v>1411119.6400000001</v>
      </c>
      <c r="G14" s="14">
        <v>1201525.5900000001</v>
      </c>
      <c r="H14" s="14"/>
      <c r="I14" s="14">
        <v>3702.72</v>
      </c>
      <c r="J14" s="14">
        <v>9285927.5800000001</v>
      </c>
    </row>
    <row r="15" spans="1:10">
      <c r="A15" s="17" t="s">
        <v>186</v>
      </c>
      <c r="B15" s="14">
        <v>331881.12</v>
      </c>
      <c r="C15" s="14">
        <v>1062580.92</v>
      </c>
      <c r="D15" s="14">
        <v>5241499.67</v>
      </c>
      <c r="E15" s="14">
        <v>33617.920000000006</v>
      </c>
      <c r="F15" s="14">
        <v>1411119.6400000001</v>
      </c>
      <c r="G15" s="14">
        <v>1201525.5900000001</v>
      </c>
      <c r="H15" s="14"/>
      <c r="I15" s="14">
        <v>3702.72</v>
      </c>
      <c r="J15" s="14">
        <v>9285927.5800000001</v>
      </c>
    </row>
    <row r="16" spans="1:10">
      <c r="A16" s="16" t="s">
        <v>177</v>
      </c>
      <c r="B16" s="14">
        <v>182057.63999999998</v>
      </c>
      <c r="C16" s="14">
        <v>3289634.1</v>
      </c>
      <c r="D16" s="14">
        <v>2240816.86</v>
      </c>
      <c r="E16" s="14">
        <v>757863.74</v>
      </c>
      <c r="F16" s="14">
        <v>7528116.9400000004</v>
      </c>
      <c r="G16" s="14">
        <v>428851.88</v>
      </c>
      <c r="H16" s="14">
        <v>263352.32000000001</v>
      </c>
      <c r="I16" s="14">
        <v>427723.86</v>
      </c>
      <c r="J16" s="14">
        <v>15118417.340000002</v>
      </c>
    </row>
    <row r="17" spans="1:10">
      <c r="A17" s="17" t="s">
        <v>186</v>
      </c>
      <c r="B17" s="14">
        <v>182057.63999999998</v>
      </c>
      <c r="C17" s="14">
        <v>3289634.1</v>
      </c>
      <c r="D17" s="14">
        <v>2240816.86</v>
      </c>
      <c r="E17" s="14">
        <v>757863.74</v>
      </c>
      <c r="F17" s="14">
        <v>7528116.9400000004</v>
      </c>
      <c r="G17" s="14">
        <v>428851.88</v>
      </c>
      <c r="H17" s="14">
        <v>263352.32000000001</v>
      </c>
      <c r="I17" s="14">
        <v>427723.86</v>
      </c>
      <c r="J17" s="14">
        <v>15118417.340000002</v>
      </c>
    </row>
    <row r="18" spans="1:10">
      <c r="A18" s="16" t="s">
        <v>178</v>
      </c>
      <c r="B18" s="14">
        <v>2169465.1800000002</v>
      </c>
      <c r="C18" s="14">
        <v>296537.88</v>
      </c>
      <c r="D18" s="14">
        <v>4238924.9000000004</v>
      </c>
      <c r="E18" s="14"/>
      <c r="F18" s="14"/>
      <c r="G18" s="14">
        <v>1419755.9</v>
      </c>
      <c r="H18" s="14">
        <v>3777286.72</v>
      </c>
      <c r="I18" s="14"/>
      <c r="J18" s="14">
        <v>11901970.580000002</v>
      </c>
    </row>
    <row r="19" spans="1:10">
      <c r="A19" s="17" t="s">
        <v>186</v>
      </c>
      <c r="B19" s="14">
        <v>2169465.1800000002</v>
      </c>
      <c r="C19" s="14">
        <v>296537.88</v>
      </c>
      <c r="D19" s="14">
        <v>4238924.9000000004</v>
      </c>
      <c r="E19" s="14"/>
      <c r="F19" s="14"/>
      <c r="G19" s="14">
        <v>1419755.9</v>
      </c>
      <c r="H19" s="14">
        <v>3777286.72</v>
      </c>
      <c r="I19" s="14"/>
      <c r="J19" s="14">
        <v>11901970.580000002</v>
      </c>
    </row>
    <row r="20" spans="1:10">
      <c r="A20" s="16" t="s">
        <v>179</v>
      </c>
      <c r="B20" s="14"/>
      <c r="C20" s="14">
        <v>5326421.46</v>
      </c>
      <c r="D20" s="14">
        <v>1205020.1099999999</v>
      </c>
      <c r="E20" s="14">
        <v>446696.23</v>
      </c>
      <c r="F20" s="14">
        <v>191998.34</v>
      </c>
      <c r="G20" s="14">
        <v>4070831.4899999998</v>
      </c>
      <c r="H20" s="14">
        <v>75873.280000000013</v>
      </c>
      <c r="I20" s="14"/>
      <c r="J20" s="14">
        <v>11316840.91</v>
      </c>
    </row>
    <row r="21" spans="1:10">
      <c r="A21" s="17" t="s">
        <v>186</v>
      </c>
      <c r="B21" s="14"/>
      <c r="C21" s="14">
        <v>5013339.04</v>
      </c>
      <c r="D21" s="14"/>
      <c r="E21" s="14"/>
      <c r="F21" s="14"/>
      <c r="G21" s="14"/>
      <c r="H21" s="14"/>
      <c r="I21" s="14"/>
      <c r="J21" s="14">
        <v>5013339.04</v>
      </c>
    </row>
    <row r="22" spans="1:10">
      <c r="A22" s="17" t="s">
        <v>187</v>
      </c>
      <c r="B22" s="14"/>
      <c r="C22" s="14">
        <v>313082.42</v>
      </c>
      <c r="D22" s="14">
        <v>1205020.1099999999</v>
      </c>
      <c r="E22" s="14">
        <v>446696.23</v>
      </c>
      <c r="F22" s="14">
        <v>191998.34</v>
      </c>
      <c r="G22" s="14">
        <v>4070831.4899999998</v>
      </c>
      <c r="H22" s="14">
        <v>75873.280000000013</v>
      </c>
      <c r="I22" s="14"/>
      <c r="J22" s="14">
        <v>6303501.8700000001</v>
      </c>
    </row>
    <row r="23" spans="1:10">
      <c r="A23" s="16" t="s">
        <v>180</v>
      </c>
      <c r="B23" s="14">
        <v>1380950.5899999999</v>
      </c>
      <c r="C23" s="14">
        <v>7800499.2599999998</v>
      </c>
      <c r="D23" s="14">
        <v>2243859.9900000002</v>
      </c>
      <c r="E23" s="14">
        <v>1067223.43</v>
      </c>
      <c r="F23" s="14">
        <v>810868.99</v>
      </c>
      <c r="G23" s="14">
        <v>4880577.24</v>
      </c>
      <c r="H23" s="14">
        <v>237764.07</v>
      </c>
      <c r="I23" s="14"/>
      <c r="J23" s="14">
        <v>18421743.57</v>
      </c>
    </row>
    <row r="24" spans="1:10">
      <c r="A24" s="17" t="s">
        <v>187</v>
      </c>
      <c r="B24" s="14">
        <v>1380950.5899999999</v>
      </c>
      <c r="C24" s="14">
        <v>7800499.2599999998</v>
      </c>
      <c r="D24" s="14">
        <v>2243859.9900000002</v>
      </c>
      <c r="E24" s="14">
        <v>1067223.43</v>
      </c>
      <c r="F24" s="14">
        <v>810868.99</v>
      </c>
      <c r="G24" s="14">
        <v>4880577.24</v>
      </c>
      <c r="H24" s="14">
        <v>237764.07</v>
      </c>
      <c r="I24" s="14"/>
      <c r="J24" s="14">
        <v>18421743.57</v>
      </c>
    </row>
    <row r="25" spans="1:10">
      <c r="A25" s="16" t="s">
        <v>181</v>
      </c>
      <c r="B25" s="14">
        <v>7975674.330000001</v>
      </c>
      <c r="C25" s="14">
        <v>4916102.5500000007</v>
      </c>
      <c r="D25" s="14">
        <v>1031923.2000000001</v>
      </c>
      <c r="E25" s="14">
        <v>1384108.3</v>
      </c>
      <c r="F25" s="14">
        <v>404251.02999999997</v>
      </c>
      <c r="G25" s="14">
        <v>1307059.8</v>
      </c>
      <c r="H25" s="14">
        <v>3891407.97</v>
      </c>
      <c r="I25" s="14">
        <v>46922.04</v>
      </c>
      <c r="J25" s="14">
        <v>20957449.219999999</v>
      </c>
    </row>
    <row r="26" spans="1:10">
      <c r="A26" s="17" t="s">
        <v>187</v>
      </c>
      <c r="B26" s="14">
        <v>7975674.330000001</v>
      </c>
      <c r="C26" s="14">
        <v>4916102.5500000007</v>
      </c>
      <c r="D26" s="14">
        <v>1031923.2000000001</v>
      </c>
      <c r="E26" s="14">
        <v>1384108.3</v>
      </c>
      <c r="F26" s="14">
        <v>404251.02999999997</v>
      </c>
      <c r="G26" s="14">
        <v>1307059.8</v>
      </c>
      <c r="H26" s="14">
        <v>3891407.97</v>
      </c>
      <c r="I26" s="14">
        <v>46922.04</v>
      </c>
      <c r="J26" s="14">
        <v>20957449.219999999</v>
      </c>
    </row>
    <row r="27" spans="1:10">
      <c r="A27" s="16" t="s">
        <v>182</v>
      </c>
      <c r="B27" s="14">
        <v>2123231.5</v>
      </c>
      <c r="C27" s="14">
        <v>1077217.9200000002</v>
      </c>
      <c r="D27" s="14"/>
      <c r="E27" s="14"/>
      <c r="F27" s="14">
        <v>6004100.0699999994</v>
      </c>
      <c r="G27" s="14">
        <v>1000957.9099999999</v>
      </c>
      <c r="H27" s="14">
        <v>5262519.92</v>
      </c>
      <c r="I27" s="14">
        <v>196871.58000000002</v>
      </c>
      <c r="J27" s="14">
        <v>15664898.899999999</v>
      </c>
    </row>
    <row r="28" spans="1:10">
      <c r="A28" s="17" t="s">
        <v>188</v>
      </c>
      <c r="B28" s="14">
        <v>2123231.5</v>
      </c>
      <c r="C28" s="14">
        <v>1077217.9200000002</v>
      </c>
      <c r="D28" s="14"/>
      <c r="E28" s="14"/>
      <c r="F28" s="14">
        <v>6004100.0699999994</v>
      </c>
      <c r="G28" s="14">
        <v>1000957.9099999999</v>
      </c>
      <c r="H28" s="14">
        <v>5262519.92</v>
      </c>
      <c r="I28" s="14">
        <v>196871.58000000002</v>
      </c>
      <c r="J28" s="14">
        <v>15664898.899999999</v>
      </c>
    </row>
    <row r="29" spans="1:10">
      <c r="A29" s="16" t="s">
        <v>183</v>
      </c>
      <c r="B29" s="14">
        <v>22164450.18</v>
      </c>
      <c r="C29" s="14">
        <v>43605890.920000002</v>
      </c>
      <c r="D29" s="14">
        <v>25896054.370000001</v>
      </c>
      <c r="E29" s="14">
        <v>12642388.300000001</v>
      </c>
      <c r="F29" s="14">
        <v>27636049.899999999</v>
      </c>
      <c r="G29" s="14">
        <v>25310857.780000001</v>
      </c>
      <c r="H29" s="14">
        <v>34648702.359999999</v>
      </c>
      <c r="I29" s="14">
        <v>13342315.68</v>
      </c>
      <c r="J29" s="14">
        <v>205246709.49000001</v>
      </c>
    </row>
    <row r="33" spans="1:2">
      <c r="A33" s="15" t="s">
        <v>170</v>
      </c>
      <c r="B33" t="s">
        <v>168</v>
      </c>
    </row>
    <row r="34" spans="1:2">
      <c r="A34" s="16" t="s">
        <v>35</v>
      </c>
      <c r="B34" s="14">
        <v>38922879.210000001</v>
      </c>
    </row>
    <row r="35" spans="1:2">
      <c r="A35" s="16" t="s">
        <v>26</v>
      </c>
      <c r="B35" s="14">
        <v>14010019.57</v>
      </c>
    </row>
    <row r="36" spans="1:2">
      <c r="A36" s="16" t="s">
        <v>53</v>
      </c>
      <c r="B36" s="14">
        <v>24005857.180000003</v>
      </c>
    </row>
    <row r="37" spans="1:2">
      <c r="A37" s="16" t="s">
        <v>31</v>
      </c>
      <c r="B37" s="14">
        <v>47213083.419999987</v>
      </c>
    </row>
    <row r="38" spans="1:2">
      <c r="A38" s="16" t="s">
        <v>22</v>
      </c>
      <c r="B38" s="14">
        <v>33783152.980000004</v>
      </c>
    </row>
    <row r="39" spans="1:2">
      <c r="A39" s="16" t="s">
        <v>85</v>
      </c>
      <c r="B39" s="14">
        <v>10975786.01</v>
      </c>
    </row>
    <row r="40" spans="1:2">
      <c r="A40" s="16" t="s">
        <v>17</v>
      </c>
      <c r="B40" s="14">
        <v>36335931.119999997</v>
      </c>
    </row>
    <row r="41" spans="1:2">
      <c r="A41" s="16" t="s">
        <v>183</v>
      </c>
      <c r="B41" s="14">
        <v>205246709.49000001</v>
      </c>
    </row>
    <row r="51" spans="1:2">
      <c r="A51" s="15" t="s">
        <v>170</v>
      </c>
      <c r="B51" t="s">
        <v>168</v>
      </c>
    </row>
    <row r="52" spans="1:2">
      <c r="A52" s="16" t="s">
        <v>20</v>
      </c>
      <c r="B52" s="14">
        <v>96587839.159999982</v>
      </c>
    </row>
    <row r="53" spans="1:2">
      <c r="A53" s="16" t="s">
        <v>25</v>
      </c>
      <c r="B53" s="14">
        <v>108658870.32999995</v>
      </c>
    </row>
    <row r="54" spans="1:2">
      <c r="A54" s="16" t="s">
        <v>183</v>
      </c>
      <c r="B54" s="14">
        <v>205246709.48999995</v>
      </c>
    </row>
    <row r="65" spans="1:2">
      <c r="A65" s="15" t="s">
        <v>170</v>
      </c>
      <c r="B65" t="s">
        <v>168</v>
      </c>
    </row>
    <row r="66" spans="1:2">
      <c r="A66" s="16" t="s">
        <v>62</v>
      </c>
      <c r="B66" s="14">
        <v>10412357.879999999</v>
      </c>
    </row>
    <row r="67" spans="1:2">
      <c r="A67" s="16" t="s">
        <v>33</v>
      </c>
      <c r="B67" s="14">
        <v>3080768.9</v>
      </c>
    </row>
    <row r="68" spans="1:2">
      <c r="A68" s="16" t="s">
        <v>80</v>
      </c>
      <c r="B68" s="14">
        <v>9700923.9600000009</v>
      </c>
    </row>
    <row r="69" spans="1:2">
      <c r="A69" s="16" t="s">
        <v>24</v>
      </c>
      <c r="B69" s="14">
        <v>2409272.3200000003</v>
      </c>
    </row>
    <row r="70" spans="1:2">
      <c r="A70" s="16" t="s">
        <v>41</v>
      </c>
      <c r="B70" s="14">
        <v>29046352.319999997</v>
      </c>
    </row>
    <row r="71" spans="1:2">
      <c r="A71" s="16" t="s">
        <v>19</v>
      </c>
      <c r="B71" s="14">
        <v>627194.19999999995</v>
      </c>
    </row>
    <row r="72" spans="1:2">
      <c r="A72" s="16" t="s">
        <v>57</v>
      </c>
      <c r="B72" s="14">
        <v>49433352.180000007</v>
      </c>
    </row>
    <row r="73" spans="1:2">
      <c r="A73" s="16" t="s">
        <v>28</v>
      </c>
      <c r="B73" s="14">
        <v>28029344.020000003</v>
      </c>
    </row>
    <row r="74" spans="1:2">
      <c r="A74" s="16" t="s">
        <v>40</v>
      </c>
      <c r="B74" s="14">
        <v>55912439.680000007</v>
      </c>
    </row>
    <row r="75" spans="1:2">
      <c r="A75" s="16" t="s">
        <v>48</v>
      </c>
      <c r="B75" s="14">
        <v>4534110.03</v>
      </c>
    </row>
    <row r="76" spans="1:2">
      <c r="A76" s="16" t="s">
        <v>45</v>
      </c>
      <c r="B76" s="14">
        <v>8412482.3999999985</v>
      </c>
    </row>
    <row r="77" spans="1:2">
      <c r="A77" s="16" t="s">
        <v>59</v>
      </c>
      <c r="B77" s="14">
        <v>3648111.6</v>
      </c>
    </row>
    <row r="78" spans="1:2">
      <c r="A78" s="16" t="s">
        <v>183</v>
      </c>
      <c r="B78" s="14">
        <v>205246709.49000001</v>
      </c>
    </row>
    <row r="85" spans="1:5">
      <c r="A85" t="s">
        <v>167</v>
      </c>
      <c r="C85" t="s">
        <v>168</v>
      </c>
      <c r="E85" t="s">
        <v>169</v>
      </c>
    </row>
    <row r="86" spans="1:5">
      <c r="A86" s="14">
        <v>288141193.87</v>
      </c>
      <c r="C86" s="14">
        <v>205246709.48999995</v>
      </c>
      <c r="E86" s="14">
        <v>82894484.379999936</v>
      </c>
    </row>
    <row r="93" spans="1:5">
      <c r="A93" s="15" t="s">
        <v>170</v>
      </c>
      <c r="C93" s="15" t="s">
        <v>170</v>
      </c>
      <c r="E93" s="15" t="s">
        <v>170</v>
      </c>
    </row>
    <row r="94" spans="1:5">
      <c r="A94" s="16" t="s">
        <v>97</v>
      </c>
      <c r="C94" s="16" t="s">
        <v>189</v>
      </c>
      <c r="E94" s="16" t="s">
        <v>184</v>
      </c>
    </row>
    <row r="95" spans="1:5">
      <c r="A95" s="16" t="s">
        <v>43</v>
      </c>
      <c r="C95" s="16" t="s">
        <v>190</v>
      </c>
      <c r="E95" s="16" t="s">
        <v>185</v>
      </c>
    </row>
    <row r="96" spans="1:5">
      <c r="A96" s="16" t="s">
        <v>163</v>
      </c>
      <c r="C96" s="16" t="s">
        <v>191</v>
      </c>
      <c r="E96" s="16" t="s">
        <v>186</v>
      </c>
    </row>
    <row r="97" spans="1:5">
      <c r="A97" s="16" t="s">
        <v>90</v>
      </c>
      <c r="C97" s="16" t="s">
        <v>192</v>
      </c>
      <c r="E97" s="16" t="s">
        <v>187</v>
      </c>
    </row>
    <row r="98" spans="1:5">
      <c r="A98" s="16" t="s">
        <v>127</v>
      </c>
      <c r="C98" s="16" t="s">
        <v>195</v>
      </c>
      <c r="E98" s="16" t="s">
        <v>188</v>
      </c>
    </row>
    <row r="99" spans="1:5">
      <c r="A99" s="16" t="s">
        <v>149</v>
      </c>
      <c r="C99" s="16" t="s">
        <v>193</v>
      </c>
      <c r="E99" s="16" t="s">
        <v>183</v>
      </c>
    </row>
    <row r="100" spans="1:5">
      <c r="A100" s="16" t="s">
        <v>166</v>
      </c>
      <c r="C100" s="16" t="s">
        <v>194</v>
      </c>
    </row>
    <row r="101" spans="1:5">
      <c r="A101" s="16" t="s">
        <v>73</v>
      </c>
      <c r="C101" s="16" t="s">
        <v>196</v>
      </c>
    </row>
    <row r="102" spans="1:5">
      <c r="A102" s="16" t="s">
        <v>108</v>
      </c>
      <c r="C102" s="16" t="s">
        <v>183</v>
      </c>
    </row>
    <row r="103" spans="1:5">
      <c r="A103" s="16" t="s">
        <v>151</v>
      </c>
    </row>
    <row r="104" spans="1:5">
      <c r="A104" s="16" t="s">
        <v>79</v>
      </c>
    </row>
    <row r="105" spans="1:5">
      <c r="A105" s="16" t="s">
        <v>140</v>
      </c>
    </row>
    <row r="106" spans="1:5">
      <c r="A106" s="16" t="s">
        <v>103</v>
      </c>
    </row>
    <row r="107" spans="1:5">
      <c r="A107" s="16" t="s">
        <v>143</v>
      </c>
    </row>
    <row r="108" spans="1:5">
      <c r="A108" s="16" t="s">
        <v>150</v>
      </c>
    </row>
    <row r="109" spans="1:5">
      <c r="A109" s="16" t="s">
        <v>86</v>
      </c>
    </row>
    <row r="110" spans="1:5">
      <c r="A110" s="16" t="s">
        <v>136</v>
      </c>
    </row>
    <row r="111" spans="1:5">
      <c r="A111" s="16" t="s">
        <v>145</v>
      </c>
    </row>
    <row r="112" spans="1:5">
      <c r="A112" s="16" t="s">
        <v>63</v>
      </c>
    </row>
    <row r="113" spans="1:1">
      <c r="A113" s="16" t="s">
        <v>157</v>
      </c>
    </row>
    <row r="114" spans="1:1">
      <c r="A114" s="16" t="s">
        <v>126</v>
      </c>
    </row>
    <row r="115" spans="1:1">
      <c r="A115" s="16" t="s">
        <v>154</v>
      </c>
    </row>
    <row r="116" spans="1:1">
      <c r="A116" s="16" t="s">
        <v>72</v>
      </c>
    </row>
    <row r="117" spans="1:1">
      <c r="A117" s="16" t="s">
        <v>118</v>
      </c>
    </row>
    <row r="118" spans="1:1">
      <c r="A118" s="16" t="s">
        <v>137</v>
      </c>
    </row>
    <row r="119" spans="1:1">
      <c r="A119" s="16" t="s">
        <v>29</v>
      </c>
    </row>
    <row r="120" spans="1:1">
      <c r="A120" s="16" t="s">
        <v>76</v>
      </c>
    </row>
    <row r="121" spans="1:1">
      <c r="A121" s="16" t="s">
        <v>61</v>
      </c>
    </row>
    <row r="122" spans="1:1">
      <c r="A122" s="16" t="s">
        <v>111</v>
      </c>
    </row>
    <row r="123" spans="1:1">
      <c r="A123" s="16" t="s">
        <v>109</v>
      </c>
    </row>
    <row r="124" spans="1:1">
      <c r="A124" s="16" t="s">
        <v>123</v>
      </c>
    </row>
    <row r="125" spans="1:1">
      <c r="A125" s="16" t="s">
        <v>122</v>
      </c>
    </row>
    <row r="126" spans="1:1">
      <c r="A126" s="16" t="s">
        <v>66</v>
      </c>
    </row>
    <row r="127" spans="1:1">
      <c r="A127" s="16" t="s">
        <v>51</v>
      </c>
    </row>
    <row r="128" spans="1:1">
      <c r="A128" s="16" t="s">
        <v>74</v>
      </c>
    </row>
    <row r="129" spans="1:1">
      <c r="A129" s="16" t="s">
        <v>52</v>
      </c>
    </row>
    <row r="130" spans="1:1">
      <c r="A130" s="16" t="s">
        <v>160</v>
      </c>
    </row>
    <row r="131" spans="1:1">
      <c r="A131" s="16" t="s">
        <v>152</v>
      </c>
    </row>
    <row r="132" spans="1:1">
      <c r="A132" s="16" t="s">
        <v>39</v>
      </c>
    </row>
    <row r="133" spans="1:1">
      <c r="A133" s="16" t="s">
        <v>95</v>
      </c>
    </row>
    <row r="134" spans="1:1">
      <c r="A134" s="16" t="s">
        <v>124</v>
      </c>
    </row>
    <row r="135" spans="1:1">
      <c r="A135" s="16" t="s">
        <v>147</v>
      </c>
    </row>
    <row r="136" spans="1:1">
      <c r="A136" s="16" t="s">
        <v>165</v>
      </c>
    </row>
    <row r="137" spans="1:1">
      <c r="A137" s="16" t="s">
        <v>55</v>
      </c>
    </row>
    <row r="138" spans="1:1">
      <c r="A138" s="16" t="s">
        <v>161</v>
      </c>
    </row>
    <row r="139" spans="1:1">
      <c r="A139" s="16" t="s">
        <v>104</v>
      </c>
    </row>
    <row r="140" spans="1:1">
      <c r="A140" s="16" t="s">
        <v>69</v>
      </c>
    </row>
    <row r="141" spans="1:1">
      <c r="A141" s="16" t="s">
        <v>89</v>
      </c>
    </row>
    <row r="142" spans="1:1">
      <c r="A142" s="16" t="s">
        <v>156</v>
      </c>
    </row>
    <row r="143" spans="1:1">
      <c r="A143" s="16" t="s">
        <v>81</v>
      </c>
    </row>
    <row r="144" spans="1:1">
      <c r="A144" s="16" t="s">
        <v>99</v>
      </c>
    </row>
    <row r="145" spans="1:1">
      <c r="A145" s="16" t="s">
        <v>106</v>
      </c>
    </row>
    <row r="146" spans="1:1">
      <c r="A146" s="16" t="s">
        <v>162</v>
      </c>
    </row>
    <row r="147" spans="1:1">
      <c r="A147" s="16" t="s">
        <v>71</v>
      </c>
    </row>
    <row r="148" spans="1:1">
      <c r="A148" s="16" t="s">
        <v>129</v>
      </c>
    </row>
    <row r="149" spans="1:1">
      <c r="A149" s="16" t="s">
        <v>153</v>
      </c>
    </row>
    <row r="150" spans="1:1">
      <c r="A150" s="16" t="s">
        <v>64</v>
      </c>
    </row>
    <row r="151" spans="1:1">
      <c r="A151" s="16" t="s">
        <v>146</v>
      </c>
    </row>
    <row r="152" spans="1:1">
      <c r="A152" s="16" t="s">
        <v>87</v>
      </c>
    </row>
    <row r="153" spans="1:1">
      <c r="A153" s="16" t="s">
        <v>120</v>
      </c>
    </row>
    <row r="154" spans="1:1">
      <c r="A154" s="16" t="s">
        <v>164</v>
      </c>
    </row>
    <row r="155" spans="1:1">
      <c r="A155" s="16" t="s">
        <v>116</v>
      </c>
    </row>
    <row r="156" spans="1:1">
      <c r="A156" s="16" t="s">
        <v>121</v>
      </c>
    </row>
    <row r="157" spans="1:1">
      <c r="A157" s="16" t="s">
        <v>67</v>
      </c>
    </row>
    <row r="158" spans="1:1">
      <c r="A158" s="16" t="s">
        <v>113</v>
      </c>
    </row>
    <row r="159" spans="1:1">
      <c r="A159" s="16" t="s">
        <v>131</v>
      </c>
    </row>
    <row r="160" spans="1:1">
      <c r="A160" s="16" t="s">
        <v>84</v>
      </c>
    </row>
    <row r="161" spans="1:1">
      <c r="A161" s="16" t="s">
        <v>114</v>
      </c>
    </row>
    <row r="162" spans="1:1">
      <c r="A162" s="16" t="s">
        <v>96</v>
      </c>
    </row>
    <row r="163" spans="1:1">
      <c r="A163" s="16" t="s">
        <v>134</v>
      </c>
    </row>
    <row r="164" spans="1:1">
      <c r="A164" s="16" t="s">
        <v>94</v>
      </c>
    </row>
    <row r="165" spans="1:1">
      <c r="A165" s="16" t="s">
        <v>23</v>
      </c>
    </row>
    <row r="166" spans="1:1">
      <c r="A166" s="16" t="s">
        <v>125</v>
      </c>
    </row>
    <row r="167" spans="1:1">
      <c r="A167" s="16" t="s">
        <v>93</v>
      </c>
    </row>
    <row r="168" spans="1:1">
      <c r="A168" s="16" t="s">
        <v>101</v>
      </c>
    </row>
    <row r="169" spans="1:1">
      <c r="A169" s="16" t="s">
        <v>119</v>
      </c>
    </row>
    <row r="170" spans="1:1">
      <c r="A170" s="16" t="s">
        <v>56</v>
      </c>
    </row>
    <row r="171" spans="1:1">
      <c r="A171" s="16" t="s">
        <v>133</v>
      </c>
    </row>
    <row r="172" spans="1:1">
      <c r="A172" s="16" t="s">
        <v>75</v>
      </c>
    </row>
    <row r="173" spans="1:1">
      <c r="A173" s="16" t="s">
        <v>115</v>
      </c>
    </row>
    <row r="174" spans="1:1">
      <c r="A174" s="16" t="s">
        <v>27</v>
      </c>
    </row>
    <row r="175" spans="1:1">
      <c r="A175" s="16" t="s">
        <v>148</v>
      </c>
    </row>
    <row r="176" spans="1:1">
      <c r="A176" s="16" t="s">
        <v>107</v>
      </c>
    </row>
    <row r="177" spans="1:1">
      <c r="A177" s="16" t="s">
        <v>105</v>
      </c>
    </row>
    <row r="178" spans="1:1">
      <c r="A178" s="16" t="s">
        <v>138</v>
      </c>
    </row>
    <row r="179" spans="1:1">
      <c r="A179" s="16" t="s">
        <v>98</v>
      </c>
    </row>
    <row r="180" spans="1:1">
      <c r="A180" s="16" t="s">
        <v>70</v>
      </c>
    </row>
    <row r="181" spans="1:1">
      <c r="A181" s="16" t="s">
        <v>78</v>
      </c>
    </row>
    <row r="182" spans="1:1">
      <c r="A182" s="16" t="s">
        <v>139</v>
      </c>
    </row>
    <row r="183" spans="1:1">
      <c r="A183" s="16" t="s">
        <v>77</v>
      </c>
    </row>
    <row r="184" spans="1:1">
      <c r="A184" s="16" t="s">
        <v>37</v>
      </c>
    </row>
    <row r="185" spans="1:1">
      <c r="A185" s="16" t="s">
        <v>135</v>
      </c>
    </row>
    <row r="186" spans="1:1">
      <c r="A186" s="16" t="s">
        <v>44</v>
      </c>
    </row>
    <row r="187" spans="1:1">
      <c r="A187" s="16" t="s">
        <v>32</v>
      </c>
    </row>
    <row r="188" spans="1:1">
      <c r="A188" s="16" t="s">
        <v>82</v>
      </c>
    </row>
    <row r="189" spans="1:1">
      <c r="A189" s="16" t="s">
        <v>128</v>
      </c>
    </row>
    <row r="190" spans="1:1">
      <c r="A190" s="16" t="s">
        <v>18</v>
      </c>
    </row>
    <row r="191" spans="1:1">
      <c r="A191" s="16" t="s">
        <v>88</v>
      </c>
    </row>
    <row r="192" spans="1:1">
      <c r="A192" s="16" t="s">
        <v>36</v>
      </c>
    </row>
    <row r="193" spans="1:1">
      <c r="A193" s="16" t="s">
        <v>141</v>
      </c>
    </row>
    <row r="194" spans="1:1">
      <c r="A194" s="16" t="s">
        <v>102</v>
      </c>
    </row>
    <row r="195" spans="1:1">
      <c r="A195" s="16" t="s">
        <v>100</v>
      </c>
    </row>
    <row r="196" spans="1:1">
      <c r="A196" s="16" t="s">
        <v>132</v>
      </c>
    </row>
    <row r="197" spans="1:1">
      <c r="A197" s="16" t="s">
        <v>42</v>
      </c>
    </row>
    <row r="198" spans="1:1">
      <c r="A198" s="16" t="s">
        <v>38</v>
      </c>
    </row>
    <row r="199" spans="1:1">
      <c r="A199" s="16" t="s">
        <v>92</v>
      </c>
    </row>
    <row r="200" spans="1:1">
      <c r="A200" s="16" t="s">
        <v>54</v>
      </c>
    </row>
    <row r="201" spans="1:1">
      <c r="A201" s="16" t="s">
        <v>112</v>
      </c>
    </row>
    <row r="202" spans="1:1">
      <c r="A202" s="16" t="s">
        <v>83</v>
      </c>
    </row>
    <row r="203" spans="1:1">
      <c r="A203" s="16" t="s">
        <v>110</v>
      </c>
    </row>
    <row r="204" spans="1:1">
      <c r="A204" s="16" t="s">
        <v>144</v>
      </c>
    </row>
    <row r="205" spans="1:1">
      <c r="A205" s="16" t="s">
        <v>91</v>
      </c>
    </row>
    <row r="206" spans="1:1">
      <c r="A206" s="16" t="s">
        <v>155</v>
      </c>
    </row>
    <row r="207" spans="1:1">
      <c r="A207" s="16" t="s">
        <v>58</v>
      </c>
    </row>
    <row r="208" spans="1:1">
      <c r="A208" s="16" t="s">
        <v>159</v>
      </c>
    </row>
    <row r="209" spans="1:1">
      <c r="A209" s="16" t="s">
        <v>49</v>
      </c>
    </row>
    <row r="210" spans="1:1">
      <c r="A210" s="16" t="s">
        <v>65</v>
      </c>
    </row>
    <row r="211" spans="1:1">
      <c r="A211" s="16" t="s">
        <v>60</v>
      </c>
    </row>
    <row r="212" spans="1:1">
      <c r="A212" s="16" t="s">
        <v>117</v>
      </c>
    </row>
    <row r="213" spans="1:1">
      <c r="A213" s="16" t="s">
        <v>158</v>
      </c>
    </row>
    <row r="214" spans="1:1">
      <c r="A214" s="16" t="s">
        <v>68</v>
      </c>
    </row>
    <row r="215" spans="1:1">
      <c r="A215" s="16" t="s">
        <v>47</v>
      </c>
    </row>
    <row r="216" spans="1:1">
      <c r="A216" s="16" t="s">
        <v>142</v>
      </c>
    </row>
    <row r="217" spans="1:1">
      <c r="A217" s="16" t="s">
        <v>130</v>
      </c>
    </row>
    <row r="218" spans="1:1">
      <c r="A218" s="16" t="s">
        <v>50</v>
      </c>
    </row>
    <row r="219" spans="1:1">
      <c r="A219" s="16" t="s">
        <v>183</v>
      </c>
    </row>
  </sheetData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0"/>
  <sheetViews>
    <sheetView topLeftCell="A4" workbookViewId="0">
      <selection activeCell="T4" sqref="T4"/>
    </sheetView>
  </sheetViews>
  <sheetFormatPr defaultRowHeight="15"/>
  <cols>
    <col min="6" max="6" width="12.140625" customWidth="1"/>
    <col min="8" max="8" width="12" customWidth="1"/>
  </cols>
  <sheetData>
    <row r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6">
        <v>41117</v>
      </c>
      <c r="G2" s="5">
        <v>443368995</v>
      </c>
      <c r="H2" s="6">
        <v>41118</v>
      </c>
      <c r="I2" s="5">
        <v>1593</v>
      </c>
      <c r="J2" s="5">
        <v>9.33</v>
      </c>
      <c r="K2" s="5">
        <v>6.92</v>
      </c>
      <c r="L2" s="5">
        <f>PRODUCT([1]!Table1[[#This Row],[Units Sold]],[1]!Table1[[#This Row],[Unit Cost]])</f>
        <v>11023.56</v>
      </c>
      <c r="M2" s="5" t="str">
        <f>TEXT([1]!Table1[[#This Row],[Order Date]],"mmmm")</f>
        <v>July</v>
      </c>
      <c r="N2" s="5" t="str">
        <f>TEXT([1]!Table1[[#This Row],[Ship Date]],"yyyy")</f>
        <v>2012</v>
      </c>
      <c r="O2" s="7" t="str">
        <f>"Q" &amp; INT((MONTH([1]!Table1[[#This Row],[Order Date]]-1)/3)+1)</f>
        <v>Q3</v>
      </c>
      <c r="P2" s="7">
        <f>[1]!Table1[[#This Row],[revenue]]-[1]!Table1[[#This Row],[cogs]]</f>
        <v>3839.130000000001</v>
      </c>
      <c r="Q2" s="8">
        <f>PRODUCT([1]!Table1[[#This Row],[Unit Price]],[1]!Table1[[#This Row],[Units Sold]])</f>
        <v>14862.69</v>
      </c>
    </row>
    <row r="3" spans="1:17">
      <c r="A3" s="9" t="s">
        <v>22</v>
      </c>
      <c r="B3" s="10" t="s">
        <v>23</v>
      </c>
      <c r="C3" s="10" t="s">
        <v>24</v>
      </c>
      <c r="D3" s="10" t="s">
        <v>25</v>
      </c>
      <c r="E3" s="10" t="s">
        <v>21</v>
      </c>
      <c r="F3" s="11">
        <v>41531</v>
      </c>
      <c r="G3" s="10">
        <v>667593514</v>
      </c>
      <c r="H3" s="11">
        <v>41566</v>
      </c>
      <c r="I3" s="10">
        <v>4611</v>
      </c>
      <c r="J3" s="10">
        <v>109.28</v>
      </c>
      <c r="K3" s="10">
        <v>35.840000000000003</v>
      </c>
      <c r="L3" s="10">
        <f>PRODUCT([1]!Table1[[#This Row],[Units Sold]],[1]!Table1[[#This Row],[Unit Cost]])</f>
        <v>165258.24000000002</v>
      </c>
      <c r="M3" s="10" t="str">
        <f>TEXT([1]!Table1[[#This Row],[Order Date]],"mmmm")</f>
        <v>September</v>
      </c>
      <c r="N3" s="10" t="str">
        <f>TEXT([1]!Table1[[#This Row],[Ship Date]],"yyyy")</f>
        <v>2013</v>
      </c>
      <c r="O3" s="12" t="str">
        <f>"Q" &amp; INT((MONTH([1]!Table1[[#This Row],[Order Date]]-1)/3)+1)</f>
        <v>Q4</v>
      </c>
      <c r="P3" s="12">
        <f>[1]!Table1[[#This Row],[revenue]]-[1]!Table1[[#This Row],[cogs]]</f>
        <v>338631.83999999997</v>
      </c>
      <c r="Q3" s="13">
        <f>PRODUCT([1]!Table1[[#This Row],[Unit Price]],[1]!Table1[[#This Row],[Units Sold]])</f>
        <v>503890.08</v>
      </c>
    </row>
    <row r="4" spans="1:17">
      <c r="A4" s="4" t="s">
        <v>26</v>
      </c>
      <c r="B4" s="5" t="s">
        <v>27</v>
      </c>
      <c r="C4" s="5" t="s">
        <v>28</v>
      </c>
      <c r="D4" s="5" t="s">
        <v>20</v>
      </c>
      <c r="E4" s="5" t="s">
        <v>21</v>
      </c>
      <c r="F4" s="6">
        <v>42139</v>
      </c>
      <c r="G4" s="5">
        <v>940995585</v>
      </c>
      <c r="H4" s="6">
        <v>42159</v>
      </c>
      <c r="I4" s="5">
        <v>360</v>
      </c>
      <c r="J4" s="5">
        <v>421.89</v>
      </c>
      <c r="K4" s="5">
        <v>364.69</v>
      </c>
      <c r="L4" s="5">
        <f>PRODUCT([1]!Table1[[#This Row],[Units Sold]],[1]!Table1[[#This Row],[Unit Cost]])</f>
        <v>131288.4</v>
      </c>
      <c r="M4" s="5" t="str">
        <f>TEXT([1]!Table1[[#This Row],[Order Date]],"mmmm")</f>
        <v>May</v>
      </c>
      <c r="N4" s="5" t="str">
        <f>TEXT([1]!Table1[[#This Row],[Ship Date]],"yyyy")</f>
        <v>2015</v>
      </c>
      <c r="O4" s="7" t="str">
        <f>"Q" &amp; INT((MONTH([1]!Table1[[#This Row],[Order Date]]-1)/3)+1)</f>
        <v>Q2</v>
      </c>
      <c r="P4" s="7">
        <f>[1]!Table1[[#This Row],[revenue]]-[1]!Table1[[#This Row],[cogs]]</f>
        <v>20592</v>
      </c>
      <c r="Q4" s="8">
        <f>PRODUCT([1]!Table1[[#This Row],[Unit Price]],[1]!Table1[[#This Row],[Units Sold]])</f>
        <v>151880.4</v>
      </c>
    </row>
    <row r="5" spans="1:17">
      <c r="A5" s="9" t="s">
        <v>17</v>
      </c>
      <c r="B5" s="10" t="s">
        <v>29</v>
      </c>
      <c r="C5" s="10" t="s">
        <v>24</v>
      </c>
      <c r="D5" s="10" t="s">
        <v>20</v>
      </c>
      <c r="E5" s="10" t="s">
        <v>30</v>
      </c>
      <c r="F5" s="11">
        <v>42872</v>
      </c>
      <c r="G5" s="10">
        <v>880811536</v>
      </c>
      <c r="H5" s="11">
        <v>42918</v>
      </c>
      <c r="I5" s="10">
        <v>562</v>
      </c>
      <c r="J5" s="10">
        <v>109.28</v>
      </c>
      <c r="K5" s="10">
        <v>35.840000000000003</v>
      </c>
      <c r="L5" s="10">
        <f>PRODUCT([1]!Table1[[#This Row],[Units Sold]],[1]!Table1[[#This Row],[Unit Cost]])</f>
        <v>20142.080000000002</v>
      </c>
      <c r="M5" s="10" t="str">
        <f>TEXT([1]!Table1[[#This Row],[Order Date]],"mmmm")</f>
        <v>May</v>
      </c>
      <c r="N5" s="10" t="str">
        <f>TEXT([1]!Table1[[#This Row],[Ship Date]],"yyyy")</f>
        <v>2017</v>
      </c>
      <c r="O5" s="12" t="str">
        <f>"Q" &amp; INT((MONTH([1]!Table1[[#This Row],[Order Date]]-1)/3)+1)</f>
        <v>Q2</v>
      </c>
      <c r="P5" s="12">
        <f>[1]!Table1[[#This Row],[revenue]]-[1]!Table1[[#This Row],[cogs]]</f>
        <v>41273.279999999999</v>
      </c>
      <c r="Q5" s="13">
        <f>PRODUCT([1]!Table1[[#This Row],[Unit Price]],[1]!Table1[[#This Row],[Units Sold]])</f>
        <v>61415.360000000001</v>
      </c>
    </row>
    <row r="6" spans="1:17">
      <c r="A6" s="4" t="s">
        <v>31</v>
      </c>
      <c r="B6" s="5" t="s">
        <v>32</v>
      </c>
      <c r="C6" s="5" t="s">
        <v>33</v>
      </c>
      <c r="D6" s="5" t="s">
        <v>20</v>
      </c>
      <c r="E6" s="5" t="s">
        <v>34</v>
      </c>
      <c r="F6" s="6">
        <v>42669</v>
      </c>
      <c r="G6" s="5">
        <v>174590194</v>
      </c>
      <c r="H6" s="6">
        <v>42708</v>
      </c>
      <c r="I6" s="5">
        <v>3973</v>
      </c>
      <c r="J6" s="5">
        <v>47.45</v>
      </c>
      <c r="K6" s="5">
        <v>31.79</v>
      </c>
      <c r="L6" s="5">
        <f>PRODUCT([1]!Table1[[#This Row],[Units Sold]],[1]!Table1[[#This Row],[Unit Cost]])</f>
        <v>126301.67</v>
      </c>
      <c r="M6" s="5" t="str">
        <f>TEXT([1]!Table1[[#This Row],[Order Date]],"mmmm")</f>
        <v>October</v>
      </c>
      <c r="N6" s="5" t="str">
        <f>TEXT([1]!Table1[[#This Row],[Ship Date]],"yyyy")</f>
        <v>2016</v>
      </c>
      <c r="O6" s="7" t="str">
        <f>"Q" &amp; INT((MONTH([1]!Table1[[#This Row],[Order Date]]-1)/3)+1)</f>
        <v>Q4</v>
      </c>
      <c r="P6" s="7">
        <f>[1]!Table1[[#This Row],[revenue]]-[1]!Table1[[#This Row],[cogs]]</f>
        <v>62217.180000000008</v>
      </c>
      <c r="Q6" s="8">
        <f>PRODUCT([1]!Table1[[#This Row],[Unit Price]],[1]!Table1[[#This Row],[Units Sold]])</f>
        <v>188518.85</v>
      </c>
    </row>
    <row r="7" spans="1:17">
      <c r="A7" s="9" t="s">
        <v>35</v>
      </c>
      <c r="B7" s="10" t="s">
        <v>36</v>
      </c>
      <c r="C7" s="10" t="s">
        <v>19</v>
      </c>
      <c r="D7" s="10" t="s">
        <v>25</v>
      </c>
      <c r="E7" s="10" t="s">
        <v>34</v>
      </c>
      <c r="F7" s="11">
        <v>40854</v>
      </c>
      <c r="G7" s="10">
        <v>830192887</v>
      </c>
      <c r="H7" s="11">
        <v>40895</v>
      </c>
      <c r="I7" s="10">
        <v>1379</v>
      </c>
      <c r="J7" s="10">
        <v>9.33</v>
      </c>
      <c r="K7" s="10">
        <v>6.92</v>
      </c>
      <c r="L7" s="10">
        <f>PRODUCT([1]!Table1[[#This Row],[Units Sold]],[1]!Table1[[#This Row],[Unit Cost]])</f>
        <v>9542.68</v>
      </c>
      <c r="M7" s="10" t="str">
        <f>TEXT([1]!Table1[[#This Row],[Order Date]],"mmmm")</f>
        <v>November</v>
      </c>
      <c r="N7" s="10" t="str">
        <f>TEXT([1]!Table1[[#This Row],[Ship Date]],"yyyy")</f>
        <v>2011</v>
      </c>
      <c r="O7" s="12" t="str">
        <f>"Q" &amp; INT((MONTH([1]!Table1[[#This Row],[Order Date]]-1)/3)+1)</f>
        <v>Q4</v>
      </c>
      <c r="P7" s="12">
        <f>[1]!Table1[[#This Row],[revenue]]-[1]!Table1[[#This Row],[cogs]]</f>
        <v>3323.3899999999994</v>
      </c>
      <c r="Q7" s="13">
        <f>PRODUCT([1]!Table1[[#This Row],[Unit Price]],[1]!Table1[[#This Row],[Units Sold]])</f>
        <v>12866.07</v>
      </c>
    </row>
    <row r="8" spans="1:17">
      <c r="A8" s="4" t="s">
        <v>17</v>
      </c>
      <c r="B8" s="5" t="s">
        <v>37</v>
      </c>
      <c r="C8" s="5" t="s">
        <v>33</v>
      </c>
      <c r="D8" s="5" t="s">
        <v>25</v>
      </c>
      <c r="E8" s="5" t="s">
        <v>21</v>
      </c>
      <c r="F8" s="6">
        <v>41292</v>
      </c>
      <c r="G8" s="5">
        <v>425793445</v>
      </c>
      <c r="H8" s="6">
        <v>41321</v>
      </c>
      <c r="I8" s="5">
        <v>597</v>
      </c>
      <c r="J8" s="5">
        <v>47.45</v>
      </c>
      <c r="K8" s="5">
        <v>31.79</v>
      </c>
      <c r="L8" s="5">
        <f>PRODUCT([1]!Table1[[#This Row],[Units Sold]],[1]!Table1[[#This Row],[Unit Cost]])</f>
        <v>18978.63</v>
      </c>
      <c r="M8" s="5" t="str">
        <f>TEXT([1]!Table1[[#This Row],[Order Date]],"mmmm")</f>
        <v>January</v>
      </c>
      <c r="N8" s="5" t="str">
        <f>TEXT([1]!Table1[[#This Row],[Ship Date]],"yyyy")</f>
        <v>2013</v>
      </c>
      <c r="O8" s="7" t="str">
        <f>"Q" &amp; INT((MONTH([1]!Table1[[#This Row],[Order Date]]-1)/3)+1)</f>
        <v>Q1</v>
      </c>
      <c r="P8" s="7">
        <f>[1]!Table1[[#This Row],[revenue]]-[1]!Table1[[#This Row],[cogs]]</f>
        <v>9349.02</v>
      </c>
      <c r="Q8" s="8">
        <f>PRODUCT([1]!Table1[[#This Row],[Unit Price]],[1]!Table1[[#This Row],[Units Sold]])</f>
        <v>28327.65</v>
      </c>
    </row>
    <row r="9" spans="1:17">
      <c r="A9" s="9" t="s">
        <v>17</v>
      </c>
      <c r="B9" s="10" t="s">
        <v>38</v>
      </c>
      <c r="C9" s="10" t="s">
        <v>33</v>
      </c>
      <c r="D9" s="10" t="s">
        <v>25</v>
      </c>
      <c r="E9" s="10" t="s">
        <v>34</v>
      </c>
      <c r="F9" s="11">
        <v>42704</v>
      </c>
      <c r="G9" s="10">
        <v>659878194</v>
      </c>
      <c r="H9" s="11">
        <v>42751</v>
      </c>
      <c r="I9" s="10">
        <v>1476</v>
      </c>
      <c r="J9" s="10">
        <v>47.45</v>
      </c>
      <c r="K9" s="10">
        <v>31.79</v>
      </c>
      <c r="L9" s="10">
        <f>PRODUCT([1]!Table1[[#This Row],[Units Sold]],[1]!Table1[[#This Row],[Unit Cost]])</f>
        <v>46922.04</v>
      </c>
      <c r="M9" s="10" t="str">
        <f>TEXT([1]!Table1[[#This Row],[Order Date]],"mmmm")</f>
        <v>November</v>
      </c>
      <c r="N9" s="10" t="str">
        <f>TEXT([1]!Table1[[#This Row],[Ship Date]],"yyyy")</f>
        <v>2017</v>
      </c>
      <c r="O9" s="12" t="str">
        <f>"Q" &amp; INT((MONTH([1]!Table1[[#This Row],[Order Date]]-1)/3)+1)</f>
        <v>Q4</v>
      </c>
      <c r="P9" s="12">
        <f>[1]!Table1[[#This Row],[revenue]]-[1]!Table1[[#This Row],[cogs]]</f>
        <v>23114.159999999996</v>
      </c>
      <c r="Q9" s="13">
        <f>PRODUCT([1]!Table1[[#This Row],[Unit Price]],[1]!Table1[[#This Row],[Units Sold]])</f>
        <v>70036.2</v>
      </c>
    </row>
    <row r="10" spans="1:17">
      <c r="A10" s="4" t="s">
        <v>17</v>
      </c>
      <c r="B10" s="5" t="s">
        <v>39</v>
      </c>
      <c r="C10" s="5" t="s">
        <v>40</v>
      </c>
      <c r="D10" s="5" t="s">
        <v>25</v>
      </c>
      <c r="E10" s="5" t="s">
        <v>34</v>
      </c>
      <c r="F10" s="6">
        <v>42817</v>
      </c>
      <c r="G10" s="5">
        <v>601245963</v>
      </c>
      <c r="H10" s="6">
        <v>42840</v>
      </c>
      <c r="I10" s="5">
        <v>896</v>
      </c>
      <c r="J10" s="5">
        <v>651.21</v>
      </c>
      <c r="K10" s="5">
        <v>524.96</v>
      </c>
      <c r="L10" s="5">
        <f>PRODUCT([1]!Table1[[#This Row],[Units Sold]],[1]!Table1[[#This Row],[Unit Cost]])</f>
        <v>470364.16000000003</v>
      </c>
      <c r="M10" s="5" t="str">
        <f>TEXT([1]!Table1[[#This Row],[Order Date]],"mmmm")</f>
        <v>March</v>
      </c>
      <c r="N10" s="5" t="str">
        <f>TEXT([1]!Table1[[#This Row],[Ship Date]],"yyyy")</f>
        <v>2017</v>
      </c>
      <c r="O10" s="7" t="str">
        <f>"Q" &amp; INT((MONTH([1]!Table1[[#This Row],[Order Date]]-1)/3)+1)</f>
        <v>Q2</v>
      </c>
      <c r="P10" s="7">
        <f>[1]!Table1[[#This Row],[revenue]]-[1]!Table1[[#This Row],[cogs]]</f>
        <v>113120</v>
      </c>
      <c r="Q10" s="8">
        <f>PRODUCT([1]!Table1[[#This Row],[Unit Price]],[1]!Table1[[#This Row],[Units Sold]])</f>
        <v>583484.16000000003</v>
      </c>
    </row>
    <row r="11" spans="1:17">
      <c r="A11" s="9" t="s">
        <v>17</v>
      </c>
      <c r="B11" s="10" t="s">
        <v>38</v>
      </c>
      <c r="C11" s="10" t="s">
        <v>41</v>
      </c>
      <c r="D11" s="10" t="s">
        <v>20</v>
      </c>
      <c r="E11" s="10" t="s">
        <v>34</v>
      </c>
      <c r="F11" s="11">
        <v>42513</v>
      </c>
      <c r="G11" s="10">
        <v>739008080</v>
      </c>
      <c r="H11" s="11">
        <v>42514</v>
      </c>
      <c r="I11" s="10">
        <v>7768</v>
      </c>
      <c r="J11" s="10">
        <v>437.2</v>
      </c>
      <c r="K11" s="10">
        <v>263.33</v>
      </c>
      <c r="L11" s="10">
        <f>PRODUCT([1]!Table1[[#This Row],[Units Sold]],[1]!Table1[[#This Row],[Unit Cost]])</f>
        <v>2045547.44</v>
      </c>
      <c r="M11" s="10" t="str">
        <f>TEXT([1]!Table1[[#This Row],[Order Date]],"mmmm")</f>
        <v>May</v>
      </c>
      <c r="N11" s="10" t="str">
        <f>TEXT([1]!Table1[[#This Row],[Ship Date]],"yyyy")</f>
        <v>2016</v>
      </c>
      <c r="O11" s="12" t="str">
        <f>"Q" &amp; INT((MONTH([1]!Table1[[#This Row],[Order Date]]-1)/3)+1)</f>
        <v>Q2</v>
      </c>
      <c r="P11" s="12">
        <f>[1]!Table1[[#This Row],[revenue]]-[1]!Table1[[#This Row],[cogs]]</f>
        <v>1350622.1600000001</v>
      </c>
      <c r="Q11" s="13">
        <f>PRODUCT([1]!Table1[[#This Row],[Unit Price]],[1]!Table1[[#This Row],[Units Sold]])</f>
        <v>3396169.6</v>
      </c>
    </row>
    <row r="12" spans="1:17">
      <c r="A12" s="4" t="s">
        <v>35</v>
      </c>
      <c r="B12" s="5" t="s">
        <v>42</v>
      </c>
      <c r="C12" s="5" t="s">
        <v>19</v>
      </c>
      <c r="D12" s="5" t="s">
        <v>20</v>
      </c>
      <c r="E12" s="5" t="s">
        <v>21</v>
      </c>
      <c r="F12" s="6">
        <v>41679</v>
      </c>
      <c r="G12" s="5">
        <v>732588374</v>
      </c>
      <c r="H12" s="6">
        <v>41693</v>
      </c>
      <c r="I12" s="5">
        <v>8034</v>
      </c>
      <c r="J12" s="5">
        <v>9.33</v>
      </c>
      <c r="K12" s="5">
        <v>6.92</v>
      </c>
      <c r="L12" s="5">
        <f>PRODUCT([1]!Table1[[#This Row],[Units Sold]],[1]!Table1[[#This Row],[Unit Cost]])</f>
        <v>55595.28</v>
      </c>
      <c r="M12" s="5" t="str">
        <f>TEXT([1]!Table1[[#This Row],[Order Date]],"mmmm")</f>
        <v>February</v>
      </c>
      <c r="N12" s="5" t="str">
        <f>TEXT([1]!Table1[[#This Row],[Ship Date]],"yyyy")</f>
        <v>2014</v>
      </c>
      <c r="O12" s="7" t="str">
        <f>"Q" &amp; INT((MONTH([1]!Table1[[#This Row],[Order Date]]-1)/3)+1)</f>
        <v>Q1</v>
      </c>
      <c r="P12" s="7">
        <f>[1]!Table1[[#This Row],[revenue]]-[1]!Table1[[#This Row],[cogs]]</f>
        <v>19361.940000000002</v>
      </c>
      <c r="Q12" s="8">
        <f>PRODUCT([1]!Table1[[#This Row],[Unit Price]],[1]!Table1[[#This Row],[Units Sold]])</f>
        <v>74957.22</v>
      </c>
    </row>
    <row r="13" spans="1:17">
      <c r="A13" s="9" t="s">
        <v>22</v>
      </c>
      <c r="B13" s="10" t="s">
        <v>43</v>
      </c>
      <c r="C13" s="10" t="s">
        <v>41</v>
      </c>
      <c r="D13" s="10" t="s">
        <v>25</v>
      </c>
      <c r="E13" s="10" t="s">
        <v>21</v>
      </c>
      <c r="F13" s="11">
        <v>40592</v>
      </c>
      <c r="G13" s="10">
        <v>761723172</v>
      </c>
      <c r="H13" s="11">
        <v>40598</v>
      </c>
      <c r="I13" s="10">
        <v>9669</v>
      </c>
      <c r="J13" s="10">
        <v>437.2</v>
      </c>
      <c r="K13" s="10">
        <v>263.33</v>
      </c>
      <c r="L13" s="10">
        <f>PRODUCT([1]!Table1[[#This Row],[Units Sold]],[1]!Table1[[#This Row],[Unit Cost]])</f>
        <v>2546137.77</v>
      </c>
      <c r="M13" s="10" t="str">
        <f>TEXT([1]!Table1[[#This Row],[Order Date]],"mmmm")</f>
        <v>February</v>
      </c>
      <c r="N13" s="10" t="str">
        <f>TEXT([1]!Table1[[#This Row],[Ship Date]],"yyyy")</f>
        <v>2011</v>
      </c>
      <c r="O13" s="12" t="str">
        <f>"Q" &amp; INT((MONTH([1]!Table1[[#This Row],[Order Date]]-1)/3)+1)</f>
        <v>Q1</v>
      </c>
      <c r="P13" s="12">
        <f>[1]!Table1[[#This Row],[revenue]]-[1]!Table1[[#This Row],[cogs]]</f>
        <v>1681149.0299999998</v>
      </c>
      <c r="Q13" s="13">
        <f>PRODUCT([1]!Table1[[#This Row],[Unit Price]],[1]!Table1[[#This Row],[Units Sold]])</f>
        <v>4227286.8</v>
      </c>
    </row>
    <row r="14" spans="1:17">
      <c r="A14" s="4" t="s">
        <v>35</v>
      </c>
      <c r="B14" s="5" t="s">
        <v>44</v>
      </c>
      <c r="C14" s="5" t="s">
        <v>45</v>
      </c>
      <c r="D14" s="5" t="s">
        <v>25</v>
      </c>
      <c r="E14" s="5" t="s">
        <v>46</v>
      </c>
      <c r="F14" s="6">
        <v>41302</v>
      </c>
      <c r="G14" s="5">
        <v>176461303</v>
      </c>
      <c r="H14" s="6">
        <v>41312</v>
      </c>
      <c r="I14" s="5">
        <v>7676</v>
      </c>
      <c r="J14" s="5">
        <v>152.58000000000001</v>
      </c>
      <c r="K14" s="5">
        <v>97.44</v>
      </c>
      <c r="L14" s="5">
        <f>PRODUCT([1]!Table1[[#This Row],[Units Sold]],[1]!Table1[[#This Row],[Unit Cost]])</f>
        <v>747949.44</v>
      </c>
      <c r="M14" s="5" t="str">
        <f>TEXT([1]!Table1[[#This Row],[Order Date]],"mmmm")</f>
        <v>January</v>
      </c>
      <c r="N14" s="5" t="str">
        <f>TEXT([1]!Table1[[#This Row],[Ship Date]],"yyyy")</f>
        <v>2013</v>
      </c>
      <c r="O14" s="7" t="str">
        <f>"Q" &amp; INT((MONTH([1]!Table1[[#This Row],[Order Date]]-1)/3)+1)</f>
        <v>Q1</v>
      </c>
      <c r="P14" s="7">
        <f>[1]!Table1[[#This Row],[revenue]]-[1]!Table1[[#This Row],[cogs]]</f>
        <v>423254.64000000013</v>
      </c>
      <c r="Q14" s="8">
        <f>PRODUCT([1]!Table1[[#This Row],[Unit Price]],[1]!Table1[[#This Row],[Units Sold]])</f>
        <v>1171204.08</v>
      </c>
    </row>
    <row r="15" spans="1:17">
      <c r="A15" s="9" t="s">
        <v>26</v>
      </c>
      <c r="B15" s="10" t="s">
        <v>27</v>
      </c>
      <c r="C15" s="10" t="s">
        <v>24</v>
      </c>
      <c r="D15" s="10" t="s">
        <v>20</v>
      </c>
      <c r="E15" s="10" t="s">
        <v>34</v>
      </c>
      <c r="F15" s="11">
        <v>40714</v>
      </c>
      <c r="G15" s="10">
        <v>647164094</v>
      </c>
      <c r="H15" s="11">
        <v>40738</v>
      </c>
      <c r="I15" s="10">
        <v>9092</v>
      </c>
      <c r="J15" s="10">
        <v>109.28</v>
      </c>
      <c r="K15" s="10">
        <v>35.840000000000003</v>
      </c>
      <c r="L15" s="10">
        <f>PRODUCT([1]!Table1[[#This Row],[Units Sold]],[1]!Table1[[#This Row],[Unit Cost]])</f>
        <v>325857.28000000003</v>
      </c>
      <c r="M15" s="10" t="str">
        <f>TEXT([1]!Table1[[#This Row],[Order Date]],"mmmm")</f>
        <v>June</v>
      </c>
      <c r="N15" s="10" t="str">
        <f>TEXT([1]!Table1[[#This Row],[Ship Date]],"yyyy")</f>
        <v>2011</v>
      </c>
      <c r="O15" s="12" t="str">
        <f>"Q" &amp; INT((MONTH([1]!Table1[[#This Row],[Order Date]]-1)/3)+1)</f>
        <v>Q3</v>
      </c>
      <c r="P15" s="12">
        <f>[1]!Table1[[#This Row],[revenue]]-[1]!Table1[[#This Row],[cogs]]</f>
        <v>667716.48</v>
      </c>
      <c r="Q15" s="13">
        <f>PRODUCT([1]!Table1[[#This Row],[Unit Price]],[1]!Table1[[#This Row],[Units Sold]])</f>
        <v>993573.76</v>
      </c>
    </row>
    <row r="16" spans="1:17">
      <c r="A16" s="4" t="s">
        <v>35</v>
      </c>
      <c r="B16" s="5" t="s">
        <v>47</v>
      </c>
      <c r="C16" s="5" t="s">
        <v>48</v>
      </c>
      <c r="D16" s="5" t="s">
        <v>25</v>
      </c>
      <c r="E16" s="5" t="s">
        <v>21</v>
      </c>
      <c r="F16" s="6">
        <v>40272</v>
      </c>
      <c r="G16" s="5">
        <v>314505374</v>
      </c>
      <c r="H16" s="6">
        <v>40304</v>
      </c>
      <c r="I16" s="5">
        <v>7984</v>
      </c>
      <c r="J16" s="5">
        <v>81.73</v>
      </c>
      <c r="K16" s="5">
        <v>56.67</v>
      </c>
      <c r="L16" s="5">
        <f>PRODUCT([1]!Table1[[#This Row],[Units Sold]],[1]!Table1[[#This Row],[Unit Cost]])</f>
        <v>452453.28</v>
      </c>
      <c r="M16" s="5" t="str">
        <f>TEXT([1]!Table1[[#This Row],[Order Date]],"mmmm")</f>
        <v>April</v>
      </c>
      <c r="N16" s="5" t="str">
        <f>TEXT([1]!Table1[[#This Row],[Ship Date]],"yyyy")</f>
        <v>2010</v>
      </c>
      <c r="O16" s="7" t="str">
        <f>"Q" &amp; INT((MONTH([1]!Table1[[#This Row],[Order Date]]-1)/3)+1)</f>
        <v>Q2</v>
      </c>
      <c r="P16" s="7">
        <f>[1]!Table1[[#This Row],[revenue]]-[1]!Table1[[#This Row],[cogs]]</f>
        <v>200079.04000000004</v>
      </c>
      <c r="Q16" s="8">
        <f>PRODUCT([1]!Table1[[#This Row],[Unit Price]],[1]!Table1[[#This Row],[Units Sold]])</f>
        <v>652532.32000000007</v>
      </c>
    </row>
    <row r="17" spans="1:17">
      <c r="A17" s="9" t="s">
        <v>17</v>
      </c>
      <c r="B17" s="10" t="s">
        <v>49</v>
      </c>
      <c r="C17" s="10" t="s">
        <v>48</v>
      </c>
      <c r="D17" s="10" t="s">
        <v>25</v>
      </c>
      <c r="E17" s="10" t="s">
        <v>21</v>
      </c>
      <c r="F17" s="11">
        <v>41809</v>
      </c>
      <c r="G17" s="10">
        <v>539471471</v>
      </c>
      <c r="H17" s="11">
        <v>41841</v>
      </c>
      <c r="I17" s="10">
        <v>451</v>
      </c>
      <c r="J17" s="10">
        <v>81.73</v>
      </c>
      <c r="K17" s="10">
        <v>56.67</v>
      </c>
      <c r="L17" s="10">
        <f>PRODUCT([1]!Table1[[#This Row],[Units Sold]],[1]!Table1[[#This Row],[Unit Cost]])</f>
        <v>25558.170000000002</v>
      </c>
      <c r="M17" s="10" t="str">
        <f>TEXT([1]!Table1[[#This Row],[Order Date]],"mmmm")</f>
        <v>June</v>
      </c>
      <c r="N17" s="10" t="str">
        <f>TEXT([1]!Table1[[#This Row],[Ship Date]],"yyyy")</f>
        <v>2014</v>
      </c>
      <c r="O17" s="12" t="str">
        <f>"Q" &amp; INT((MONTH([1]!Table1[[#This Row],[Order Date]]-1)/3)+1)</f>
        <v>Q3</v>
      </c>
      <c r="P17" s="12">
        <f>[1]!Table1[[#This Row],[revenue]]-[1]!Table1[[#This Row],[cogs]]</f>
        <v>11302.060000000001</v>
      </c>
      <c r="Q17" s="13">
        <f>PRODUCT([1]!Table1[[#This Row],[Unit Price]],[1]!Table1[[#This Row],[Units Sold]])</f>
        <v>36860.230000000003</v>
      </c>
    </row>
    <row r="18" spans="1:17">
      <c r="A18" s="4" t="s">
        <v>17</v>
      </c>
      <c r="B18" s="5" t="s">
        <v>50</v>
      </c>
      <c r="C18" s="5" t="s">
        <v>40</v>
      </c>
      <c r="D18" s="5" t="s">
        <v>20</v>
      </c>
      <c r="E18" s="5" t="s">
        <v>46</v>
      </c>
      <c r="F18" s="6">
        <v>40630</v>
      </c>
      <c r="G18" s="5">
        <v>953361213</v>
      </c>
      <c r="H18" s="6">
        <v>40641</v>
      </c>
      <c r="I18" s="5">
        <v>9623</v>
      </c>
      <c r="J18" s="5">
        <v>651.21</v>
      </c>
      <c r="K18" s="5">
        <v>524.96</v>
      </c>
      <c r="L18" s="5">
        <f>PRODUCT([1]!Table1[[#This Row],[Units Sold]],[1]!Table1[[#This Row],[Unit Cost]])</f>
        <v>5051690.08</v>
      </c>
      <c r="M18" s="5" t="str">
        <f>TEXT([1]!Table1[[#This Row],[Order Date]],"mmmm")</f>
        <v>March</v>
      </c>
      <c r="N18" s="5" t="str">
        <f>TEXT([1]!Table1[[#This Row],[Ship Date]],"yyyy")</f>
        <v>2011</v>
      </c>
      <c r="O18" s="7" t="str">
        <f>"Q" &amp; INT((MONTH([1]!Table1[[#This Row],[Order Date]]-1)/3)+1)</f>
        <v>Q2</v>
      </c>
      <c r="P18" s="7">
        <f>[1]!Table1[[#This Row],[revenue]]-[1]!Table1[[#This Row],[cogs]]</f>
        <v>1214903.75</v>
      </c>
      <c r="Q18" s="8">
        <f>PRODUCT([1]!Table1[[#This Row],[Unit Price]],[1]!Table1[[#This Row],[Units Sold]])</f>
        <v>6266593.8300000001</v>
      </c>
    </row>
    <row r="19" spans="1:17">
      <c r="A19" s="9" t="s">
        <v>17</v>
      </c>
      <c r="B19" s="10" t="s">
        <v>51</v>
      </c>
      <c r="C19" s="10" t="s">
        <v>41</v>
      </c>
      <c r="D19" s="10" t="s">
        <v>25</v>
      </c>
      <c r="E19" s="10" t="s">
        <v>21</v>
      </c>
      <c r="F19" s="11">
        <v>40731</v>
      </c>
      <c r="G19" s="10">
        <v>807785928</v>
      </c>
      <c r="H19" s="11">
        <v>40749</v>
      </c>
      <c r="I19" s="10">
        <v>662</v>
      </c>
      <c r="J19" s="10">
        <v>437.2</v>
      </c>
      <c r="K19" s="10">
        <v>263.33</v>
      </c>
      <c r="L19" s="10">
        <f>PRODUCT([1]!Table1[[#This Row],[Units Sold]],[1]!Table1[[#This Row],[Unit Cost]])</f>
        <v>174324.46</v>
      </c>
      <c r="M19" s="10" t="str">
        <f>TEXT([1]!Table1[[#This Row],[Order Date]],"mmmm")</f>
        <v>July</v>
      </c>
      <c r="N19" s="10" t="str">
        <f>TEXT([1]!Table1[[#This Row],[Ship Date]],"yyyy")</f>
        <v>2011</v>
      </c>
      <c r="O19" s="12" t="str">
        <f>"Q" &amp; INT((MONTH([1]!Table1[[#This Row],[Order Date]]-1)/3)+1)</f>
        <v>Q3</v>
      </c>
      <c r="P19" s="12">
        <f>[1]!Table1[[#This Row],[revenue]]-[1]!Table1[[#This Row],[cogs]]</f>
        <v>115101.93999999997</v>
      </c>
      <c r="Q19" s="13">
        <f>PRODUCT([1]!Table1[[#This Row],[Unit Price]],[1]!Table1[[#This Row],[Units Sold]])</f>
        <v>289426.39999999997</v>
      </c>
    </row>
    <row r="20" spans="1:17">
      <c r="A20" s="4" t="s">
        <v>31</v>
      </c>
      <c r="B20" s="5" t="s">
        <v>52</v>
      </c>
      <c r="C20" s="5" t="s">
        <v>41</v>
      </c>
      <c r="D20" s="5" t="s">
        <v>25</v>
      </c>
      <c r="E20" s="5" t="s">
        <v>21</v>
      </c>
      <c r="F20" s="6">
        <v>42345</v>
      </c>
      <c r="G20" s="5">
        <v>324669444</v>
      </c>
      <c r="H20" s="6">
        <v>42387</v>
      </c>
      <c r="I20" s="5">
        <v>5758</v>
      </c>
      <c r="J20" s="5">
        <v>437.2</v>
      </c>
      <c r="K20" s="5">
        <v>263.33</v>
      </c>
      <c r="L20" s="5">
        <f>PRODUCT([1]!Table1[[#This Row],[Units Sold]],[1]!Table1[[#This Row],[Unit Cost]])</f>
        <v>1516254.14</v>
      </c>
      <c r="M20" s="5" t="str">
        <f>TEXT([1]!Table1[[#This Row],[Order Date]],"mmmm")</f>
        <v>December</v>
      </c>
      <c r="N20" s="5" t="str">
        <f>TEXT([1]!Table1[[#This Row],[Ship Date]],"yyyy")</f>
        <v>2016</v>
      </c>
      <c r="O20" s="7" t="str">
        <f>"Q" &amp; INT((MONTH([1]!Table1[[#This Row],[Order Date]]-1)/3)+1)</f>
        <v>Q5</v>
      </c>
      <c r="P20" s="7">
        <f>[1]!Table1[[#This Row],[revenue]]-[1]!Table1[[#This Row],[cogs]]</f>
        <v>1001143.4600000002</v>
      </c>
      <c r="Q20" s="8">
        <f>PRODUCT([1]!Table1[[#This Row],[Unit Price]],[1]!Table1[[#This Row],[Units Sold]])</f>
        <v>2517397.6</v>
      </c>
    </row>
    <row r="21" spans="1:17">
      <c r="A21" s="9" t="s">
        <v>53</v>
      </c>
      <c r="B21" s="10" t="s">
        <v>54</v>
      </c>
      <c r="C21" s="10" t="s">
        <v>48</v>
      </c>
      <c r="D21" s="10" t="s">
        <v>25</v>
      </c>
      <c r="E21" s="10" t="s">
        <v>46</v>
      </c>
      <c r="F21" s="11">
        <v>40562</v>
      </c>
      <c r="G21" s="10">
        <v>246248090</v>
      </c>
      <c r="H21" s="11">
        <v>40595</v>
      </c>
      <c r="I21" s="10">
        <v>9137</v>
      </c>
      <c r="J21" s="10">
        <v>81.73</v>
      </c>
      <c r="K21" s="10">
        <v>56.67</v>
      </c>
      <c r="L21" s="10">
        <f>PRODUCT([1]!Table1[[#This Row],[Units Sold]],[1]!Table1[[#This Row],[Unit Cost]])</f>
        <v>517793.79000000004</v>
      </c>
      <c r="M21" s="10" t="str">
        <f>TEXT([1]!Table1[[#This Row],[Order Date]],"mmmm")</f>
        <v>January</v>
      </c>
      <c r="N21" s="10" t="str">
        <f>TEXT([1]!Table1[[#This Row],[Ship Date]],"yyyy")</f>
        <v>2011</v>
      </c>
      <c r="O21" s="12" t="str">
        <f>"Q" &amp; INT((MONTH([1]!Table1[[#This Row],[Order Date]]-1)/3)+1)</f>
        <v>Q1</v>
      </c>
      <c r="P21" s="12">
        <f>[1]!Table1[[#This Row],[revenue]]-[1]!Table1[[#This Row],[cogs]]</f>
        <v>228973.21999999997</v>
      </c>
      <c r="Q21" s="13">
        <f>PRODUCT([1]!Table1[[#This Row],[Unit Price]],[1]!Table1[[#This Row],[Units Sold]])</f>
        <v>746767.01</v>
      </c>
    </row>
    <row r="22" spans="1:17">
      <c r="A22" s="4" t="s">
        <v>53</v>
      </c>
      <c r="B22" s="5" t="s">
        <v>55</v>
      </c>
      <c r="C22" s="5" t="s">
        <v>40</v>
      </c>
      <c r="D22" s="5" t="s">
        <v>25</v>
      </c>
      <c r="E22" s="5" t="s">
        <v>46</v>
      </c>
      <c r="F22" s="6">
        <v>40543</v>
      </c>
      <c r="G22" s="5">
        <v>485070693</v>
      </c>
      <c r="H22" s="6">
        <v>40574</v>
      </c>
      <c r="I22" s="5">
        <v>2052</v>
      </c>
      <c r="J22" s="5">
        <v>651.21</v>
      </c>
      <c r="K22" s="5">
        <v>524.96</v>
      </c>
      <c r="L22" s="5">
        <f>PRODUCT([1]!Table1[[#This Row],[Units Sold]],[1]!Table1[[#This Row],[Unit Cost]])</f>
        <v>1077217.9200000002</v>
      </c>
      <c r="M22" s="5" t="str">
        <f>TEXT([1]!Table1[[#This Row],[Order Date]],"mmmm")</f>
        <v>December</v>
      </c>
      <c r="N22" s="5" t="str">
        <f>TEXT([1]!Table1[[#This Row],[Ship Date]],"yyyy")</f>
        <v>2011</v>
      </c>
      <c r="O22" s="7" t="str">
        <f>"Q" &amp; INT((MONTH([1]!Table1[[#This Row],[Order Date]]-1)/3)+1)</f>
        <v>Q5</v>
      </c>
      <c r="P22" s="7">
        <f>[1]!Table1[[#This Row],[revenue]]-[1]!Table1[[#This Row],[cogs]]</f>
        <v>259065</v>
      </c>
      <c r="Q22" s="8">
        <f>PRODUCT([1]!Table1[[#This Row],[Unit Price]],[1]!Table1[[#This Row],[Units Sold]])</f>
        <v>1336282.9200000002</v>
      </c>
    </row>
    <row r="23" spans="1:17">
      <c r="A23" s="9" t="s">
        <v>53</v>
      </c>
      <c r="B23" s="10" t="s">
        <v>56</v>
      </c>
      <c r="C23" s="10" t="s">
        <v>57</v>
      </c>
      <c r="D23" s="10" t="s">
        <v>25</v>
      </c>
      <c r="E23" s="10" t="s">
        <v>46</v>
      </c>
      <c r="F23" s="11">
        <v>42305</v>
      </c>
      <c r="G23" s="10">
        <v>573998582</v>
      </c>
      <c r="H23" s="11">
        <v>42345</v>
      </c>
      <c r="I23" s="10">
        <v>7791</v>
      </c>
      <c r="J23" s="10">
        <v>668.27</v>
      </c>
      <c r="K23" s="10">
        <v>502.54</v>
      </c>
      <c r="L23" s="10">
        <f>PRODUCT([1]!Table1[[#This Row],[Units Sold]],[1]!Table1[[#This Row],[Unit Cost]])</f>
        <v>3915289.14</v>
      </c>
      <c r="M23" s="10" t="str">
        <f>TEXT([1]!Table1[[#This Row],[Order Date]],"mmmm")</f>
        <v>October</v>
      </c>
      <c r="N23" s="10" t="str">
        <f>TEXT([1]!Table1[[#This Row],[Ship Date]],"yyyy")</f>
        <v>2015</v>
      </c>
      <c r="O23" s="12" t="str">
        <f>"Q" &amp; INT((MONTH([1]!Table1[[#This Row],[Order Date]]-1)/3)+1)</f>
        <v>Q4</v>
      </c>
      <c r="P23" s="12">
        <f>[1]!Table1[[#This Row],[revenue]]-[1]!Table1[[#This Row],[cogs]]</f>
        <v>1291202.4300000002</v>
      </c>
      <c r="Q23" s="13">
        <f>PRODUCT([1]!Table1[[#This Row],[Unit Price]],[1]!Table1[[#This Row],[Units Sold]])</f>
        <v>5206491.57</v>
      </c>
    </row>
    <row r="24" spans="1:17">
      <c r="A24" s="4" t="s">
        <v>35</v>
      </c>
      <c r="B24" s="5" t="s">
        <v>58</v>
      </c>
      <c r="C24" s="5" t="s">
        <v>59</v>
      </c>
      <c r="D24" s="5" t="s">
        <v>25</v>
      </c>
      <c r="E24" s="5" t="s">
        <v>21</v>
      </c>
      <c r="F24" s="6">
        <v>42107</v>
      </c>
      <c r="G24" s="5">
        <v>116205585</v>
      </c>
      <c r="H24" s="6">
        <v>42157</v>
      </c>
      <c r="I24" s="5">
        <v>6670</v>
      </c>
      <c r="J24" s="5">
        <v>154.06</v>
      </c>
      <c r="K24" s="5">
        <v>90.93</v>
      </c>
      <c r="L24" s="5">
        <f>PRODUCT([1]!Table1[[#This Row],[Units Sold]],[1]!Table1[[#This Row],[Unit Cost]])</f>
        <v>606503.10000000009</v>
      </c>
      <c r="M24" s="5" t="str">
        <f>TEXT([1]!Table1[[#This Row],[Order Date]],"mmmm")</f>
        <v>April</v>
      </c>
      <c r="N24" s="5" t="str">
        <f>TEXT([1]!Table1[[#This Row],[Ship Date]],"yyyy")</f>
        <v>2015</v>
      </c>
      <c r="O24" s="7" t="str">
        <f>"Q" &amp; INT((MONTH([1]!Table1[[#This Row],[Order Date]]-1)/3)+1)</f>
        <v>Q2</v>
      </c>
      <c r="P24" s="7">
        <f>[1]!Table1[[#This Row],[revenue]]-[1]!Table1[[#This Row],[cogs]]</f>
        <v>421077.1</v>
      </c>
      <c r="Q24" s="8">
        <f>PRODUCT([1]!Table1[[#This Row],[Unit Price]],[1]!Table1[[#This Row],[Units Sold]])</f>
        <v>1027580.2000000001</v>
      </c>
    </row>
    <row r="25" spans="1:17">
      <c r="A25" s="9" t="s">
        <v>31</v>
      </c>
      <c r="B25" s="10" t="s">
        <v>60</v>
      </c>
      <c r="C25" s="10" t="s">
        <v>41</v>
      </c>
      <c r="D25" s="10" t="s">
        <v>25</v>
      </c>
      <c r="E25" s="10" t="s">
        <v>34</v>
      </c>
      <c r="F25" s="11">
        <v>42125</v>
      </c>
      <c r="G25" s="10">
        <v>135178029</v>
      </c>
      <c r="H25" s="11">
        <v>42140</v>
      </c>
      <c r="I25" s="10">
        <v>1038</v>
      </c>
      <c r="J25" s="10">
        <v>437.2</v>
      </c>
      <c r="K25" s="10">
        <v>263.33</v>
      </c>
      <c r="L25" s="10">
        <f>PRODUCT([1]!Table1[[#This Row],[Units Sold]],[1]!Table1[[#This Row],[Unit Cost]])</f>
        <v>273336.53999999998</v>
      </c>
      <c r="M25" s="10" t="str">
        <f>TEXT([1]!Table1[[#This Row],[Order Date]],"mmmm")</f>
        <v>May</v>
      </c>
      <c r="N25" s="10" t="str">
        <f>TEXT([1]!Table1[[#This Row],[Ship Date]],"yyyy")</f>
        <v>2015</v>
      </c>
      <c r="O25" s="12" t="str">
        <f>"Q" &amp; INT((MONTH([1]!Table1[[#This Row],[Order Date]]-1)/3)+1)</f>
        <v>Q2</v>
      </c>
      <c r="P25" s="12">
        <f>[1]!Table1[[#This Row],[revenue]]-[1]!Table1[[#This Row],[cogs]]</f>
        <v>180477.06</v>
      </c>
      <c r="Q25" s="13">
        <f>PRODUCT([1]!Table1[[#This Row],[Unit Price]],[1]!Table1[[#This Row],[Units Sold]])</f>
        <v>453813.6</v>
      </c>
    </row>
    <row r="26" spans="1:17">
      <c r="A26" s="4" t="s">
        <v>53</v>
      </c>
      <c r="B26" s="5" t="s">
        <v>61</v>
      </c>
      <c r="C26" s="5" t="s">
        <v>62</v>
      </c>
      <c r="D26" s="5" t="s">
        <v>20</v>
      </c>
      <c r="E26" s="5" t="s">
        <v>30</v>
      </c>
      <c r="F26" s="6">
        <v>40780</v>
      </c>
      <c r="G26" s="5">
        <v>824714744</v>
      </c>
      <c r="H26" s="6">
        <v>40810</v>
      </c>
      <c r="I26" s="5">
        <v>274</v>
      </c>
      <c r="J26" s="5">
        <v>255.28</v>
      </c>
      <c r="K26" s="5">
        <v>159.41999999999999</v>
      </c>
      <c r="L26" s="5">
        <f>PRODUCT([1]!Table1[[#This Row],[Units Sold]],[1]!Table1[[#This Row],[Unit Cost]])</f>
        <v>43681.079999999994</v>
      </c>
      <c r="M26" s="5" t="str">
        <f>TEXT([1]!Table1[[#This Row],[Order Date]],"mmmm")</f>
        <v>August</v>
      </c>
      <c r="N26" s="5" t="str">
        <f>TEXT([1]!Table1[[#This Row],[Ship Date]],"yyyy")</f>
        <v>2011</v>
      </c>
      <c r="O26" s="7" t="str">
        <f>"Q" &amp; INT((MONTH([1]!Table1[[#This Row],[Order Date]]-1)/3)+1)</f>
        <v>Q3</v>
      </c>
      <c r="P26" s="7">
        <f>[1]!Table1[[#This Row],[revenue]]-[1]!Table1[[#This Row],[cogs]]</f>
        <v>26265.640000000007</v>
      </c>
      <c r="Q26" s="8">
        <f>PRODUCT([1]!Table1[[#This Row],[Unit Price]],[1]!Table1[[#This Row],[Units Sold]])</f>
        <v>69946.720000000001</v>
      </c>
    </row>
    <row r="27" spans="1:17">
      <c r="A27" s="9" t="s">
        <v>35</v>
      </c>
      <c r="B27" s="10" t="s">
        <v>63</v>
      </c>
      <c r="C27" s="10" t="s">
        <v>40</v>
      </c>
      <c r="D27" s="10" t="s">
        <v>25</v>
      </c>
      <c r="E27" s="10" t="s">
        <v>21</v>
      </c>
      <c r="F27" s="11">
        <v>42410</v>
      </c>
      <c r="G27" s="10">
        <v>198927056</v>
      </c>
      <c r="H27" s="11">
        <v>42458</v>
      </c>
      <c r="I27" s="10">
        <v>5791</v>
      </c>
      <c r="J27" s="10">
        <v>651.21</v>
      </c>
      <c r="K27" s="10">
        <v>524.96</v>
      </c>
      <c r="L27" s="10">
        <f>PRODUCT([1]!Table1[[#This Row],[Units Sold]],[1]!Table1[[#This Row],[Unit Cost]])</f>
        <v>3040043.3600000003</v>
      </c>
      <c r="M27" s="10" t="str">
        <f>TEXT([1]!Table1[[#This Row],[Order Date]],"mmmm")</f>
        <v>February</v>
      </c>
      <c r="N27" s="10" t="str">
        <f>TEXT([1]!Table1[[#This Row],[Ship Date]],"yyyy")</f>
        <v>2016</v>
      </c>
      <c r="O27" s="12" t="str">
        <f>"Q" &amp; INT((MONTH([1]!Table1[[#This Row],[Order Date]]-1)/3)+1)</f>
        <v>Q1</v>
      </c>
      <c r="P27" s="12">
        <f>[1]!Table1[[#This Row],[revenue]]-[1]!Table1[[#This Row],[cogs]]</f>
        <v>731113.75</v>
      </c>
      <c r="Q27" s="13">
        <f>PRODUCT([1]!Table1[[#This Row],[Unit Price]],[1]!Table1[[#This Row],[Units Sold]])</f>
        <v>3771157.1100000003</v>
      </c>
    </row>
    <row r="28" spans="1:17">
      <c r="A28" s="4" t="s">
        <v>17</v>
      </c>
      <c r="B28" s="5" t="s">
        <v>49</v>
      </c>
      <c r="C28" s="5" t="s">
        <v>41</v>
      </c>
      <c r="D28" s="5" t="s">
        <v>25</v>
      </c>
      <c r="E28" s="5" t="s">
        <v>21</v>
      </c>
      <c r="F28" s="6">
        <v>42063</v>
      </c>
      <c r="G28" s="5">
        <v>842238795</v>
      </c>
      <c r="H28" s="6">
        <v>42078</v>
      </c>
      <c r="I28" s="5">
        <v>6031</v>
      </c>
      <c r="J28" s="5">
        <v>437.2</v>
      </c>
      <c r="K28" s="5">
        <v>263.33</v>
      </c>
      <c r="L28" s="5">
        <f>PRODUCT([1]!Table1[[#This Row],[Units Sold]],[1]!Table1[[#This Row],[Unit Cost]])</f>
        <v>1588143.23</v>
      </c>
      <c r="M28" s="5" t="str">
        <f>TEXT([1]!Table1[[#This Row],[Order Date]],"mmmm")</f>
        <v>February</v>
      </c>
      <c r="N28" s="5" t="str">
        <f>TEXT([1]!Table1[[#This Row],[Ship Date]],"yyyy")</f>
        <v>2015</v>
      </c>
      <c r="O28" s="7" t="str">
        <f>"Q" &amp; INT((MONTH([1]!Table1[[#This Row],[Order Date]]-1)/3)+1)</f>
        <v>Q1</v>
      </c>
      <c r="P28" s="7">
        <f>[1]!Table1[[#This Row],[revenue]]-[1]!Table1[[#This Row],[cogs]]</f>
        <v>1048609.9699999997</v>
      </c>
      <c r="Q28" s="8">
        <f>PRODUCT([1]!Table1[[#This Row],[Unit Price]],[1]!Table1[[#This Row],[Units Sold]])</f>
        <v>2636753.1999999997</v>
      </c>
    </row>
    <row r="29" spans="1:17">
      <c r="A29" s="9" t="s">
        <v>22</v>
      </c>
      <c r="B29" s="10" t="s">
        <v>64</v>
      </c>
      <c r="C29" s="10" t="s">
        <v>57</v>
      </c>
      <c r="D29" s="10" t="s">
        <v>20</v>
      </c>
      <c r="E29" s="10" t="s">
        <v>46</v>
      </c>
      <c r="F29" s="11">
        <v>40707</v>
      </c>
      <c r="G29" s="10">
        <v>459386289</v>
      </c>
      <c r="H29" s="11">
        <v>40745</v>
      </c>
      <c r="I29" s="10">
        <v>1466</v>
      </c>
      <c r="J29" s="10">
        <v>668.27</v>
      </c>
      <c r="K29" s="10">
        <v>502.54</v>
      </c>
      <c r="L29" s="10">
        <f>PRODUCT([1]!Table1[[#This Row],[Units Sold]],[1]!Table1[[#This Row],[Unit Cost]])</f>
        <v>736723.64</v>
      </c>
      <c r="M29" s="10" t="str">
        <f>TEXT([1]!Table1[[#This Row],[Order Date]],"mmmm")</f>
        <v>June</v>
      </c>
      <c r="N29" s="10" t="str">
        <f>TEXT([1]!Table1[[#This Row],[Ship Date]],"yyyy")</f>
        <v>2011</v>
      </c>
      <c r="O29" s="12" t="str">
        <f>"Q" &amp; INT((MONTH([1]!Table1[[#This Row],[Order Date]]-1)/3)+1)</f>
        <v>Q3</v>
      </c>
      <c r="P29" s="12">
        <f>[1]!Table1[[#This Row],[revenue]]-[1]!Table1[[#This Row],[cogs]]</f>
        <v>242960.17999999993</v>
      </c>
      <c r="Q29" s="13">
        <f>PRODUCT([1]!Table1[[#This Row],[Unit Price]],[1]!Table1[[#This Row],[Units Sold]])</f>
        <v>979683.82</v>
      </c>
    </row>
    <row r="30" spans="1:17">
      <c r="A30" s="4" t="s">
        <v>22</v>
      </c>
      <c r="B30" s="5" t="s">
        <v>65</v>
      </c>
      <c r="C30" s="5" t="s">
        <v>40</v>
      </c>
      <c r="D30" s="5" t="s">
        <v>25</v>
      </c>
      <c r="E30" s="5" t="s">
        <v>21</v>
      </c>
      <c r="F30" s="6">
        <v>41083</v>
      </c>
      <c r="G30" s="5">
        <v>425418365</v>
      </c>
      <c r="H30" s="6">
        <v>41096</v>
      </c>
      <c r="I30" s="5">
        <v>9603</v>
      </c>
      <c r="J30" s="5">
        <v>651.21</v>
      </c>
      <c r="K30" s="5">
        <v>524.96</v>
      </c>
      <c r="L30" s="5">
        <f>PRODUCT([1]!Table1[[#This Row],[Units Sold]],[1]!Table1[[#This Row],[Unit Cost]])</f>
        <v>5041190.88</v>
      </c>
      <c r="M30" s="5" t="str">
        <f>TEXT([1]!Table1[[#This Row],[Order Date]],"mmmm")</f>
        <v>June</v>
      </c>
      <c r="N30" s="5" t="str">
        <f>TEXT([1]!Table1[[#This Row],[Ship Date]],"yyyy")</f>
        <v>2012</v>
      </c>
      <c r="O30" s="7" t="str">
        <f>"Q" &amp; INT((MONTH([1]!Table1[[#This Row],[Order Date]]-1)/3)+1)</f>
        <v>Q3</v>
      </c>
      <c r="P30" s="7">
        <f>[1]!Table1[[#This Row],[revenue]]-[1]!Table1[[#This Row],[cogs]]</f>
        <v>1212378.75</v>
      </c>
      <c r="Q30" s="8">
        <f>PRODUCT([1]!Table1[[#This Row],[Unit Price]],[1]!Table1[[#This Row],[Units Sold]])</f>
        <v>6253569.6299999999</v>
      </c>
    </row>
    <row r="31" spans="1:17">
      <c r="A31" s="9" t="s">
        <v>31</v>
      </c>
      <c r="B31" s="10" t="s">
        <v>66</v>
      </c>
      <c r="C31" s="10" t="s">
        <v>57</v>
      </c>
      <c r="D31" s="10" t="s">
        <v>20</v>
      </c>
      <c r="E31" s="10" t="s">
        <v>30</v>
      </c>
      <c r="F31" s="11">
        <v>40787</v>
      </c>
      <c r="G31" s="10">
        <v>835696351</v>
      </c>
      <c r="H31" s="11">
        <v>40837</v>
      </c>
      <c r="I31" s="10">
        <v>9976</v>
      </c>
      <c r="J31" s="10">
        <v>668.27</v>
      </c>
      <c r="K31" s="10">
        <v>502.54</v>
      </c>
      <c r="L31" s="10">
        <f>PRODUCT([1]!Table1[[#This Row],[Units Sold]],[1]!Table1[[#This Row],[Unit Cost]])</f>
        <v>5013339.04</v>
      </c>
      <c r="M31" s="10" t="str">
        <f>TEXT([1]!Table1[[#This Row],[Order Date]],"mmmm")</f>
        <v>September</v>
      </c>
      <c r="N31" s="10" t="str">
        <f>TEXT([1]!Table1[[#This Row],[Ship Date]],"yyyy")</f>
        <v>2011</v>
      </c>
      <c r="O31" s="12" t="str">
        <f>"Q" &amp; INT((MONTH([1]!Table1[[#This Row],[Order Date]]-1)/3)+1)</f>
        <v>Q3</v>
      </c>
      <c r="P31" s="12">
        <f>[1]!Table1[[#This Row],[revenue]]-[1]!Table1[[#This Row],[cogs]]</f>
        <v>1653322.4799999995</v>
      </c>
      <c r="Q31" s="13">
        <f>PRODUCT([1]!Table1[[#This Row],[Unit Price]],[1]!Table1[[#This Row],[Units Sold]])</f>
        <v>6666661.5199999996</v>
      </c>
    </row>
    <row r="32" spans="1:17">
      <c r="A32" s="4" t="s">
        <v>35</v>
      </c>
      <c r="B32" s="5" t="s">
        <v>67</v>
      </c>
      <c r="C32" s="5" t="s">
        <v>33</v>
      </c>
      <c r="D32" s="5" t="s">
        <v>25</v>
      </c>
      <c r="E32" s="5" t="s">
        <v>21</v>
      </c>
      <c r="F32" s="6">
        <v>41956</v>
      </c>
      <c r="G32" s="5">
        <v>955894076</v>
      </c>
      <c r="H32" s="6">
        <v>42001</v>
      </c>
      <c r="I32" s="5">
        <v>9154</v>
      </c>
      <c r="J32" s="5">
        <v>47.45</v>
      </c>
      <c r="K32" s="5">
        <v>31.79</v>
      </c>
      <c r="L32" s="5">
        <f>PRODUCT([1]!Table1[[#This Row],[Units Sold]],[1]!Table1[[#This Row],[Unit Cost]])</f>
        <v>291005.65999999997</v>
      </c>
      <c r="M32" s="5" t="str">
        <f>TEXT([1]!Table1[[#This Row],[Order Date]],"mmmm")</f>
        <v>November</v>
      </c>
      <c r="N32" s="5" t="str">
        <f>TEXT([1]!Table1[[#This Row],[Ship Date]],"yyyy")</f>
        <v>2014</v>
      </c>
      <c r="O32" s="7" t="str">
        <f>"Q" &amp; INT((MONTH([1]!Table1[[#This Row],[Order Date]]-1)/3)+1)</f>
        <v>Q4</v>
      </c>
      <c r="P32" s="7">
        <f>[1]!Table1[[#This Row],[revenue]]-[1]!Table1[[#This Row],[cogs]]</f>
        <v>143351.64000000007</v>
      </c>
      <c r="Q32" s="8">
        <f>PRODUCT([1]!Table1[[#This Row],[Unit Price]],[1]!Table1[[#This Row],[Units Sold]])</f>
        <v>434357.30000000005</v>
      </c>
    </row>
    <row r="33" spans="1:17">
      <c r="A33" s="9" t="s">
        <v>26</v>
      </c>
      <c r="B33" s="10" t="s">
        <v>68</v>
      </c>
      <c r="C33" s="10" t="s">
        <v>19</v>
      </c>
      <c r="D33" s="10" t="s">
        <v>25</v>
      </c>
      <c r="E33" s="10" t="s">
        <v>46</v>
      </c>
      <c r="F33" s="11">
        <v>41581</v>
      </c>
      <c r="G33" s="10">
        <v>571997869</v>
      </c>
      <c r="H33" s="11">
        <v>41589</v>
      </c>
      <c r="I33" s="10">
        <v>5735</v>
      </c>
      <c r="J33" s="10">
        <v>9.33</v>
      </c>
      <c r="K33" s="10">
        <v>6.92</v>
      </c>
      <c r="L33" s="10">
        <f>PRODUCT([1]!Table1[[#This Row],[Units Sold]],[1]!Table1[[#This Row],[Unit Cost]])</f>
        <v>39686.199999999997</v>
      </c>
      <c r="M33" s="10" t="str">
        <f>TEXT([1]!Table1[[#This Row],[Order Date]],"mmmm")</f>
        <v>November</v>
      </c>
      <c r="N33" s="10" t="str">
        <f>TEXT([1]!Table1[[#This Row],[Ship Date]],"yyyy")</f>
        <v>2013</v>
      </c>
      <c r="O33" s="12" t="str">
        <f>"Q" &amp; INT((MONTH([1]!Table1[[#This Row],[Order Date]]-1)/3)+1)</f>
        <v>Q4</v>
      </c>
      <c r="P33" s="12">
        <f>[1]!Table1[[#This Row],[revenue]]-[1]!Table1[[#This Row],[cogs]]</f>
        <v>13821.350000000006</v>
      </c>
      <c r="Q33" s="13">
        <f>PRODUCT([1]!Table1[[#This Row],[Unit Price]],[1]!Table1[[#This Row],[Units Sold]])</f>
        <v>53507.55</v>
      </c>
    </row>
    <row r="34" spans="1:17">
      <c r="A34" s="4" t="s">
        <v>35</v>
      </c>
      <c r="B34" s="5" t="s">
        <v>69</v>
      </c>
      <c r="C34" s="5" t="s">
        <v>45</v>
      </c>
      <c r="D34" s="5" t="s">
        <v>25</v>
      </c>
      <c r="E34" s="5" t="s">
        <v>34</v>
      </c>
      <c r="F34" s="6">
        <v>41192</v>
      </c>
      <c r="G34" s="5">
        <v>440306556</v>
      </c>
      <c r="H34" s="6">
        <v>41233</v>
      </c>
      <c r="I34" s="5">
        <v>5349</v>
      </c>
      <c r="J34" s="5">
        <v>152.58000000000001</v>
      </c>
      <c r="K34" s="5">
        <v>97.44</v>
      </c>
      <c r="L34" s="5">
        <f>PRODUCT([1]!Table1[[#This Row],[Units Sold]],[1]!Table1[[#This Row],[Unit Cost]])</f>
        <v>521206.56</v>
      </c>
      <c r="M34" s="5" t="str">
        <f>TEXT([1]!Table1[[#This Row],[Order Date]],"mmmm")</f>
        <v>October</v>
      </c>
      <c r="N34" s="5" t="str">
        <f>TEXT([1]!Table1[[#This Row],[Ship Date]],"yyyy")</f>
        <v>2012</v>
      </c>
      <c r="O34" s="7" t="str">
        <f>"Q" &amp; INT((MONTH([1]!Table1[[#This Row],[Order Date]]-1)/3)+1)</f>
        <v>Q4</v>
      </c>
      <c r="P34" s="7">
        <f>[1]!Table1[[#This Row],[revenue]]-[1]!Table1[[#This Row],[cogs]]</f>
        <v>294943.86000000004</v>
      </c>
      <c r="Q34" s="8">
        <f>PRODUCT([1]!Table1[[#This Row],[Unit Price]],[1]!Table1[[#This Row],[Units Sold]])</f>
        <v>816150.42</v>
      </c>
    </row>
    <row r="35" spans="1:17">
      <c r="A35" s="9" t="s">
        <v>26</v>
      </c>
      <c r="B35" s="10" t="s">
        <v>70</v>
      </c>
      <c r="C35" s="10" t="s">
        <v>57</v>
      </c>
      <c r="D35" s="10" t="s">
        <v>25</v>
      </c>
      <c r="E35" s="10" t="s">
        <v>34</v>
      </c>
      <c r="F35" s="11">
        <v>42709</v>
      </c>
      <c r="G35" s="10">
        <v>937431466</v>
      </c>
      <c r="H35" s="11">
        <v>42712</v>
      </c>
      <c r="I35" s="10">
        <v>5657</v>
      </c>
      <c r="J35" s="10">
        <v>668.27</v>
      </c>
      <c r="K35" s="10">
        <v>502.54</v>
      </c>
      <c r="L35" s="10">
        <f>PRODUCT([1]!Table1[[#This Row],[Units Sold]],[1]!Table1[[#This Row],[Unit Cost]])</f>
        <v>2842868.7800000003</v>
      </c>
      <c r="M35" s="10" t="str">
        <f>TEXT([1]!Table1[[#This Row],[Order Date]],"mmmm")</f>
        <v>December</v>
      </c>
      <c r="N35" s="10" t="str">
        <f>TEXT([1]!Table1[[#This Row],[Ship Date]],"yyyy")</f>
        <v>2016</v>
      </c>
      <c r="O35" s="12" t="str">
        <f>"Q" &amp; INT((MONTH([1]!Table1[[#This Row],[Order Date]]-1)/3)+1)</f>
        <v>Q5</v>
      </c>
      <c r="P35" s="12">
        <f>[1]!Table1[[#This Row],[revenue]]-[1]!Table1[[#This Row],[cogs]]</f>
        <v>937534.6099999994</v>
      </c>
      <c r="Q35" s="13">
        <f>PRODUCT([1]!Table1[[#This Row],[Unit Price]],[1]!Table1[[#This Row],[Units Sold]])</f>
        <v>3780403.3899999997</v>
      </c>
    </row>
    <row r="36" spans="1:17">
      <c r="A36" s="4" t="s">
        <v>35</v>
      </c>
      <c r="B36" s="5" t="s">
        <v>71</v>
      </c>
      <c r="C36" s="5" t="s">
        <v>45</v>
      </c>
      <c r="D36" s="5" t="s">
        <v>25</v>
      </c>
      <c r="E36" s="5" t="s">
        <v>34</v>
      </c>
      <c r="F36" s="6">
        <v>41525</v>
      </c>
      <c r="G36" s="5">
        <v>710296428</v>
      </c>
      <c r="H36" s="6">
        <v>41572</v>
      </c>
      <c r="I36" s="5">
        <v>1352</v>
      </c>
      <c r="J36" s="5">
        <v>152.58000000000001</v>
      </c>
      <c r="K36" s="5">
        <v>97.44</v>
      </c>
      <c r="L36" s="5">
        <f>PRODUCT([1]!Table1[[#This Row],[Units Sold]],[1]!Table1[[#This Row],[Unit Cost]])</f>
        <v>131738.88</v>
      </c>
      <c r="M36" s="5" t="str">
        <f>TEXT([1]!Table1[[#This Row],[Order Date]],"mmmm")</f>
        <v>September</v>
      </c>
      <c r="N36" s="5" t="str">
        <f>TEXT([1]!Table1[[#This Row],[Ship Date]],"yyyy")</f>
        <v>2013</v>
      </c>
      <c r="O36" s="7" t="str">
        <f>"Q" &amp; INT((MONTH([1]!Table1[[#This Row],[Order Date]]-1)/3)+1)</f>
        <v>Q4</v>
      </c>
      <c r="P36" s="7">
        <f>[1]!Table1[[#This Row],[revenue]]-[1]!Table1[[#This Row],[cogs]]</f>
        <v>74549.279999999999</v>
      </c>
      <c r="Q36" s="8">
        <f>PRODUCT([1]!Table1[[#This Row],[Unit Price]],[1]!Table1[[#This Row],[Units Sold]])</f>
        <v>206288.16</v>
      </c>
    </row>
    <row r="37" spans="1:17">
      <c r="A37" s="9" t="s">
        <v>31</v>
      </c>
      <c r="B37" s="10" t="s">
        <v>72</v>
      </c>
      <c r="C37" s="10" t="s">
        <v>41</v>
      </c>
      <c r="D37" s="10" t="s">
        <v>25</v>
      </c>
      <c r="E37" s="10" t="s">
        <v>30</v>
      </c>
      <c r="F37" s="11">
        <v>41720</v>
      </c>
      <c r="G37" s="10">
        <v>726137769</v>
      </c>
      <c r="H37" s="11">
        <v>41755</v>
      </c>
      <c r="I37" s="10">
        <v>9157</v>
      </c>
      <c r="J37" s="10">
        <v>437.2</v>
      </c>
      <c r="K37" s="10">
        <v>263.33</v>
      </c>
      <c r="L37" s="10">
        <f>PRODUCT([1]!Table1[[#This Row],[Units Sold]],[1]!Table1[[#This Row],[Unit Cost]])</f>
        <v>2411312.81</v>
      </c>
      <c r="M37" s="10" t="str">
        <f>TEXT([1]!Table1[[#This Row],[Order Date]],"mmmm")</f>
        <v>March</v>
      </c>
      <c r="N37" s="10" t="str">
        <f>TEXT([1]!Table1[[#This Row],[Ship Date]],"yyyy")</f>
        <v>2014</v>
      </c>
      <c r="O37" s="12" t="str">
        <f>"Q" &amp; INT((MONTH([1]!Table1[[#This Row],[Order Date]]-1)/3)+1)</f>
        <v>Q2</v>
      </c>
      <c r="P37" s="12">
        <f>[1]!Table1[[#This Row],[revenue]]-[1]!Table1[[#This Row],[cogs]]</f>
        <v>1592127.5899999999</v>
      </c>
      <c r="Q37" s="13">
        <f>PRODUCT([1]!Table1[[#This Row],[Unit Price]],[1]!Table1[[#This Row],[Units Sold]])</f>
        <v>4003440.4</v>
      </c>
    </row>
    <row r="38" spans="1:17">
      <c r="A38" s="4" t="s">
        <v>31</v>
      </c>
      <c r="B38" s="5" t="s">
        <v>73</v>
      </c>
      <c r="C38" s="5" t="s">
        <v>48</v>
      </c>
      <c r="D38" s="5" t="s">
        <v>25</v>
      </c>
      <c r="E38" s="5" t="s">
        <v>30</v>
      </c>
      <c r="F38" s="6">
        <v>40848</v>
      </c>
      <c r="G38" s="5">
        <v>222504317</v>
      </c>
      <c r="H38" s="6">
        <v>40867</v>
      </c>
      <c r="I38" s="5">
        <v>2827</v>
      </c>
      <c r="J38" s="5">
        <v>81.73</v>
      </c>
      <c r="K38" s="5">
        <v>56.67</v>
      </c>
      <c r="L38" s="5">
        <f>PRODUCT([1]!Table1[[#This Row],[Units Sold]],[1]!Table1[[#This Row],[Unit Cost]])</f>
        <v>160206.09</v>
      </c>
      <c r="M38" s="5" t="str">
        <f>TEXT([1]!Table1[[#This Row],[Order Date]],"mmmm")</f>
        <v>November</v>
      </c>
      <c r="N38" s="5" t="str">
        <f>TEXT([1]!Table1[[#This Row],[Ship Date]],"yyyy")</f>
        <v>2011</v>
      </c>
      <c r="O38" s="7" t="str">
        <f>"Q" &amp; INT((MONTH([1]!Table1[[#This Row],[Order Date]]-1)/3)+1)</f>
        <v>Q4</v>
      </c>
      <c r="P38" s="7">
        <f>[1]!Table1[[#This Row],[revenue]]-[1]!Table1[[#This Row],[cogs]]</f>
        <v>70844.620000000024</v>
      </c>
      <c r="Q38" s="8">
        <f>PRODUCT([1]!Table1[[#This Row],[Unit Price]],[1]!Table1[[#This Row],[Units Sold]])</f>
        <v>231050.71000000002</v>
      </c>
    </row>
    <row r="39" spans="1:17">
      <c r="A39" s="9" t="s">
        <v>31</v>
      </c>
      <c r="B39" s="10" t="s">
        <v>74</v>
      </c>
      <c r="C39" s="10" t="s">
        <v>57</v>
      </c>
      <c r="D39" s="10" t="s">
        <v>20</v>
      </c>
      <c r="E39" s="10" t="s">
        <v>30</v>
      </c>
      <c r="F39" s="11">
        <v>42384</v>
      </c>
      <c r="G39" s="10">
        <v>757257401</v>
      </c>
      <c r="H39" s="11">
        <v>42400</v>
      </c>
      <c r="I39" s="10">
        <v>8148</v>
      </c>
      <c r="J39" s="10">
        <v>668.27</v>
      </c>
      <c r="K39" s="10">
        <v>502.54</v>
      </c>
      <c r="L39" s="10">
        <f>PRODUCT([1]!Table1[[#This Row],[Units Sold]],[1]!Table1[[#This Row],[Unit Cost]])</f>
        <v>4094695.9200000004</v>
      </c>
      <c r="M39" s="10" t="str">
        <f>TEXT([1]!Table1[[#This Row],[Order Date]],"mmmm")</f>
        <v>January</v>
      </c>
      <c r="N39" s="10" t="str">
        <f>TEXT([1]!Table1[[#This Row],[Ship Date]],"yyyy")</f>
        <v>2016</v>
      </c>
      <c r="O39" s="12" t="str">
        <f>"Q" &amp; INT((MONTH([1]!Table1[[#This Row],[Order Date]]-1)/3)+1)</f>
        <v>Q1</v>
      </c>
      <c r="P39" s="12">
        <f>[1]!Table1[[#This Row],[revenue]]-[1]!Table1[[#This Row],[cogs]]</f>
        <v>1350368.0399999996</v>
      </c>
      <c r="Q39" s="13">
        <f>PRODUCT([1]!Table1[[#This Row],[Unit Price]],[1]!Table1[[#This Row],[Units Sold]])</f>
        <v>5445063.96</v>
      </c>
    </row>
    <row r="40" spans="1:17">
      <c r="A40" s="4" t="s">
        <v>22</v>
      </c>
      <c r="B40" s="5" t="s">
        <v>75</v>
      </c>
      <c r="C40" s="5" t="s">
        <v>41</v>
      </c>
      <c r="D40" s="5" t="s">
        <v>25</v>
      </c>
      <c r="E40" s="5" t="s">
        <v>30</v>
      </c>
      <c r="F40" s="6">
        <v>40511</v>
      </c>
      <c r="G40" s="5">
        <v>358570849</v>
      </c>
      <c r="H40" s="6">
        <v>40540</v>
      </c>
      <c r="I40" s="5">
        <v>7937</v>
      </c>
      <c r="J40" s="5">
        <v>437.2</v>
      </c>
      <c r="K40" s="5">
        <v>263.33</v>
      </c>
      <c r="L40" s="5">
        <f>PRODUCT([1]!Table1[[#This Row],[Units Sold]],[1]!Table1[[#This Row],[Unit Cost]])</f>
        <v>2090050.21</v>
      </c>
      <c r="M40" s="5" t="str">
        <f>TEXT([1]!Table1[[#This Row],[Order Date]],"mmmm")</f>
        <v>November</v>
      </c>
      <c r="N40" s="5" t="str">
        <f>TEXT([1]!Table1[[#This Row],[Ship Date]],"yyyy")</f>
        <v>2010</v>
      </c>
      <c r="O40" s="7" t="str">
        <f>"Q" &amp; INT((MONTH([1]!Table1[[#This Row],[Order Date]]-1)/3)+1)</f>
        <v>Q4</v>
      </c>
      <c r="P40" s="7">
        <f>[1]!Table1[[#This Row],[revenue]]-[1]!Table1[[#This Row],[cogs]]</f>
        <v>1380006.19</v>
      </c>
      <c r="Q40" s="8">
        <f>PRODUCT([1]!Table1[[#This Row],[Unit Price]],[1]!Table1[[#This Row],[Units Sold]])</f>
        <v>3470056.4</v>
      </c>
    </row>
    <row r="41" spans="1:17">
      <c r="A41" s="9" t="s">
        <v>53</v>
      </c>
      <c r="B41" s="10" t="s">
        <v>76</v>
      </c>
      <c r="C41" s="10" t="s">
        <v>57</v>
      </c>
      <c r="D41" s="10" t="s">
        <v>20</v>
      </c>
      <c r="E41" s="10" t="s">
        <v>46</v>
      </c>
      <c r="F41" s="11">
        <v>40866</v>
      </c>
      <c r="G41" s="10">
        <v>274930989</v>
      </c>
      <c r="H41" s="11">
        <v>40890</v>
      </c>
      <c r="I41" s="10">
        <v>7044</v>
      </c>
      <c r="J41" s="10">
        <v>668.27</v>
      </c>
      <c r="K41" s="10">
        <v>502.54</v>
      </c>
      <c r="L41" s="10">
        <f>PRODUCT([1]!Table1[[#This Row],[Units Sold]],[1]!Table1[[#This Row],[Unit Cost]])</f>
        <v>3539891.7600000002</v>
      </c>
      <c r="M41" s="10" t="str">
        <f>TEXT([1]!Table1[[#This Row],[Order Date]],"mmmm")</f>
        <v>November</v>
      </c>
      <c r="N41" s="10" t="str">
        <f>TEXT([1]!Table1[[#This Row],[Ship Date]],"yyyy")</f>
        <v>2011</v>
      </c>
      <c r="O41" s="12" t="str">
        <f>"Q" &amp; INT((MONTH([1]!Table1[[#This Row],[Order Date]]-1)/3)+1)</f>
        <v>Q4</v>
      </c>
      <c r="P41" s="12">
        <f>[1]!Table1[[#This Row],[revenue]]-[1]!Table1[[#This Row],[cogs]]</f>
        <v>1167402.1199999996</v>
      </c>
      <c r="Q41" s="13">
        <f>PRODUCT([1]!Table1[[#This Row],[Unit Price]],[1]!Table1[[#This Row],[Units Sold]])</f>
        <v>4707293.88</v>
      </c>
    </row>
    <row r="42" spans="1:17">
      <c r="A42" s="4" t="s">
        <v>31</v>
      </c>
      <c r="B42" s="5" t="s">
        <v>77</v>
      </c>
      <c r="C42" s="5" t="s">
        <v>24</v>
      </c>
      <c r="D42" s="5" t="s">
        <v>20</v>
      </c>
      <c r="E42" s="5" t="s">
        <v>34</v>
      </c>
      <c r="F42" s="6">
        <v>42557</v>
      </c>
      <c r="G42" s="5">
        <v>925136649</v>
      </c>
      <c r="H42" s="6">
        <v>42564</v>
      </c>
      <c r="I42" s="5">
        <v>7348</v>
      </c>
      <c r="J42" s="5">
        <v>109.28</v>
      </c>
      <c r="K42" s="5">
        <v>35.840000000000003</v>
      </c>
      <c r="L42" s="5">
        <f>PRODUCT([1]!Table1[[#This Row],[Units Sold]],[1]!Table1[[#This Row],[Unit Cost]])</f>
        <v>263352.32000000001</v>
      </c>
      <c r="M42" s="5" t="str">
        <f>TEXT([1]!Table1[[#This Row],[Order Date]],"mmmm")</f>
        <v>July</v>
      </c>
      <c r="N42" s="5" t="str">
        <f>TEXT([1]!Table1[[#This Row],[Ship Date]],"yyyy")</f>
        <v>2016</v>
      </c>
      <c r="O42" s="7" t="str">
        <f>"Q" &amp; INT((MONTH([1]!Table1[[#This Row],[Order Date]]-1)/3)+1)</f>
        <v>Q3</v>
      </c>
      <c r="P42" s="7">
        <f>[1]!Table1[[#This Row],[revenue]]-[1]!Table1[[#This Row],[cogs]]</f>
        <v>539637.12000000011</v>
      </c>
      <c r="Q42" s="8">
        <f>PRODUCT([1]!Table1[[#This Row],[Unit Price]],[1]!Table1[[#This Row],[Units Sold]])</f>
        <v>802989.44000000006</v>
      </c>
    </row>
    <row r="43" spans="1:17">
      <c r="A43" s="9" t="s">
        <v>17</v>
      </c>
      <c r="B43" s="10" t="s">
        <v>78</v>
      </c>
      <c r="C43" s="10" t="s">
        <v>24</v>
      </c>
      <c r="D43" s="10" t="s">
        <v>20</v>
      </c>
      <c r="E43" s="10" t="s">
        <v>34</v>
      </c>
      <c r="F43" s="11">
        <v>42319</v>
      </c>
      <c r="G43" s="10">
        <v>548299157</v>
      </c>
      <c r="H43" s="11">
        <v>42366</v>
      </c>
      <c r="I43" s="10">
        <v>2760</v>
      </c>
      <c r="J43" s="10">
        <v>109.28</v>
      </c>
      <c r="K43" s="10">
        <v>35.840000000000003</v>
      </c>
      <c r="L43" s="10">
        <f>PRODUCT([1]!Table1[[#This Row],[Units Sold]],[1]!Table1[[#This Row],[Unit Cost]])</f>
        <v>98918.400000000009</v>
      </c>
      <c r="M43" s="10" t="str">
        <f>TEXT([1]!Table1[[#This Row],[Order Date]],"mmmm")</f>
        <v>November</v>
      </c>
      <c r="N43" s="10" t="str">
        <f>TEXT([1]!Table1[[#This Row],[Ship Date]],"yyyy")</f>
        <v>2015</v>
      </c>
      <c r="O43" s="12" t="str">
        <f>"Q" &amp; INT((MONTH([1]!Table1[[#This Row],[Order Date]]-1)/3)+1)</f>
        <v>Q4</v>
      </c>
      <c r="P43" s="12">
        <f>[1]!Table1[[#This Row],[revenue]]-[1]!Table1[[#This Row],[cogs]]</f>
        <v>202694.39999999997</v>
      </c>
      <c r="Q43" s="13">
        <f>PRODUCT([1]!Table1[[#This Row],[Unit Price]],[1]!Table1[[#This Row],[Units Sold]])</f>
        <v>301612.79999999999</v>
      </c>
    </row>
    <row r="44" spans="1:17">
      <c r="A44" s="4" t="s">
        <v>35</v>
      </c>
      <c r="B44" s="5" t="s">
        <v>79</v>
      </c>
      <c r="C44" s="5" t="s">
        <v>80</v>
      </c>
      <c r="D44" s="5" t="s">
        <v>20</v>
      </c>
      <c r="E44" s="5" t="s">
        <v>34</v>
      </c>
      <c r="F44" s="6">
        <v>41422</v>
      </c>
      <c r="G44" s="5">
        <v>153842341</v>
      </c>
      <c r="H44" s="6">
        <v>41471</v>
      </c>
      <c r="I44" s="5">
        <v>4222</v>
      </c>
      <c r="J44" s="5">
        <v>205.7</v>
      </c>
      <c r="K44" s="5">
        <v>117.11</v>
      </c>
      <c r="L44" s="5">
        <f>PRODUCT([1]!Table1[[#This Row],[Units Sold]],[1]!Table1[[#This Row],[Unit Cost]])</f>
        <v>494438.42</v>
      </c>
      <c r="M44" s="5" t="str">
        <f>TEXT([1]!Table1[[#This Row],[Order Date]],"mmmm")</f>
        <v>May</v>
      </c>
      <c r="N44" s="5" t="str">
        <f>TEXT([1]!Table1[[#This Row],[Ship Date]],"yyyy")</f>
        <v>2013</v>
      </c>
      <c r="O44" s="7" t="str">
        <f>"Q" &amp; INT((MONTH([1]!Table1[[#This Row],[Order Date]]-1)/3)+1)</f>
        <v>Q2</v>
      </c>
      <c r="P44" s="7">
        <f>[1]!Table1[[#This Row],[revenue]]-[1]!Table1[[#This Row],[cogs]]</f>
        <v>374026.97999999992</v>
      </c>
      <c r="Q44" s="8">
        <f>PRODUCT([1]!Table1[[#This Row],[Unit Price]],[1]!Table1[[#This Row],[Units Sold]])</f>
        <v>868465.39999999991</v>
      </c>
    </row>
    <row r="45" spans="1:17">
      <c r="A45" s="9" t="s">
        <v>22</v>
      </c>
      <c r="B45" s="10" t="s">
        <v>81</v>
      </c>
      <c r="C45" s="10" t="s">
        <v>33</v>
      </c>
      <c r="D45" s="10" t="s">
        <v>20</v>
      </c>
      <c r="E45" s="10" t="s">
        <v>30</v>
      </c>
      <c r="F45" s="11">
        <v>41525</v>
      </c>
      <c r="G45" s="10">
        <v>371502530</v>
      </c>
      <c r="H45" s="11">
        <v>41560</v>
      </c>
      <c r="I45" s="10">
        <v>4709</v>
      </c>
      <c r="J45" s="10">
        <v>47.45</v>
      </c>
      <c r="K45" s="10">
        <v>31.79</v>
      </c>
      <c r="L45" s="10">
        <f>PRODUCT([1]!Table1[[#This Row],[Units Sold]],[1]!Table1[[#This Row],[Unit Cost]])</f>
        <v>149699.10999999999</v>
      </c>
      <c r="M45" s="10" t="str">
        <f>TEXT([1]!Table1[[#This Row],[Order Date]],"mmmm")</f>
        <v>September</v>
      </c>
      <c r="N45" s="10" t="str">
        <f>TEXT([1]!Table1[[#This Row],[Ship Date]],"yyyy")</f>
        <v>2013</v>
      </c>
      <c r="O45" s="12" t="str">
        <f>"Q" &amp; INT((MONTH([1]!Table1[[#This Row],[Order Date]]-1)/3)+1)</f>
        <v>Q4</v>
      </c>
      <c r="P45" s="12">
        <f>[1]!Table1[[#This Row],[revenue]]-[1]!Table1[[#This Row],[cogs]]</f>
        <v>73742.940000000031</v>
      </c>
      <c r="Q45" s="13">
        <f>PRODUCT([1]!Table1[[#This Row],[Unit Price]],[1]!Table1[[#This Row],[Units Sold]])</f>
        <v>223442.05000000002</v>
      </c>
    </row>
    <row r="46" spans="1:17">
      <c r="A46" s="4" t="s">
        <v>26</v>
      </c>
      <c r="B46" s="5" t="s">
        <v>82</v>
      </c>
      <c r="C46" s="5" t="s">
        <v>57</v>
      </c>
      <c r="D46" s="5" t="s">
        <v>25</v>
      </c>
      <c r="E46" s="5" t="s">
        <v>21</v>
      </c>
      <c r="F46" s="6">
        <v>40529</v>
      </c>
      <c r="G46" s="5">
        <v>101328551</v>
      </c>
      <c r="H46" s="6">
        <v>40540</v>
      </c>
      <c r="I46" s="5">
        <v>4225</v>
      </c>
      <c r="J46" s="5">
        <v>668.27</v>
      </c>
      <c r="K46" s="5">
        <v>502.54</v>
      </c>
      <c r="L46" s="5">
        <f>PRODUCT([1]!Table1[[#This Row],[Units Sold]],[1]!Table1[[#This Row],[Unit Cost]])</f>
        <v>2123231.5</v>
      </c>
      <c r="M46" s="5" t="str">
        <f>TEXT([1]!Table1[[#This Row],[Order Date]],"mmmm")</f>
        <v>December</v>
      </c>
      <c r="N46" s="5" t="str">
        <f>TEXT([1]!Table1[[#This Row],[Ship Date]],"yyyy")</f>
        <v>2010</v>
      </c>
      <c r="O46" s="7" t="str">
        <f>"Q" &amp; INT((MONTH([1]!Table1[[#This Row],[Order Date]]-1)/3)+1)</f>
        <v>Q5</v>
      </c>
      <c r="P46" s="7">
        <f>[1]!Table1[[#This Row],[revenue]]-[1]!Table1[[#This Row],[cogs]]</f>
        <v>700209.25</v>
      </c>
      <c r="Q46" s="8">
        <f>PRODUCT([1]!Table1[[#This Row],[Unit Price]],[1]!Table1[[#This Row],[Units Sold]])</f>
        <v>2823440.75</v>
      </c>
    </row>
    <row r="47" spans="1:17">
      <c r="A47" s="9" t="s">
        <v>17</v>
      </c>
      <c r="B47" s="10" t="s">
        <v>83</v>
      </c>
      <c r="C47" s="10" t="s">
        <v>41</v>
      </c>
      <c r="D47" s="10" t="s">
        <v>25</v>
      </c>
      <c r="E47" s="10" t="s">
        <v>21</v>
      </c>
      <c r="F47" s="11">
        <v>42255</v>
      </c>
      <c r="G47" s="10">
        <v>563681733</v>
      </c>
      <c r="H47" s="11">
        <v>42256</v>
      </c>
      <c r="I47" s="10">
        <v>4806</v>
      </c>
      <c r="J47" s="10">
        <v>437.2</v>
      </c>
      <c r="K47" s="10">
        <v>263.33</v>
      </c>
      <c r="L47" s="10">
        <f>PRODUCT([1]!Table1[[#This Row],[Units Sold]],[1]!Table1[[#This Row],[Unit Cost]])</f>
        <v>1265563.98</v>
      </c>
      <c r="M47" s="10" t="str">
        <f>TEXT([1]!Table1[[#This Row],[Order Date]],"mmmm")</f>
        <v>September</v>
      </c>
      <c r="N47" s="10" t="str">
        <f>TEXT([1]!Table1[[#This Row],[Ship Date]],"yyyy")</f>
        <v>2015</v>
      </c>
      <c r="O47" s="12" t="str">
        <f>"Q" &amp; INT((MONTH([1]!Table1[[#This Row],[Order Date]]-1)/3)+1)</f>
        <v>Q4</v>
      </c>
      <c r="P47" s="12">
        <f>[1]!Table1[[#This Row],[revenue]]-[1]!Table1[[#This Row],[cogs]]</f>
        <v>835619.21999999974</v>
      </c>
      <c r="Q47" s="13">
        <f>PRODUCT([1]!Table1[[#This Row],[Unit Price]],[1]!Table1[[#This Row],[Units Sold]])</f>
        <v>2101183.1999999997</v>
      </c>
    </row>
    <row r="48" spans="1:17">
      <c r="A48" s="4" t="s">
        <v>17</v>
      </c>
      <c r="B48" s="5" t="s">
        <v>84</v>
      </c>
      <c r="C48" s="5" t="s">
        <v>24</v>
      </c>
      <c r="D48" s="5" t="s">
        <v>20</v>
      </c>
      <c r="E48" s="5" t="s">
        <v>21</v>
      </c>
      <c r="F48" s="6">
        <v>41230</v>
      </c>
      <c r="G48" s="5">
        <v>349235904</v>
      </c>
      <c r="H48" s="6">
        <v>41245</v>
      </c>
      <c r="I48" s="5">
        <v>5520</v>
      </c>
      <c r="J48" s="5">
        <v>109.28</v>
      </c>
      <c r="K48" s="5">
        <v>35.840000000000003</v>
      </c>
      <c r="L48" s="5">
        <f>PRODUCT([1]!Table1[[#This Row],[Units Sold]],[1]!Table1[[#This Row],[Unit Cost]])</f>
        <v>197836.80000000002</v>
      </c>
      <c r="M48" s="5" t="str">
        <f>TEXT([1]!Table1[[#This Row],[Order Date]],"mmmm")</f>
        <v>November</v>
      </c>
      <c r="N48" s="5" t="str">
        <f>TEXT([1]!Table1[[#This Row],[Ship Date]],"yyyy")</f>
        <v>2012</v>
      </c>
      <c r="O48" s="7" t="str">
        <f>"Q" &amp; INT((MONTH([1]!Table1[[#This Row],[Order Date]]-1)/3)+1)</f>
        <v>Q4</v>
      </c>
      <c r="P48" s="7">
        <f>[1]!Table1[[#This Row],[revenue]]-[1]!Table1[[#This Row],[cogs]]</f>
        <v>405388.79999999993</v>
      </c>
      <c r="Q48" s="8">
        <f>PRODUCT([1]!Table1[[#This Row],[Unit Price]],[1]!Table1[[#This Row],[Units Sold]])</f>
        <v>603225.59999999998</v>
      </c>
    </row>
    <row r="49" spans="1:17">
      <c r="A49" s="9" t="s">
        <v>85</v>
      </c>
      <c r="B49" s="10" t="s">
        <v>86</v>
      </c>
      <c r="C49" s="10" t="s">
        <v>41</v>
      </c>
      <c r="D49" s="10" t="s">
        <v>25</v>
      </c>
      <c r="E49" s="10" t="s">
        <v>30</v>
      </c>
      <c r="F49" s="11">
        <v>40672</v>
      </c>
      <c r="G49" s="10">
        <v>368977391</v>
      </c>
      <c r="H49" s="11">
        <v>40696</v>
      </c>
      <c r="I49" s="10">
        <v>7464</v>
      </c>
      <c r="J49" s="10">
        <v>437.2</v>
      </c>
      <c r="K49" s="10">
        <v>263.33</v>
      </c>
      <c r="L49" s="10">
        <f>PRODUCT([1]!Table1[[#This Row],[Units Sold]],[1]!Table1[[#This Row],[Unit Cost]])</f>
        <v>1965495.1199999999</v>
      </c>
      <c r="M49" s="10" t="str">
        <f>TEXT([1]!Table1[[#This Row],[Order Date]],"mmmm")</f>
        <v>May</v>
      </c>
      <c r="N49" s="10" t="str">
        <f>TEXT([1]!Table1[[#This Row],[Ship Date]],"yyyy")</f>
        <v>2011</v>
      </c>
      <c r="O49" s="12" t="str">
        <f>"Q" &amp; INT((MONTH([1]!Table1[[#This Row],[Order Date]]-1)/3)+1)</f>
        <v>Q2</v>
      </c>
      <c r="P49" s="12">
        <f>[1]!Table1[[#This Row],[revenue]]-[1]!Table1[[#This Row],[cogs]]</f>
        <v>1297765.68</v>
      </c>
      <c r="Q49" s="13">
        <f>PRODUCT([1]!Table1[[#This Row],[Unit Price]],[1]!Table1[[#This Row],[Units Sold]])</f>
        <v>3263260.8</v>
      </c>
    </row>
    <row r="50" spans="1:17">
      <c r="A50" s="4" t="s">
        <v>22</v>
      </c>
      <c r="B50" s="5" t="s">
        <v>87</v>
      </c>
      <c r="C50" s="5" t="s">
        <v>28</v>
      </c>
      <c r="D50" s="5" t="s">
        <v>25</v>
      </c>
      <c r="E50" s="5" t="s">
        <v>34</v>
      </c>
      <c r="F50" s="6">
        <v>42802</v>
      </c>
      <c r="G50" s="5">
        <v>704205024</v>
      </c>
      <c r="H50" s="6">
        <v>42843</v>
      </c>
      <c r="I50" s="5">
        <v>8770</v>
      </c>
      <c r="J50" s="5">
        <v>421.89</v>
      </c>
      <c r="K50" s="5">
        <v>364.69</v>
      </c>
      <c r="L50" s="5">
        <f>PRODUCT([1]!Table1[[#This Row],[Units Sold]],[1]!Table1[[#This Row],[Unit Cost]])</f>
        <v>3198331.3</v>
      </c>
      <c r="M50" s="5" t="str">
        <f>TEXT([1]!Table1[[#This Row],[Order Date]],"mmmm")</f>
        <v>March</v>
      </c>
      <c r="N50" s="5" t="str">
        <f>TEXT([1]!Table1[[#This Row],[Ship Date]],"yyyy")</f>
        <v>2017</v>
      </c>
      <c r="O50" s="7" t="str">
        <f>"Q" &amp; INT((MONTH([1]!Table1[[#This Row],[Order Date]]-1)/3)+1)</f>
        <v>Q2</v>
      </c>
      <c r="P50" s="7">
        <f>[1]!Table1[[#This Row],[revenue]]-[1]!Table1[[#This Row],[cogs]]</f>
        <v>501644</v>
      </c>
      <c r="Q50" s="8">
        <f>PRODUCT([1]!Table1[[#This Row],[Unit Price]],[1]!Table1[[#This Row],[Units Sold]])</f>
        <v>3699975.3</v>
      </c>
    </row>
    <row r="51" spans="1:17">
      <c r="A51" s="9" t="s">
        <v>17</v>
      </c>
      <c r="B51" s="10" t="s">
        <v>38</v>
      </c>
      <c r="C51" s="10" t="s">
        <v>19</v>
      </c>
      <c r="D51" s="10" t="s">
        <v>20</v>
      </c>
      <c r="E51" s="10" t="s">
        <v>30</v>
      </c>
      <c r="F51" s="11">
        <v>41932</v>
      </c>
      <c r="G51" s="10">
        <v>156530129</v>
      </c>
      <c r="H51" s="11">
        <v>41972</v>
      </c>
      <c r="I51" s="10">
        <v>9599</v>
      </c>
      <c r="J51" s="10">
        <v>9.33</v>
      </c>
      <c r="K51" s="10">
        <v>6.92</v>
      </c>
      <c r="L51" s="10">
        <f>PRODUCT([1]!Table1[[#This Row],[Units Sold]],[1]!Table1[[#This Row],[Unit Cost]])</f>
        <v>66425.08</v>
      </c>
      <c r="M51" s="10" t="str">
        <f>TEXT([1]!Table1[[#This Row],[Order Date]],"mmmm")</f>
        <v>October</v>
      </c>
      <c r="N51" s="10" t="str">
        <f>TEXT([1]!Table1[[#This Row],[Ship Date]],"yyyy")</f>
        <v>2014</v>
      </c>
      <c r="O51" s="12" t="str">
        <f>"Q" &amp; INT((MONTH([1]!Table1[[#This Row],[Order Date]]-1)/3)+1)</f>
        <v>Q4</v>
      </c>
      <c r="P51" s="12">
        <f>[1]!Table1[[#This Row],[revenue]]-[1]!Table1[[#This Row],[cogs]]</f>
        <v>23133.589999999997</v>
      </c>
      <c r="Q51" s="13">
        <f>PRODUCT([1]!Table1[[#This Row],[Unit Price]],[1]!Table1[[#This Row],[Units Sold]])</f>
        <v>89558.67</v>
      </c>
    </row>
    <row r="52" spans="1:17">
      <c r="A52" s="4" t="s">
        <v>35</v>
      </c>
      <c r="B52" s="5" t="s">
        <v>88</v>
      </c>
      <c r="C52" s="5" t="s">
        <v>28</v>
      </c>
      <c r="D52" s="5" t="s">
        <v>20</v>
      </c>
      <c r="E52" s="5" t="s">
        <v>34</v>
      </c>
      <c r="F52" s="6">
        <v>42445</v>
      </c>
      <c r="G52" s="5">
        <v>297876536</v>
      </c>
      <c r="H52" s="6">
        <v>42480</v>
      </c>
      <c r="I52" s="5">
        <v>7141</v>
      </c>
      <c r="J52" s="5">
        <v>421.89</v>
      </c>
      <c r="K52" s="5">
        <v>364.69</v>
      </c>
      <c r="L52" s="5">
        <f>PRODUCT([1]!Table1[[#This Row],[Units Sold]],[1]!Table1[[#This Row],[Unit Cost]])</f>
        <v>2604251.29</v>
      </c>
      <c r="M52" s="5" t="str">
        <f>TEXT([1]!Table1[[#This Row],[Order Date]],"mmmm")</f>
        <v>March</v>
      </c>
      <c r="N52" s="5" t="str">
        <f>TEXT([1]!Table1[[#This Row],[Ship Date]],"yyyy")</f>
        <v>2016</v>
      </c>
      <c r="O52" s="7" t="str">
        <f>"Q" &amp; INT((MONTH([1]!Table1[[#This Row],[Order Date]]-1)/3)+1)</f>
        <v>Q2</v>
      </c>
      <c r="P52" s="7">
        <f>[1]!Table1[[#This Row],[revenue]]-[1]!Table1[[#This Row],[cogs]]</f>
        <v>408465.19999999972</v>
      </c>
      <c r="Q52" s="8">
        <f>PRODUCT([1]!Table1[[#This Row],[Unit Price]],[1]!Table1[[#This Row],[Units Sold]])</f>
        <v>3012716.4899999998</v>
      </c>
    </row>
    <row r="53" spans="1:17">
      <c r="A53" s="9" t="s">
        <v>35</v>
      </c>
      <c r="B53" s="10" t="s">
        <v>89</v>
      </c>
      <c r="C53" s="10" t="s">
        <v>57</v>
      </c>
      <c r="D53" s="10" t="s">
        <v>25</v>
      </c>
      <c r="E53" s="10" t="s">
        <v>46</v>
      </c>
      <c r="F53" s="11">
        <v>40814</v>
      </c>
      <c r="G53" s="10">
        <v>520480573</v>
      </c>
      <c r="H53" s="11">
        <v>40814</v>
      </c>
      <c r="I53" s="10">
        <v>623</v>
      </c>
      <c r="J53" s="10">
        <v>668.27</v>
      </c>
      <c r="K53" s="10">
        <v>502.54</v>
      </c>
      <c r="L53" s="10">
        <f>PRODUCT([1]!Table1[[#This Row],[Units Sold]],[1]!Table1[[#This Row],[Unit Cost]])</f>
        <v>313082.42</v>
      </c>
      <c r="M53" s="10" t="str">
        <f>TEXT([1]!Table1[[#This Row],[Order Date]],"mmmm")</f>
        <v>September</v>
      </c>
      <c r="N53" s="10" t="str">
        <f>TEXT([1]!Table1[[#This Row],[Ship Date]],"yyyy")</f>
        <v>2011</v>
      </c>
      <c r="O53" s="12" t="str">
        <f>"Q" &amp; INT((MONTH([1]!Table1[[#This Row],[Order Date]]-1)/3)+1)</f>
        <v>Q4</v>
      </c>
      <c r="P53" s="12">
        <f>[1]!Table1[[#This Row],[revenue]]-[1]!Table1[[#This Row],[cogs]]</f>
        <v>103249.78999999998</v>
      </c>
      <c r="Q53" s="13">
        <f>PRODUCT([1]!Table1[[#This Row],[Unit Price]],[1]!Table1[[#This Row],[Units Sold]])</f>
        <v>416332.20999999996</v>
      </c>
    </row>
    <row r="54" spans="1:17">
      <c r="A54" s="4" t="s">
        <v>53</v>
      </c>
      <c r="B54" s="5" t="s">
        <v>90</v>
      </c>
      <c r="C54" s="5" t="s">
        <v>40</v>
      </c>
      <c r="D54" s="5" t="s">
        <v>20</v>
      </c>
      <c r="E54" s="5" t="s">
        <v>46</v>
      </c>
      <c r="F54" s="6">
        <v>40818</v>
      </c>
      <c r="G54" s="5">
        <v>286891067</v>
      </c>
      <c r="H54" s="6">
        <v>40820</v>
      </c>
      <c r="I54" s="5">
        <v>6297</v>
      </c>
      <c r="J54" s="5">
        <v>651.21</v>
      </c>
      <c r="K54" s="5">
        <v>524.96</v>
      </c>
      <c r="L54" s="5">
        <f>PRODUCT([1]!Table1[[#This Row],[Units Sold]],[1]!Table1[[#This Row],[Unit Cost]])</f>
        <v>3305673.12</v>
      </c>
      <c r="M54" s="5" t="str">
        <f>TEXT([1]!Table1[[#This Row],[Order Date]],"mmmm")</f>
        <v>October</v>
      </c>
      <c r="N54" s="5" t="str">
        <f>TEXT([1]!Table1[[#This Row],[Ship Date]],"yyyy")</f>
        <v>2011</v>
      </c>
      <c r="O54" s="7" t="str">
        <f>"Q" &amp; INT((MONTH([1]!Table1[[#This Row],[Order Date]]-1)/3)+1)</f>
        <v>Q4</v>
      </c>
      <c r="P54" s="7">
        <f>[1]!Table1[[#This Row],[revenue]]-[1]!Table1[[#This Row],[cogs]]</f>
        <v>794996.25</v>
      </c>
      <c r="Q54" s="8">
        <f>PRODUCT([1]!Table1[[#This Row],[Unit Price]],[1]!Table1[[#This Row],[Units Sold]])</f>
        <v>4100669.37</v>
      </c>
    </row>
    <row r="55" spans="1:17">
      <c r="A55" s="9" t="s">
        <v>22</v>
      </c>
      <c r="B55" s="10" t="s">
        <v>91</v>
      </c>
      <c r="C55" s="10" t="s">
        <v>41</v>
      </c>
      <c r="D55" s="10" t="s">
        <v>20</v>
      </c>
      <c r="E55" s="10" t="s">
        <v>30</v>
      </c>
      <c r="F55" s="11">
        <v>41091</v>
      </c>
      <c r="G55" s="10">
        <v>479969346</v>
      </c>
      <c r="H55" s="11">
        <v>41110</v>
      </c>
      <c r="I55" s="10">
        <v>2450</v>
      </c>
      <c r="J55" s="10">
        <v>437.2</v>
      </c>
      <c r="K55" s="10">
        <v>263.33</v>
      </c>
      <c r="L55" s="10">
        <f>PRODUCT([1]!Table1[[#This Row],[Units Sold]],[1]!Table1[[#This Row],[Unit Cost]])</f>
        <v>645158.5</v>
      </c>
      <c r="M55" s="10" t="str">
        <f>TEXT([1]!Table1[[#This Row],[Order Date]],"mmmm")</f>
        <v>July</v>
      </c>
      <c r="N55" s="10" t="str">
        <f>TEXT([1]!Table1[[#This Row],[Ship Date]],"yyyy")</f>
        <v>2012</v>
      </c>
      <c r="O55" s="12" t="str">
        <f>"Q" &amp; INT((MONTH([1]!Table1[[#This Row],[Order Date]]-1)/3)+1)</f>
        <v>Q3</v>
      </c>
      <c r="P55" s="12">
        <f>[1]!Table1[[#This Row],[revenue]]-[1]!Table1[[#This Row],[cogs]]</f>
        <v>425981.5</v>
      </c>
      <c r="Q55" s="13">
        <f>PRODUCT([1]!Table1[[#This Row],[Unit Price]],[1]!Table1[[#This Row],[Units Sold]])</f>
        <v>1071140</v>
      </c>
    </row>
    <row r="56" spans="1:17">
      <c r="A56" s="4" t="s">
        <v>35</v>
      </c>
      <c r="B56" s="5" t="s">
        <v>92</v>
      </c>
      <c r="C56" s="5" t="s">
        <v>28</v>
      </c>
      <c r="D56" s="5" t="s">
        <v>25</v>
      </c>
      <c r="E56" s="5" t="s">
        <v>46</v>
      </c>
      <c r="F56" s="6">
        <v>42039</v>
      </c>
      <c r="G56" s="5">
        <v>252889239</v>
      </c>
      <c r="H56" s="6">
        <v>42054</v>
      </c>
      <c r="I56" s="5">
        <v>4401</v>
      </c>
      <c r="J56" s="5">
        <v>421.89</v>
      </c>
      <c r="K56" s="5">
        <v>364.69</v>
      </c>
      <c r="L56" s="5">
        <f>PRODUCT([1]!Table1[[#This Row],[Units Sold]],[1]!Table1[[#This Row],[Unit Cost]])</f>
        <v>1605000.69</v>
      </c>
      <c r="M56" s="5" t="str">
        <f>TEXT([1]!Table1[[#This Row],[Order Date]],"mmmm")</f>
        <v>February</v>
      </c>
      <c r="N56" s="5" t="str">
        <f>TEXT([1]!Table1[[#This Row],[Ship Date]],"yyyy")</f>
        <v>2015</v>
      </c>
      <c r="O56" s="7" t="str">
        <f>"Q" &amp; INT((MONTH([1]!Table1[[#This Row],[Order Date]]-1)/3)+1)</f>
        <v>Q1</v>
      </c>
      <c r="P56" s="7">
        <f>[1]!Table1[[#This Row],[revenue]]-[1]!Table1[[#This Row],[cogs]]</f>
        <v>251737.19999999995</v>
      </c>
      <c r="Q56" s="8">
        <f>PRODUCT([1]!Table1[[#This Row],[Unit Price]],[1]!Table1[[#This Row],[Units Sold]])</f>
        <v>1856737.89</v>
      </c>
    </row>
    <row r="57" spans="1:17">
      <c r="A57" s="9" t="s">
        <v>35</v>
      </c>
      <c r="B57" s="10" t="s">
        <v>93</v>
      </c>
      <c r="C57" s="10" t="s">
        <v>28</v>
      </c>
      <c r="D57" s="10" t="s">
        <v>25</v>
      </c>
      <c r="E57" s="10" t="s">
        <v>30</v>
      </c>
      <c r="F57" s="11">
        <v>41691</v>
      </c>
      <c r="G57" s="10">
        <v>179137074</v>
      </c>
      <c r="H57" s="11">
        <v>41712</v>
      </c>
      <c r="I57" s="10">
        <v>9496</v>
      </c>
      <c r="J57" s="10">
        <v>421.89</v>
      </c>
      <c r="K57" s="10">
        <v>364.69</v>
      </c>
      <c r="L57" s="10">
        <f>PRODUCT([1]!Table1[[#This Row],[Units Sold]],[1]!Table1[[#This Row],[Unit Cost]])</f>
        <v>3463096.2399999998</v>
      </c>
      <c r="M57" s="10" t="str">
        <f>TEXT([1]!Table1[[#This Row],[Order Date]],"mmmm")</f>
        <v>February</v>
      </c>
      <c r="N57" s="10" t="str">
        <f>TEXT([1]!Table1[[#This Row],[Ship Date]],"yyyy")</f>
        <v>2014</v>
      </c>
      <c r="O57" s="12" t="str">
        <f>"Q" &amp; INT((MONTH([1]!Table1[[#This Row],[Order Date]]-1)/3)+1)</f>
        <v>Q1</v>
      </c>
      <c r="P57" s="12">
        <f>[1]!Table1[[#This Row],[revenue]]-[1]!Table1[[#This Row],[cogs]]</f>
        <v>543171.20000000019</v>
      </c>
      <c r="Q57" s="13">
        <f>PRODUCT([1]!Table1[[#This Row],[Unit Price]],[1]!Table1[[#This Row],[Units Sold]])</f>
        <v>4006267.44</v>
      </c>
    </row>
    <row r="58" spans="1:17">
      <c r="A58" s="4" t="s">
        <v>31</v>
      </c>
      <c r="B58" s="5" t="s">
        <v>94</v>
      </c>
      <c r="C58" s="5" t="s">
        <v>24</v>
      </c>
      <c r="D58" s="5" t="s">
        <v>20</v>
      </c>
      <c r="E58" s="5" t="s">
        <v>21</v>
      </c>
      <c r="F58" s="6">
        <v>42617</v>
      </c>
      <c r="G58" s="5">
        <v>902511680</v>
      </c>
      <c r="H58" s="6">
        <v>42621</v>
      </c>
      <c r="I58" s="5">
        <v>2117</v>
      </c>
      <c r="J58" s="5">
        <v>109.28</v>
      </c>
      <c r="K58" s="5">
        <v>35.840000000000003</v>
      </c>
      <c r="L58" s="5">
        <f>PRODUCT([1]!Table1[[#This Row],[Units Sold]],[1]!Table1[[#This Row],[Unit Cost]])</f>
        <v>75873.280000000013</v>
      </c>
      <c r="M58" s="5" t="str">
        <f>TEXT([1]!Table1[[#This Row],[Order Date]],"mmmm")</f>
        <v>September</v>
      </c>
      <c r="N58" s="5" t="str">
        <f>TEXT([1]!Table1[[#This Row],[Ship Date]],"yyyy")</f>
        <v>2016</v>
      </c>
      <c r="O58" s="7" t="str">
        <f>"Q" &amp; INT((MONTH([1]!Table1[[#This Row],[Order Date]]-1)/3)+1)</f>
        <v>Q4</v>
      </c>
      <c r="P58" s="7">
        <f>[1]!Table1[[#This Row],[revenue]]-[1]!Table1[[#This Row],[cogs]]</f>
        <v>155472.47999999998</v>
      </c>
      <c r="Q58" s="8">
        <f>PRODUCT([1]!Table1[[#This Row],[Unit Price]],[1]!Table1[[#This Row],[Units Sold]])</f>
        <v>231345.76</v>
      </c>
    </row>
    <row r="59" spans="1:17">
      <c r="A59" s="9" t="s">
        <v>31</v>
      </c>
      <c r="B59" s="10" t="s">
        <v>95</v>
      </c>
      <c r="C59" s="10" t="s">
        <v>80</v>
      </c>
      <c r="D59" s="10" t="s">
        <v>25</v>
      </c>
      <c r="E59" s="10" t="s">
        <v>30</v>
      </c>
      <c r="F59" s="11">
        <v>42238</v>
      </c>
      <c r="G59" s="10">
        <v>887124383</v>
      </c>
      <c r="H59" s="11">
        <v>42285</v>
      </c>
      <c r="I59" s="10">
        <v>8674</v>
      </c>
      <c r="J59" s="10">
        <v>205.7</v>
      </c>
      <c r="K59" s="10">
        <v>117.11</v>
      </c>
      <c r="L59" s="10">
        <f>PRODUCT([1]!Table1[[#This Row],[Units Sold]],[1]!Table1[[#This Row],[Unit Cost]])</f>
        <v>1015812.14</v>
      </c>
      <c r="M59" s="10" t="str">
        <f>TEXT([1]!Table1[[#This Row],[Order Date]],"mmmm")</f>
        <v>August</v>
      </c>
      <c r="N59" s="10" t="str">
        <f>TEXT([1]!Table1[[#This Row],[Ship Date]],"yyyy")</f>
        <v>2015</v>
      </c>
      <c r="O59" s="12" t="str">
        <f>"Q" &amp; INT((MONTH([1]!Table1[[#This Row],[Order Date]]-1)/3)+1)</f>
        <v>Q3</v>
      </c>
      <c r="P59" s="12">
        <f>[1]!Table1[[#This Row],[revenue]]-[1]!Table1[[#This Row],[cogs]]</f>
        <v>768429.6599999998</v>
      </c>
      <c r="Q59" s="13">
        <f>PRODUCT([1]!Table1[[#This Row],[Unit Price]],[1]!Table1[[#This Row],[Units Sold]])</f>
        <v>1784241.7999999998</v>
      </c>
    </row>
    <row r="60" spans="1:17">
      <c r="A60" s="4" t="s">
        <v>31</v>
      </c>
      <c r="B60" s="5" t="s">
        <v>96</v>
      </c>
      <c r="C60" s="5" t="s">
        <v>33</v>
      </c>
      <c r="D60" s="5" t="s">
        <v>20</v>
      </c>
      <c r="E60" s="5" t="s">
        <v>21</v>
      </c>
      <c r="F60" s="6">
        <v>42519</v>
      </c>
      <c r="G60" s="5">
        <v>467399013</v>
      </c>
      <c r="H60" s="6">
        <v>42535</v>
      </c>
      <c r="I60" s="5">
        <v>2609</v>
      </c>
      <c r="J60" s="5">
        <v>47.45</v>
      </c>
      <c r="K60" s="5">
        <v>31.79</v>
      </c>
      <c r="L60" s="5">
        <f>PRODUCT([1]!Table1[[#This Row],[Units Sold]],[1]!Table1[[#This Row],[Unit Cost]])</f>
        <v>82940.11</v>
      </c>
      <c r="M60" s="5" t="str">
        <f>TEXT([1]!Table1[[#This Row],[Order Date]],"mmmm")</f>
        <v>May</v>
      </c>
      <c r="N60" s="5" t="str">
        <f>TEXT([1]!Table1[[#This Row],[Ship Date]],"yyyy")</f>
        <v>2016</v>
      </c>
      <c r="O60" s="7" t="str">
        <f>"Q" &amp; INT((MONTH([1]!Table1[[#This Row],[Order Date]]-1)/3)+1)</f>
        <v>Q2</v>
      </c>
      <c r="P60" s="7">
        <f>[1]!Table1[[#This Row],[revenue]]-[1]!Table1[[#This Row],[cogs]]</f>
        <v>40856.94</v>
      </c>
      <c r="Q60" s="8">
        <f>PRODUCT([1]!Table1[[#This Row],[Unit Price]],[1]!Table1[[#This Row],[Units Sold]])</f>
        <v>123797.05</v>
      </c>
    </row>
    <row r="61" spans="1:17">
      <c r="A61" s="9" t="s">
        <v>35</v>
      </c>
      <c r="B61" s="10" t="s">
        <v>42</v>
      </c>
      <c r="C61" s="10" t="s">
        <v>80</v>
      </c>
      <c r="D61" s="10" t="s">
        <v>25</v>
      </c>
      <c r="E61" s="10" t="s">
        <v>30</v>
      </c>
      <c r="F61" s="11">
        <v>40279</v>
      </c>
      <c r="G61" s="10">
        <v>498071897</v>
      </c>
      <c r="H61" s="11">
        <v>40324</v>
      </c>
      <c r="I61" s="10">
        <v>9397</v>
      </c>
      <c r="J61" s="10">
        <v>205.7</v>
      </c>
      <c r="K61" s="10">
        <v>117.11</v>
      </c>
      <c r="L61" s="10">
        <f>PRODUCT([1]!Table1[[#This Row],[Units Sold]],[1]!Table1[[#This Row],[Unit Cost]])</f>
        <v>1100482.67</v>
      </c>
      <c r="M61" s="10" t="str">
        <f>TEXT([1]!Table1[[#This Row],[Order Date]],"mmmm")</f>
        <v>April</v>
      </c>
      <c r="N61" s="10" t="str">
        <f>TEXT([1]!Table1[[#This Row],[Ship Date]],"yyyy")</f>
        <v>2010</v>
      </c>
      <c r="O61" s="12" t="str">
        <f>"Q" &amp; INT((MONTH([1]!Table1[[#This Row],[Order Date]]-1)/3)+1)</f>
        <v>Q2</v>
      </c>
      <c r="P61" s="12">
        <f>[1]!Table1[[#This Row],[revenue]]-[1]!Table1[[#This Row],[cogs]]</f>
        <v>832480.23</v>
      </c>
      <c r="Q61" s="13">
        <f>PRODUCT([1]!Table1[[#This Row],[Unit Price]],[1]!Table1[[#This Row],[Units Sold]])</f>
        <v>1932962.9</v>
      </c>
    </row>
    <row r="62" spans="1:17">
      <c r="A62" s="4" t="s">
        <v>31</v>
      </c>
      <c r="B62" s="5" t="s">
        <v>97</v>
      </c>
      <c r="C62" s="5" t="s">
        <v>48</v>
      </c>
      <c r="D62" s="5" t="s">
        <v>20</v>
      </c>
      <c r="E62" s="5" t="s">
        <v>21</v>
      </c>
      <c r="F62" s="6">
        <v>42406</v>
      </c>
      <c r="G62" s="5">
        <v>104191863</v>
      </c>
      <c r="H62" s="6">
        <v>42411</v>
      </c>
      <c r="I62" s="5">
        <v>1543</v>
      </c>
      <c r="J62" s="5">
        <v>81.73</v>
      </c>
      <c r="K62" s="5">
        <v>56.67</v>
      </c>
      <c r="L62" s="5">
        <f>PRODUCT([1]!Table1[[#This Row],[Units Sold]],[1]!Table1[[#This Row],[Unit Cost]])</f>
        <v>87441.81</v>
      </c>
      <c r="M62" s="5" t="str">
        <f>TEXT([1]!Table1[[#This Row],[Order Date]],"mmmm")</f>
        <v>February</v>
      </c>
      <c r="N62" s="5" t="str">
        <f>TEXT([1]!Table1[[#This Row],[Ship Date]],"yyyy")</f>
        <v>2016</v>
      </c>
      <c r="O62" s="7" t="str">
        <f>"Q" &amp; INT((MONTH([1]!Table1[[#This Row],[Order Date]]-1)/3)+1)</f>
        <v>Q1</v>
      </c>
      <c r="P62" s="7">
        <f>[1]!Table1[[#This Row],[revenue]]-[1]!Table1[[#This Row],[cogs]]</f>
        <v>38667.58</v>
      </c>
      <c r="Q62" s="8">
        <f>PRODUCT([1]!Table1[[#This Row],[Unit Price]],[1]!Table1[[#This Row],[Units Sold]])</f>
        <v>126109.39</v>
      </c>
    </row>
    <row r="63" spans="1:17">
      <c r="A63" s="9" t="s">
        <v>53</v>
      </c>
      <c r="B63" s="10" t="s">
        <v>98</v>
      </c>
      <c r="C63" s="10" t="s">
        <v>19</v>
      </c>
      <c r="D63" s="10" t="s">
        <v>20</v>
      </c>
      <c r="E63" s="10" t="s">
        <v>34</v>
      </c>
      <c r="F63" s="11">
        <v>42350</v>
      </c>
      <c r="G63" s="10">
        <v>731120240</v>
      </c>
      <c r="H63" s="11">
        <v>42381</v>
      </c>
      <c r="I63" s="10">
        <v>3581</v>
      </c>
      <c r="J63" s="10">
        <v>9.33</v>
      </c>
      <c r="K63" s="10">
        <v>6.92</v>
      </c>
      <c r="L63" s="10">
        <f>PRODUCT([1]!Table1[[#This Row],[Units Sold]],[1]!Table1[[#This Row],[Unit Cost]])</f>
        <v>24780.52</v>
      </c>
      <c r="M63" s="10" t="str">
        <f>TEXT([1]!Table1[[#This Row],[Order Date]],"mmmm")</f>
        <v>December</v>
      </c>
      <c r="N63" s="10" t="str">
        <f>TEXT([1]!Table1[[#This Row],[Ship Date]],"yyyy")</f>
        <v>2016</v>
      </c>
      <c r="O63" s="12" t="str">
        <f>"Q" &amp; INT((MONTH([1]!Table1[[#This Row],[Order Date]]-1)/3)+1)</f>
        <v>Q5</v>
      </c>
      <c r="P63" s="12">
        <f>[1]!Table1[[#This Row],[revenue]]-[1]!Table1[[#This Row],[cogs]]</f>
        <v>8630.2100000000028</v>
      </c>
      <c r="Q63" s="13">
        <f>PRODUCT([1]!Table1[[#This Row],[Unit Price]],[1]!Table1[[#This Row],[Units Sold]])</f>
        <v>33410.730000000003</v>
      </c>
    </row>
    <row r="64" spans="1:17">
      <c r="A64" s="4" t="s">
        <v>31</v>
      </c>
      <c r="B64" s="5" t="s">
        <v>99</v>
      </c>
      <c r="C64" s="5" t="s">
        <v>80</v>
      </c>
      <c r="D64" s="5" t="s">
        <v>25</v>
      </c>
      <c r="E64" s="5" t="s">
        <v>21</v>
      </c>
      <c r="F64" s="6">
        <v>40862</v>
      </c>
      <c r="G64" s="5">
        <v>294530856</v>
      </c>
      <c r="H64" s="6">
        <v>40905</v>
      </c>
      <c r="I64" s="5">
        <v>7080</v>
      </c>
      <c r="J64" s="5">
        <v>205.7</v>
      </c>
      <c r="K64" s="5">
        <v>117.11</v>
      </c>
      <c r="L64" s="5">
        <f>PRODUCT([1]!Table1[[#This Row],[Units Sold]],[1]!Table1[[#This Row],[Unit Cost]])</f>
        <v>829138.8</v>
      </c>
      <c r="M64" s="5" t="str">
        <f>TEXT([1]!Table1[[#This Row],[Order Date]],"mmmm")</f>
        <v>November</v>
      </c>
      <c r="N64" s="5" t="str">
        <f>TEXT([1]!Table1[[#This Row],[Ship Date]],"yyyy")</f>
        <v>2011</v>
      </c>
      <c r="O64" s="7" t="str">
        <f>"Q" &amp; INT((MONTH([1]!Table1[[#This Row],[Order Date]]-1)/3)+1)</f>
        <v>Q4</v>
      </c>
      <c r="P64" s="7">
        <f>[1]!Table1[[#This Row],[revenue]]-[1]!Table1[[#This Row],[cogs]]</f>
        <v>627217.19999999995</v>
      </c>
      <c r="Q64" s="8">
        <f>PRODUCT([1]!Table1[[#This Row],[Unit Price]],[1]!Table1[[#This Row],[Units Sold]])</f>
        <v>1456356</v>
      </c>
    </row>
    <row r="65" spans="1:17">
      <c r="A65" s="9" t="s">
        <v>31</v>
      </c>
      <c r="B65" s="10" t="s">
        <v>100</v>
      </c>
      <c r="C65" s="10" t="s">
        <v>40</v>
      </c>
      <c r="D65" s="10" t="s">
        <v>20</v>
      </c>
      <c r="E65" s="10" t="s">
        <v>46</v>
      </c>
      <c r="F65" s="11">
        <v>41849</v>
      </c>
      <c r="G65" s="10">
        <v>830410039</v>
      </c>
      <c r="H65" s="11">
        <v>41878</v>
      </c>
      <c r="I65" s="10">
        <v>5639</v>
      </c>
      <c r="J65" s="10">
        <v>651.21</v>
      </c>
      <c r="K65" s="10">
        <v>524.96</v>
      </c>
      <c r="L65" s="10">
        <f>PRODUCT([1]!Table1[[#This Row],[Units Sold]],[1]!Table1[[#This Row],[Unit Cost]])</f>
        <v>2960249.4400000004</v>
      </c>
      <c r="M65" s="10" t="str">
        <f>TEXT([1]!Table1[[#This Row],[Order Date]],"mmmm")</f>
        <v>July</v>
      </c>
      <c r="N65" s="10" t="str">
        <f>TEXT([1]!Table1[[#This Row],[Ship Date]],"yyyy")</f>
        <v>2014</v>
      </c>
      <c r="O65" s="12" t="str">
        <f>"Q" &amp; INT((MONTH([1]!Table1[[#This Row],[Order Date]]-1)/3)+1)</f>
        <v>Q3</v>
      </c>
      <c r="P65" s="12">
        <f>[1]!Table1[[#This Row],[revenue]]-[1]!Table1[[#This Row],[cogs]]</f>
        <v>711923.75</v>
      </c>
      <c r="Q65" s="13">
        <f>PRODUCT([1]!Table1[[#This Row],[Unit Price]],[1]!Table1[[#This Row],[Units Sold]])</f>
        <v>3672173.1900000004</v>
      </c>
    </row>
    <row r="66" spans="1:17">
      <c r="A66" s="4" t="s">
        <v>31</v>
      </c>
      <c r="B66" s="5" t="s">
        <v>101</v>
      </c>
      <c r="C66" s="5" t="s">
        <v>19</v>
      </c>
      <c r="D66" s="5" t="s">
        <v>25</v>
      </c>
      <c r="E66" s="5" t="s">
        <v>34</v>
      </c>
      <c r="F66" s="6">
        <v>42693</v>
      </c>
      <c r="G66" s="5">
        <v>845056617</v>
      </c>
      <c r="H66" s="6">
        <v>42704</v>
      </c>
      <c r="I66" s="5">
        <v>9887</v>
      </c>
      <c r="J66" s="5">
        <v>9.33</v>
      </c>
      <c r="K66" s="5">
        <v>6.92</v>
      </c>
      <c r="L66" s="5">
        <f>PRODUCT([1]!Table1[[#This Row],[Units Sold]],[1]!Table1[[#This Row],[Unit Cost]])</f>
        <v>68418.039999999994</v>
      </c>
      <c r="M66" s="5" t="str">
        <f>TEXT([1]!Table1[[#This Row],[Order Date]],"mmmm")</f>
        <v>November</v>
      </c>
      <c r="N66" s="5" t="str">
        <f>TEXT([1]!Table1[[#This Row],[Ship Date]],"yyyy")</f>
        <v>2016</v>
      </c>
      <c r="O66" s="7" t="str">
        <f>"Q" &amp; INT((MONTH([1]!Table1[[#This Row],[Order Date]]-1)/3)+1)</f>
        <v>Q4</v>
      </c>
      <c r="P66" s="7">
        <f>[1]!Table1[[#This Row],[revenue]]-[1]!Table1[[#This Row],[cogs]]</f>
        <v>23827.670000000013</v>
      </c>
      <c r="Q66" s="8">
        <f>PRODUCT([1]!Table1[[#This Row],[Unit Price]],[1]!Table1[[#This Row],[Units Sold]])</f>
        <v>92245.71</v>
      </c>
    </row>
    <row r="67" spans="1:17">
      <c r="A67" s="9" t="s">
        <v>31</v>
      </c>
      <c r="B67" s="10" t="s">
        <v>102</v>
      </c>
      <c r="C67" s="10" t="s">
        <v>33</v>
      </c>
      <c r="D67" s="10" t="s">
        <v>25</v>
      </c>
      <c r="E67" s="10" t="s">
        <v>30</v>
      </c>
      <c r="F67" s="11">
        <v>41165</v>
      </c>
      <c r="G67" s="10">
        <v>265081918</v>
      </c>
      <c r="H67" s="11">
        <v>41194</v>
      </c>
      <c r="I67" s="10">
        <v>2485</v>
      </c>
      <c r="J67" s="10">
        <v>47.45</v>
      </c>
      <c r="K67" s="10">
        <v>31.79</v>
      </c>
      <c r="L67" s="10">
        <f>PRODUCT([1]!Table1[[#This Row],[Units Sold]],[1]!Table1[[#This Row],[Unit Cost]])</f>
        <v>78998.149999999994</v>
      </c>
      <c r="M67" s="10" t="str">
        <f>TEXT([1]!Table1[[#This Row],[Order Date]],"mmmm")</f>
        <v>September</v>
      </c>
      <c r="N67" s="10" t="str">
        <f>TEXT([1]!Table1[[#This Row],[Ship Date]],"yyyy")</f>
        <v>2012</v>
      </c>
      <c r="O67" s="12" t="str">
        <f>"Q" &amp; INT((MONTH([1]!Table1[[#This Row],[Order Date]]-1)/3)+1)</f>
        <v>Q4</v>
      </c>
      <c r="P67" s="12">
        <f>[1]!Table1[[#This Row],[revenue]]-[1]!Table1[[#This Row],[cogs]]</f>
        <v>38915.100000000006</v>
      </c>
      <c r="Q67" s="13">
        <f>PRODUCT([1]!Table1[[#This Row],[Unit Price]],[1]!Table1[[#This Row],[Units Sold]])</f>
        <v>117913.25</v>
      </c>
    </row>
    <row r="68" spans="1:17">
      <c r="A68" s="4" t="s">
        <v>31</v>
      </c>
      <c r="B68" s="5" t="s">
        <v>99</v>
      </c>
      <c r="C68" s="5" t="s">
        <v>80</v>
      </c>
      <c r="D68" s="5" t="s">
        <v>25</v>
      </c>
      <c r="E68" s="5" t="s">
        <v>46</v>
      </c>
      <c r="F68" s="6">
        <v>42338</v>
      </c>
      <c r="G68" s="5">
        <v>887409770</v>
      </c>
      <c r="H68" s="6">
        <v>42343</v>
      </c>
      <c r="I68" s="5">
        <v>3126</v>
      </c>
      <c r="J68" s="5">
        <v>205.7</v>
      </c>
      <c r="K68" s="5">
        <v>117.11</v>
      </c>
      <c r="L68" s="5">
        <f>PRODUCT([1]!Table1[[#This Row],[Units Sold]],[1]!Table1[[#This Row],[Unit Cost]])</f>
        <v>366085.86</v>
      </c>
      <c r="M68" s="5" t="str">
        <f>TEXT([1]!Table1[[#This Row],[Order Date]],"mmmm")</f>
        <v>November</v>
      </c>
      <c r="N68" s="5" t="str">
        <f>TEXT([1]!Table1[[#This Row],[Ship Date]],"yyyy")</f>
        <v>2015</v>
      </c>
      <c r="O68" s="7" t="str">
        <f>"Q" &amp; INT((MONTH([1]!Table1[[#This Row],[Order Date]]-1)/3)+1)</f>
        <v>Q4</v>
      </c>
      <c r="P68" s="7">
        <f>[1]!Table1[[#This Row],[revenue]]-[1]!Table1[[#This Row],[cogs]]</f>
        <v>276932.33999999997</v>
      </c>
      <c r="Q68" s="8">
        <f>PRODUCT([1]!Table1[[#This Row],[Unit Price]],[1]!Table1[[#This Row],[Units Sold]])</f>
        <v>643018.19999999995</v>
      </c>
    </row>
    <row r="69" spans="1:17">
      <c r="A69" s="9" t="s">
        <v>17</v>
      </c>
      <c r="B69" s="10" t="s">
        <v>103</v>
      </c>
      <c r="C69" s="10" t="s">
        <v>33</v>
      </c>
      <c r="D69" s="10" t="s">
        <v>25</v>
      </c>
      <c r="E69" s="10" t="s">
        <v>30</v>
      </c>
      <c r="F69" s="11">
        <v>40611</v>
      </c>
      <c r="G69" s="10">
        <v>529276502</v>
      </c>
      <c r="H69" s="11">
        <v>40642</v>
      </c>
      <c r="I69" s="10">
        <v>3533</v>
      </c>
      <c r="J69" s="10">
        <v>47.45</v>
      </c>
      <c r="K69" s="10">
        <v>31.79</v>
      </c>
      <c r="L69" s="10">
        <f>PRODUCT([1]!Table1[[#This Row],[Units Sold]],[1]!Table1[[#This Row],[Unit Cost]])</f>
        <v>112314.06999999999</v>
      </c>
      <c r="M69" s="10" t="str">
        <f>TEXT([1]!Table1[[#This Row],[Order Date]],"mmmm")</f>
        <v>March</v>
      </c>
      <c r="N69" s="10" t="str">
        <f>TEXT([1]!Table1[[#This Row],[Ship Date]],"yyyy")</f>
        <v>2011</v>
      </c>
      <c r="O69" s="12" t="str">
        <f>"Q" &amp; INT((MONTH([1]!Table1[[#This Row],[Order Date]]-1)/3)+1)</f>
        <v>Q2</v>
      </c>
      <c r="P69" s="12">
        <f>[1]!Table1[[#This Row],[revenue]]-[1]!Table1[[#This Row],[cogs]]</f>
        <v>55326.780000000013</v>
      </c>
      <c r="Q69" s="13">
        <f>PRODUCT([1]!Table1[[#This Row],[Unit Price]],[1]!Table1[[#This Row],[Units Sold]])</f>
        <v>167640.85</v>
      </c>
    </row>
    <row r="70" spans="1:17">
      <c r="A70" s="4" t="s">
        <v>31</v>
      </c>
      <c r="B70" s="5" t="s">
        <v>104</v>
      </c>
      <c r="C70" s="5" t="s">
        <v>62</v>
      </c>
      <c r="D70" s="5" t="s">
        <v>20</v>
      </c>
      <c r="E70" s="5" t="s">
        <v>21</v>
      </c>
      <c r="F70" s="6">
        <v>40453</v>
      </c>
      <c r="G70" s="5">
        <v>678230941</v>
      </c>
      <c r="H70" s="6">
        <v>40485</v>
      </c>
      <c r="I70" s="5">
        <v>2462</v>
      </c>
      <c r="J70" s="5">
        <v>255.28</v>
      </c>
      <c r="K70" s="5">
        <v>159.41999999999999</v>
      </c>
      <c r="L70" s="5">
        <f>PRODUCT([1]!Table1[[#This Row],[Units Sold]],[1]!Table1[[#This Row],[Unit Cost]])</f>
        <v>392492.04</v>
      </c>
      <c r="M70" s="5" t="str">
        <f>TEXT([1]!Table1[[#This Row],[Order Date]],"mmmm")</f>
        <v>October</v>
      </c>
      <c r="N70" s="5" t="str">
        <f>TEXT([1]!Table1[[#This Row],[Ship Date]],"yyyy")</f>
        <v>2010</v>
      </c>
      <c r="O70" s="7" t="str">
        <f>"Q" &amp; INT((MONTH([1]!Table1[[#This Row],[Order Date]]-1)/3)+1)</f>
        <v>Q4</v>
      </c>
      <c r="P70" s="7">
        <f>[1]!Table1[[#This Row],[revenue]]-[1]!Table1[[#This Row],[cogs]]</f>
        <v>236007.32</v>
      </c>
      <c r="Q70" s="8">
        <f>PRODUCT([1]!Table1[[#This Row],[Unit Price]],[1]!Table1[[#This Row],[Units Sold]])</f>
        <v>628499.36</v>
      </c>
    </row>
    <row r="71" spans="1:17">
      <c r="A71" s="9" t="s">
        <v>31</v>
      </c>
      <c r="B71" s="10" t="s">
        <v>74</v>
      </c>
      <c r="C71" s="10" t="s">
        <v>59</v>
      </c>
      <c r="D71" s="10" t="s">
        <v>20</v>
      </c>
      <c r="E71" s="10" t="s">
        <v>46</v>
      </c>
      <c r="F71" s="11">
        <v>41191</v>
      </c>
      <c r="G71" s="10">
        <v>642134416</v>
      </c>
      <c r="H71" s="11">
        <v>41240</v>
      </c>
      <c r="I71" s="10">
        <v>698</v>
      </c>
      <c r="J71" s="10">
        <v>154.06</v>
      </c>
      <c r="K71" s="10">
        <v>90.93</v>
      </c>
      <c r="L71" s="10">
        <f>PRODUCT([1]!Table1[[#This Row],[Units Sold]],[1]!Table1[[#This Row],[Unit Cost]])</f>
        <v>63469.140000000007</v>
      </c>
      <c r="M71" s="10" t="str">
        <f>TEXT([1]!Table1[[#This Row],[Order Date]],"mmmm")</f>
        <v>October</v>
      </c>
      <c r="N71" s="10" t="str">
        <f>TEXT([1]!Table1[[#This Row],[Ship Date]],"yyyy")</f>
        <v>2012</v>
      </c>
      <c r="O71" s="12" t="str">
        <f>"Q" &amp; INT((MONTH([1]!Table1[[#This Row],[Order Date]]-1)/3)+1)</f>
        <v>Q4</v>
      </c>
      <c r="P71" s="12">
        <f>[1]!Table1[[#This Row],[revenue]]-[1]!Table1[[#This Row],[cogs]]</f>
        <v>44064.74</v>
      </c>
      <c r="Q71" s="13">
        <f>PRODUCT([1]!Table1[[#This Row],[Unit Price]],[1]!Table1[[#This Row],[Units Sold]])</f>
        <v>107533.88</v>
      </c>
    </row>
    <row r="72" spans="1:17">
      <c r="A72" s="4" t="s">
        <v>17</v>
      </c>
      <c r="B72" s="5" t="s">
        <v>105</v>
      </c>
      <c r="C72" s="5" t="s">
        <v>19</v>
      </c>
      <c r="D72" s="5" t="s">
        <v>25</v>
      </c>
      <c r="E72" s="5" t="s">
        <v>34</v>
      </c>
      <c r="F72" s="6">
        <v>41157</v>
      </c>
      <c r="G72" s="5">
        <v>699160754</v>
      </c>
      <c r="H72" s="6">
        <v>41167</v>
      </c>
      <c r="I72" s="5">
        <v>6059</v>
      </c>
      <c r="J72" s="5">
        <v>9.33</v>
      </c>
      <c r="K72" s="5">
        <v>6.92</v>
      </c>
      <c r="L72" s="5">
        <f>PRODUCT([1]!Table1[[#This Row],[Units Sold]],[1]!Table1[[#This Row],[Unit Cost]])</f>
        <v>41928.28</v>
      </c>
      <c r="M72" s="5" t="str">
        <f>TEXT([1]!Table1[[#This Row],[Order Date]],"mmmm")</f>
        <v>September</v>
      </c>
      <c r="N72" s="5" t="str">
        <f>TEXT([1]!Table1[[#This Row],[Ship Date]],"yyyy")</f>
        <v>2012</v>
      </c>
      <c r="O72" s="7" t="str">
        <f>"Q" &amp; INT((MONTH([1]!Table1[[#This Row],[Order Date]]-1)/3)+1)</f>
        <v>Q4</v>
      </c>
      <c r="P72" s="7">
        <f>[1]!Table1[[#This Row],[revenue]]-[1]!Table1[[#This Row],[cogs]]</f>
        <v>14602.190000000002</v>
      </c>
      <c r="Q72" s="8">
        <f>PRODUCT([1]!Table1[[#This Row],[Unit Price]],[1]!Table1[[#This Row],[Units Sold]])</f>
        <v>56530.47</v>
      </c>
    </row>
    <row r="73" spans="1:17">
      <c r="A73" s="9" t="s">
        <v>35</v>
      </c>
      <c r="B73" s="10" t="s">
        <v>106</v>
      </c>
      <c r="C73" s="10" t="s">
        <v>57</v>
      </c>
      <c r="D73" s="10" t="s">
        <v>20</v>
      </c>
      <c r="E73" s="10" t="s">
        <v>21</v>
      </c>
      <c r="F73" s="11">
        <v>41836</v>
      </c>
      <c r="G73" s="10">
        <v>747796285</v>
      </c>
      <c r="H73" s="11">
        <v>41844</v>
      </c>
      <c r="I73" s="10">
        <v>8393</v>
      </c>
      <c r="J73" s="10">
        <v>668.27</v>
      </c>
      <c r="K73" s="10">
        <v>502.54</v>
      </c>
      <c r="L73" s="10">
        <f>PRODUCT([1]!Table1[[#This Row],[Units Sold]],[1]!Table1[[#This Row],[Unit Cost]])</f>
        <v>4217818.22</v>
      </c>
      <c r="M73" s="10" t="str">
        <f>TEXT([1]!Table1[[#This Row],[Order Date]],"mmmm")</f>
        <v>July</v>
      </c>
      <c r="N73" s="10" t="str">
        <f>TEXT([1]!Table1[[#This Row],[Ship Date]],"yyyy")</f>
        <v>2014</v>
      </c>
      <c r="O73" s="12" t="str">
        <f>"Q" &amp; INT((MONTH([1]!Table1[[#This Row],[Order Date]]-1)/3)+1)</f>
        <v>Q3</v>
      </c>
      <c r="P73" s="12">
        <f>[1]!Table1[[#This Row],[revenue]]-[1]!Table1[[#This Row],[cogs]]</f>
        <v>1390971.8899999997</v>
      </c>
      <c r="Q73" s="13">
        <f>PRODUCT([1]!Table1[[#This Row],[Unit Price]],[1]!Table1[[#This Row],[Units Sold]])</f>
        <v>5608790.1099999994</v>
      </c>
    </row>
    <row r="74" spans="1:17">
      <c r="A74" s="4" t="s">
        <v>31</v>
      </c>
      <c r="B74" s="5" t="s">
        <v>107</v>
      </c>
      <c r="C74" s="5" t="s">
        <v>33</v>
      </c>
      <c r="D74" s="5" t="s">
        <v>25</v>
      </c>
      <c r="E74" s="5" t="s">
        <v>21</v>
      </c>
      <c r="F74" s="6">
        <v>40958</v>
      </c>
      <c r="G74" s="5">
        <v>756839835</v>
      </c>
      <c r="H74" s="6">
        <v>40981</v>
      </c>
      <c r="I74" s="5">
        <v>4581</v>
      </c>
      <c r="J74" s="5">
        <v>47.45</v>
      </c>
      <c r="K74" s="5">
        <v>31.79</v>
      </c>
      <c r="L74" s="5">
        <f>PRODUCT([1]!Table1[[#This Row],[Units Sold]],[1]!Table1[[#This Row],[Unit Cost]])</f>
        <v>145629.99</v>
      </c>
      <c r="M74" s="5" t="str">
        <f>TEXT([1]!Table1[[#This Row],[Order Date]],"mmmm")</f>
        <v>February</v>
      </c>
      <c r="N74" s="5" t="str">
        <f>TEXT([1]!Table1[[#This Row],[Ship Date]],"yyyy")</f>
        <v>2012</v>
      </c>
      <c r="O74" s="7" t="str">
        <f>"Q" &amp; INT((MONTH([1]!Table1[[#This Row],[Order Date]]-1)/3)+1)</f>
        <v>Q1</v>
      </c>
      <c r="P74" s="7">
        <f>[1]!Table1[[#This Row],[revenue]]-[1]!Table1[[#This Row],[cogs]]</f>
        <v>71738.460000000021</v>
      </c>
      <c r="Q74" s="8">
        <f>PRODUCT([1]!Table1[[#This Row],[Unit Price]],[1]!Table1[[#This Row],[Units Sold]])</f>
        <v>217368.45</v>
      </c>
    </row>
    <row r="75" spans="1:17">
      <c r="A75" s="9" t="s">
        <v>53</v>
      </c>
      <c r="B75" s="10" t="s">
        <v>108</v>
      </c>
      <c r="C75" s="10" t="s">
        <v>48</v>
      </c>
      <c r="D75" s="10" t="s">
        <v>25</v>
      </c>
      <c r="E75" s="10" t="s">
        <v>30</v>
      </c>
      <c r="F75" s="11">
        <v>42169</v>
      </c>
      <c r="G75" s="10">
        <v>315402734</v>
      </c>
      <c r="H75" s="11">
        <v>42218</v>
      </c>
      <c r="I75" s="10">
        <v>3533</v>
      </c>
      <c r="J75" s="10">
        <v>81.73</v>
      </c>
      <c r="K75" s="10">
        <v>56.67</v>
      </c>
      <c r="L75" s="10">
        <f>PRODUCT([1]!Table1[[#This Row],[Units Sold]],[1]!Table1[[#This Row],[Unit Cost]])</f>
        <v>200215.11000000002</v>
      </c>
      <c r="M75" s="10" t="str">
        <f>TEXT([1]!Table1[[#This Row],[Order Date]],"mmmm")</f>
        <v>June</v>
      </c>
      <c r="N75" s="10" t="str">
        <f>TEXT([1]!Table1[[#This Row],[Ship Date]],"yyyy")</f>
        <v>2015</v>
      </c>
      <c r="O75" s="12" t="str">
        <f>"Q" &amp; INT((MONTH([1]!Table1[[#This Row],[Order Date]]-1)/3)+1)</f>
        <v>Q3</v>
      </c>
      <c r="P75" s="12">
        <f>[1]!Table1[[#This Row],[revenue]]-[1]!Table1[[#This Row],[cogs]]</f>
        <v>88536.98000000001</v>
      </c>
      <c r="Q75" s="13">
        <f>PRODUCT([1]!Table1[[#This Row],[Unit Price]],[1]!Table1[[#This Row],[Units Sold]])</f>
        <v>288752.09000000003</v>
      </c>
    </row>
    <row r="76" spans="1:17">
      <c r="A76" s="4" t="s">
        <v>22</v>
      </c>
      <c r="B76" s="5" t="s">
        <v>109</v>
      </c>
      <c r="C76" s="5" t="s">
        <v>24</v>
      </c>
      <c r="D76" s="5" t="s">
        <v>25</v>
      </c>
      <c r="E76" s="5" t="s">
        <v>46</v>
      </c>
      <c r="F76" s="6">
        <v>42591</v>
      </c>
      <c r="G76" s="5">
        <v>882908809</v>
      </c>
      <c r="H76" s="6">
        <v>42606</v>
      </c>
      <c r="I76" s="5">
        <v>1192</v>
      </c>
      <c r="J76" s="5">
        <v>109.28</v>
      </c>
      <c r="K76" s="5">
        <v>35.840000000000003</v>
      </c>
      <c r="L76" s="5">
        <f>PRODUCT([1]!Table1[[#This Row],[Units Sold]],[1]!Table1[[#This Row],[Unit Cost]])</f>
        <v>42721.280000000006</v>
      </c>
      <c r="M76" s="5" t="str">
        <f>TEXT([1]!Table1[[#This Row],[Order Date]],"mmmm")</f>
        <v>August</v>
      </c>
      <c r="N76" s="5" t="str">
        <f>TEXT([1]!Table1[[#This Row],[Ship Date]],"yyyy")</f>
        <v>2016</v>
      </c>
      <c r="O76" s="7" t="str">
        <f>"Q" &amp; INT((MONTH([1]!Table1[[#This Row],[Order Date]]-1)/3)+1)</f>
        <v>Q3</v>
      </c>
      <c r="P76" s="7">
        <f>[1]!Table1[[#This Row],[revenue]]-[1]!Table1[[#This Row],[cogs]]</f>
        <v>87540.479999999981</v>
      </c>
      <c r="Q76" s="8">
        <f>PRODUCT([1]!Table1[[#This Row],[Unit Price]],[1]!Table1[[#This Row],[Units Sold]])</f>
        <v>130261.75999999999</v>
      </c>
    </row>
    <row r="77" spans="1:17">
      <c r="A77" s="9" t="s">
        <v>26</v>
      </c>
      <c r="B77" s="10" t="s">
        <v>110</v>
      </c>
      <c r="C77" s="10" t="s">
        <v>62</v>
      </c>
      <c r="D77" s="10" t="s">
        <v>25</v>
      </c>
      <c r="E77" s="10" t="s">
        <v>34</v>
      </c>
      <c r="F77" s="11">
        <v>42501</v>
      </c>
      <c r="G77" s="10">
        <v>839094388</v>
      </c>
      <c r="H77" s="11">
        <v>42521</v>
      </c>
      <c r="I77" s="10">
        <v>5531</v>
      </c>
      <c r="J77" s="10">
        <v>255.28</v>
      </c>
      <c r="K77" s="10">
        <v>159.41999999999999</v>
      </c>
      <c r="L77" s="10">
        <f>PRODUCT([1]!Table1[[#This Row],[Units Sold]],[1]!Table1[[#This Row],[Unit Cost]])</f>
        <v>881752.0199999999</v>
      </c>
      <c r="M77" s="10" t="str">
        <f>TEXT([1]!Table1[[#This Row],[Order Date]],"mmmm")</f>
        <v>May</v>
      </c>
      <c r="N77" s="10" t="str">
        <f>TEXT([1]!Table1[[#This Row],[Ship Date]],"yyyy")</f>
        <v>2016</v>
      </c>
      <c r="O77" s="12" t="str">
        <f>"Q" &amp; INT((MONTH([1]!Table1[[#This Row],[Order Date]]-1)/3)+1)</f>
        <v>Q2</v>
      </c>
      <c r="P77" s="12">
        <f>[1]!Table1[[#This Row],[revenue]]-[1]!Table1[[#This Row],[cogs]]</f>
        <v>530201.66</v>
      </c>
      <c r="Q77" s="13">
        <f>PRODUCT([1]!Table1[[#This Row],[Unit Price]],[1]!Table1[[#This Row],[Units Sold]])</f>
        <v>1411953.68</v>
      </c>
    </row>
    <row r="78" spans="1:17">
      <c r="A78" s="4" t="s">
        <v>35</v>
      </c>
      <c r="B78" s="5" t="s">
        <v>92</v>
      </c>
      <c r="C78" s="5" t="s">
        <v>19</v>
      </c>
      <c r="D78" s="5" t="s">
        <v>20</v>
      </c>
      <c r="E78" s="5" t="s">
        <v>46</v>
      </c>
      <c r="F78" s="6">
        <v>41182</v>
      </c>
      <c r="G78" s="5">
        <v>434008300</v>
      </c>
      <c r="H78" s="6">
        <v>41227</v>
      </c>
      <c r="I78" s="5">
        <v>1555</v>
      </c>
      <c r="J78" s="5">
        <v>9.33</v>
      </c>
      <c r="K78" s="5">
        <v>6.92</v>
      </c>
      <c r="L78" s="5">
        <f>PRODUCT([1]!Table1[[#This Row],[Units Sold]],[1]!Table1[[#This Row],[Unit Cost]])</f>
        <v>10760.6</v>
      </c>
      <c r="M78" s="5" t="str">
        <f>TEXT([1]!Table1[[#This Row],[Order Date]],"mmmm")</f>
        <v>September</v>
      </c>
      <c r="N78" s="5" t="str">
        <f>TEXT([1]!Table1[[#This Row],[Ship Date]],"yyyy")</f>
        <v>2012</v>
      </c>
      <c r="O78" s="7" t="str">
        <f>"Q" &amp; INT((MONTH([1]!Table1[[#This Row],[Order Date]]-1)/3)+1)</f>
        <v>Q4</v>
      </c>
      <c r="P78" s="7">
        <f>[1]!Table1[[#This Row],[revenue]]-[1]!Table1[[#This Row],[cogs]]</f>
        <v>3747.5499999999993</v>
      </c>
      <c r="Q78" s="8">
        <f>PRODUCT([1]!Table1[[#This Row],[Unit Price]],[1]!Table1[[#This Row],[Units Sold]])</f>
        <v>14508.15</v>
      </c>
    </row>
    <row r="79" spans="1:17">
      <c r="A79" s="9" t="s">
        <v>53</v>
      </c>
      <c r="B79" s="10" t="s">
        <v>76</v>
      </c>
      <c r="C79" s="10" t="s">
        <v>33</v>
      </c>
      <c r="D79" s="10" t="s">
        <v>25</v>
      </c>
      <c r="E79" s="10" t="s">
        <v>34</v>
      </c>
      <c r="F79" s="11">
        <v>41072</v>
      </c>
      <c r="G79" s="10">
        <v>438011872</v>
      </c>
      <c r="H79" s="11">
        <v>41108</v>
      </c>
      <c r="I79" s="10">
        <v>6301</v>
      </c>
      <c r="J79" s="10">
        <v>47.45</v>
      </c>
      <c r="K79" s="10">
        <v>31.79</v>
      </c>
      <c r="L79" s="10">
        <f>PRODUCT([1]!Table1[[#This Row],[Units Sold]],[1]!Table1[[#This Row],[Unit Cost]])</f>
        <v>200308.79</v>
      </c>
      <c r="M79" s="10" t="str">
        <f>TEXT([1]!Table1[[#This Row],[Order Date]],"mmmm")</f>
        <v>June</v>
      </c>
      <c r="N79" s="10" t="str">
        <f>TEXT([1]!Table1[[#This Row],[Ship Date]],"yyyy")</f>
        <v>2012</v>
      </c>
      <c r="O79" s="12" t="str">
        <f>"Q" &amp; INT((MONTH([1]!Table1[[#This Row],[Order Date]]-1)/3)+1)</f>
        <v>Q3</v>
      </c>
      <c r="P79" s="12">
        <f>[1]!Table1[[#This Row],[revenue]]-[1]!Table1[[#This Row],[cogs]]</f>
        <v>98673.66</v>
      </c>
      <c r="Q79" s="13">
        <f>PRODUCT([1]!Table1[[#This Row],[Unit Price]],[1]!Table1[[#This Row],[Units Sold]])</f>
        <v>298982.45</v>
      </c>
    </row>
    <row r="80" spans="1:17">
      <c r="A80" s="4" t="s">
        <v>17</v>
      </c>
      <c r="B80" s="5" t="s">
        <v>39</v>
      </c>
      <c r="C80" s="5" t="s">
        <v>24</v>
      </c>
      <c r="D80" s="5" t="s">
        <v>25</v>
      </c>
      <c r="E80" s="5" t="s">
        <v>21</v>
      </c>
      <c r="F80" s="6">
        <v>40849</v>
      </c>
      <c r="G80" s="5">
        <v>791778934</v>
      </c>
      <c r="H80" s="6">
        <v>40878</v>
      </c>
      <c r="I80" s="5">
        <v>3836</v>
      </c>
      <c r="J80" s="5">
        <v>109.28</v>
      </c>
      <c r="K80" s="5">
        <v>35.840000000000003</v>
      </c>
      <c r="L80" s="5">
        <f>PRODUCT([1]!Table1[[#This Row],[Units Sold]],[1]!Table1[[#This Row],[Unit Cost]])</f>
        <v>137482.24000000002</v>
      </c>
      <c r="M80" s="5" t="str">
        <f>TEXT([1]!Table1[[#This Row],[Order Date]],"mmmm")</f>
        <v>November</v>
      </c>
      <c r="N80" s="5" t="str">
        <f>TEXT([1]!Table1[[#This Row],[Ship Date]],"yyyy")</f>
        <v>2011</v>
      </c>
      <c r="O80" s="7" t="str">
        <f>"Q" &amp; INT((MONTH([1]!Table1[[#This Row],[Order Date]]-1)/3)+1)</f>
        <v>Q4</v>
      </c>
      <c r="P80" s="7">
        <f>[1]!Table1[[#This Row],[revenue]]-[1]!Table1[[#This Row],[cogs]]</f>
        <v>281715.83999999997</v>
      </c>
      <c r="Q80" s="8">
        <f>PRODUCT([1]!Table1[[#This Row],[Unit Price]],[1]!Table1[[#This Row],[Units Sold]])</f>
        <v>419198.08</v>
      </c>
    </row>
    <row r="81" spans="1:17">
      <c r="A81" s="9" t="s">
        <v>26</v>
      </c>
      <c r="B81" s="10" t="s">
        <v>111</v>
      </c>
      <c r="C81" s="10" t="s">
        <v>80</v>
      </c>
      <c r="D81" s="10" t="s">
        <v>20</v>
      </c>
      <c r="E81" s="10" t="s">
        <v>21</v>
      </c>
      <c r="F81" s="11">
        <v>42345</v>
      </c>
      <c r="G81" s="10">
        <v>156295812</v>
      </c>
      <c r="H81" s="11">
        <v>42368</v>
      </c>
      <c r="I81" s="10">
        <v>259</v>
      </c>
      <c r="J81" s="10">
        <v>205.7</v>
      </c>
      <c r="K81" s="10">
        <v>117.11</v>
      </c>
      <c r="L81" s="10">
        <f>PRODUCT([1]!Table1[[#This Row],[Units Sold]],[1]!Table1[[#This Row],[Unit Cost]])</f>
        <v>30331.49</v>
      </c>
      <c r="M81" s="10" t="str">
        <f>TEXT([1]!Table1[[#This Row],[Order Date]],"mmmm")</f>
        <v>December</v>
      </c>
      <c r="N81" s="10" t="str">
        <f>TEXT([1]!Table1[[#This Row],[Ship Date]],"yyyy")</f>
        <v>2015</v>
      </c>
      <c r="O81" s="12" t="str">
        <f>"Q" &amp; INT((MONTH([1]!Table1[[#This Row],[Order Date]]-1)/3)+1)</f>
        <v>Q5</v>
      </c>
      <c r="P81" s="12">
        <f>[1]!Table1[[#This Row],[revenue]]-[1]!Table1[[#This Row],[cogs]]</f>
        <v>22944.809999999994</v>
      </c>
      <c r="Q81" s="13">
        <f>PRODUCT([1]!Table1[[#This Row],[Unit Price]],[1]!Table1[[#This Row],[Units Sold]])</f>
        <v>53276.299999999996</v>
      </c>
    </row>
    <row r="82" spans="1:17">
      <c r="A82" s="4" t="s">
        <v>17</v>
      </c>
      <c r="B82" s="5" t="s">
        <v>112</v>
      </c>
      <c r="C82" s="5" t="s">
        <v>19</v>
      </c>
      <c r="D82" s="5" t="s">
        <v>25</v>
      </c>
      <c r="E82" s="5" t="s">
        <v>46</v>
      </c>
      <c r="F82" s="6">
        <v>40867</v>
      </c>
      <c r="G82" s="5">
        <v>862861335</v>
      </c>
      <c r="H82" s="6">
        <v>40869</v>
      </c>
      <c r="I82" s="5">
        <v>8699</v>
      </c>
      <c r="J82" s="5">
        <v>9.33</v>
      </c>
      <c r="K82" s="5">
        <v>6.92</v>
      </c>
      <c r="L82" s="5">
        <f>PRODUCT([1]!Table1[[#This Row],[Units Sold]],[1]!Table1[[#This Row],[Unit Cost]])</f>
        <v>60197.08</v>
      </c>
      <c r="M82" s="5" t="str">
        <f>TEXT([1]!Table1[[#This Row],[Order Date]],"mmmm")</f>
        <v>November</v>
      </c>
      <c r="N82" s="5" t="str">
        <f>TEXT([1]!Table1[[#This Row],[Ship Date]],"yyyy")</f>
        <v>2011</v>
      </c>
      <c r="O82" s="7" t="str">
        <f>"Q" &amp; INT((MONTH([1]!Table1[[#This Row],[Order Date]]-1)/3)+1)</f>
        <v>Q4</v>
      </c>
      <c r="P82" s="7">
        <f>[1]!Table1[[#This Row],[revenue]]-[1]!Table1[[#This Row],[cogs]]</f>
        <v>20964.589999999997</v>
      </c>
      <c r="Q82" s="8">
        <f>PRODUCT([1]!Table1[[#This Row],[Unit Price]],[1]!Table1[[#This Row],[Units Sold]])</f>
        <v>81161.67</v>
      </c>
    </row>
    <row r="83" spans="1:17">
      <c r="A83" s="9" t="s">
        <v>17</v>
      </c>
      <c r="B83" s="10" t="s">
        <v>113</v>
      </c>
      <c r="C83" s="10" t="s">
        <v>57</v>
      </c>
      <c r="D83" s="10" t="s">
        <v>20</v>
      </c>
      <c r="E83" s="10" t="s">
        <v>21</v>
      </c>
      <c r="F83" s="11">
        <v>40409</v>
      </c>
      <c r="G83" s="10">
        <v>363086831</v>
      </c>
      <c r="H83" s="11">
        <v>40428</v>
      </c>
      <c r="I83" s="10">
        <v>4317</v>
      </c>
      <c r="J83" s="10">
        <v>668.27</v>
      </c>
      <c r="K83" s="10">
        <v>502.54</v>
      </c>
      <c r="L83" s="10">
        <f>PRODUCT([1]!Table1[[#This Row],[Units Sold]],[1]!Table1[[#This Row],[Unit Cost]])</f>
        <v>2169465.1800000002</v>
      </c>
      <c r="M83" s="10" t="str">
        <f>TEXT([1]!Table1[[#This Row],[Order Date]],"mmmm")</f>
        <v>August</v>
      </c>
      <c r="N83" s="10" t="str">
        <f>TEXT([1]!Table1[[#This Row],[Ship Date]],"yyyy")</f>
        <v>2010</v>
      </c>
      <c r="O83" s="12" t="str">
        <f>"Q" &amp; INT((MONTH([1]!Table1[[#This Row],[Order Date]]-1)/3)+1)</f>
        <v>Q3</v>
      </c>
      <c r="P83" s="12">
        <f>[1]!Table1[[#This Row],[revenue]]-[1]!Table1[[#This Row],[cogs]]</f>
        <v>715456.40999999968</v>
      </c>
      <c r="Q83" s="13">
        <f>PRODUCT([1]!Table1[[#This Row],[Unit Price]],[1]!Table1[[#This Row],[Units Sold]])</f>
        <v>2884921.59</v>
      </c>
    </row>
    <row r="84" spans="1:17">
      <c r="A84" s="4" t="s">
        <v>35</v>
      </c>
      <c r="B84" s="5" t="s">
        <v>89</v>
      </c>
      <c r="C84" s="5" t="s">
        <v>48</v>
      </c>
      <c r="D84" s="5" t="s">
        <v>20</v>
      </c>
      <c r="E84" s="5" t="s">
        <v>34</v>
      </c>
      <c r="F84" s="6">
        <v>41204</v>
      </c>
      <c r="G84" s="5">
        <v>678896129</v>
      </c>
      <c r="H84" s="6">
        <v>41213</v>
      </c>
      <c r="I84" s="5">
        <v>9306</v>
      </c>
      <c r="J84" s="5">
        <v>81.73</v>
      </c>
      <c r="K84" s="5">
        <v>56.67</v>
      </c>
      <c r="L84" s="5">
        <f>PRODUCT([1]!Table1[[#This Row],[Units Sold]],[1]!Table1[[#This Row],[Unit Cost]])</f>
        <v>527371.02</v>
      </c>
      <c r="M84" s="5" t="str">
        <f>TEXT([1]!Table1[[#This Row],[Order Date]],"mmmm")</f>
        <v>October</v>
      </c>
      <c r="N84" s="5" t="str">
        <f>TEXT([1]!Table1[[#This Row],[Ship Date]],"yyyy")</f>
        <v>2012</v>
      </c>
      <c r="O84" s="7" t="str">
        <f>"Q" &amp; INT((MONTH([1]!Table1[[#This Row],[Order Date]]-1)/3)+1)</f>
        <v>Q4</v>
      </c>
      <c r="P84" s="7">
        <f>[1]!Table1[[#This Row],[revenue]]-[1]!Table1[[#This Row],[cogs]]</f>
        <v>233208.36</v>
      </c>
      <c r="Q84" s="8">
        <f>PRODUCT([1]!Table1[[#This Row],[Unit Price]],[1]!Table1[[#This Row],[Units Sold]])</f>
        <v>760579.38</v>
      </c>
    </row>
    <row r="85" spans="1:17">
      <c r="A85" s="9" t="s">
        <v>31</v>
      </c>
      <c r="B85" s="10" t="s">
        <v>97</v>
      </c>
      <c r="C85" s="10" t="s">
        <v>62</v>
      </c>
      <c r="D85" s="10" t="s">
        <v>20</v>
      </c>
      <c r="E85" s="10" t="s">
        <v>30</v>
      </c>
      <c r="F85" s="11">
        <v>41109</v>
      </c>
      <c r="G85" s="10">
        <v>752525556</v>
      </c>
      <c r="H85" s="11">
        <v>41134</v>
      </c>
      <c r="I85" s="10">
        <v>7890</v>
      </c>
      <c r="J85" s="10">
        <v>255.28</v>
      </c>
      <c r="K85" s="10">
        <v>159.41999999999999</v>
      </c>
      <c r="L85" s="10">
        <f>PRODUCT([1]!Table1[[#This Row],[Units Sold]],[1]!Table1[[#This Row],[Unit Cost]])</f>
        <v>1257823.7999999998</v>
      </c>
      <c r="M85" s="10" t="str">
        <f>TEXT([1]!Table1[[#This Row],[Order Date]],"mmmm")</f>
        <v>July</v>
      </c>
      <c r="N85" s="10" t="str">
        <f>TEXT([1]!Table1[[#This Row],[Ship Date]],"yyyy")</f>
        <v>2012</v>
      </c>
      <c r="O85" s="12" t="str">
        <f>"Q" &amp; INT((MONTH([1]!Table1[[#This Row],[Order Date]]-1)/3)+1)</f>
        <v>Q3</v>
      </c>
      <c r="P85" s="12">
        <f>[1]!Table1[[#This Row],[revenue]]-[1]!Table1[[#This Row],[cogs]]</f>
        <v>756335.40000000014</v>
      </c>
      <c r="Q85" s="13">
        <f>PRODUCT([1]!Table1[[#This Row],[Unit Price]],[1]!Table1[[#This Row],[Units Sold]])</f>
        <v>2014159.2</v>
      </c>
    </row>
    <row r="86" spans="1:17">
      <c r="A86" s="4" t="s">
        <v>17</v>
      </c>
      <c r="B86" s="5" t="s">
        <v>39</v>
      </c>
      <c r="C86" s="5" t="s">
        <v>19</v>
      </c>
      <c r="D86" s="5" t="s">
        <v>20</v>
      </c>
      <c r="E86" s="5" t="s">
        <v>21</v>
      </c>
      <c r="F86" s="6">
        <v>42519</v>
      </c>
      <c r="G86" s="5">
        <v>496523940</v>
      </c>
      <c r="H86" s="6">
        <v>42525</v>
      </c>
      <c r="I86" s="5">
        <v>1323</v>
      </c>
      <c r="J86" s="5">
        <v>9.33</v>
      </c>
      <c r="K86" s="5">
        <v>6.92</v>
      </c>
      <c r="L86" s="5">
        <f>PRODUCT([1]!Table1[[#This Row],[Units Sold]],[1]!Table1[[#This Row],[Unit Cost]])</f>
        <v>9155.16</v>
      </c>
      <c r="M86" s="5" t="str">
        <f>TEXT([1]!Table1[[#This Row],[Order Date]],"mmmm")</f>
        <v>May</v>
      </c>
      <c r="N86" s="5" t="str">
        <f>TEXT([1]!Table1[[#This Row],[Ship Date]],"yyyy")</f>
        <v>2016</v>
      </c>
      <c r="O86" s="7" t="str">
        <f>"Q" &amp; INT((MONTH([1]!Table1[[#This Row],[Order Date]]-1)/3)+1)</f>
        <v>Q2</v>
      </c>
      <c r="P86" s="7">
        <f>[1]!Table1[[#This Row],[revenue]]-[1]!Table1[[#This Row],[cogs]]</f>
        <v>3188.4300000000003</v>
      </c>
      <c r="Q86" s="8">
        <f>PRODUCT([1]!Table1[[#This Row],[Unit Price]],[1]!Table1[[#This Row],[Units Sold]])</f>
        <v>12343.59</v>
      </c>
    </row>
    <row r="87" spans="1:17">
      <c r="A87" s="9" t="s">
        <v>53</v>
      </c>
      <c r="B87" s="10" t="s">
        <v>56</v>
      </c>
      <c r="C87" s="10" t="s">
        <v>62</v>
      </c>
      <c r="D87" s="10" t="s">
        <v>25</v>
      </c>
      <c r="E87" s="10" t="s">
        <v>34</v>
      </c>
      <c r="F87" s="11">
        <v>42685</v>
      </c>
      <c r="G87" s="10">
        <v>343752610</v>
      </c>
      <c r="H87" s="11">
        <v>42690</v>
      </c>
      <c r="I87" s="10">
        <v>2891</v>
      </c>
      <c r="J87" s="10">
        <v>255.28</v>
      </c>
      <c r="K87" s="10">
        <v>159.41999999999999</v>
      </c>
      <c r="L87" s="10">
        <f>PRODUCT([1]!Table1[[#This Row],[Units Sold]],[1]!Table1[[#This Row],[Unit Cost]])</f>
        <v>460883.22</v>
      </c>
      <c r="M87" s="10" t="str">
        <f>TEXT([1]!Table1[[#This Row],[Order Date]],"mmmm")</f>
        <v>November</v>
      </c>
      <c r="N87" s="10" t="str">
        <f>TEXT([1]!Table1[[#This Row],[Ship Date]],"yyyy")</f>
        <v>2016</v>
      </c>
      <c r="O87" s="12" t="str">
        <f>"Q" &amp; INT((MONTH([1]!Table1[[#This Row],[Order Date]]-1)/3)+1)</f>
        <v>Q4</v>
      </c>
      <c r="P87" s="12">
        <f>[1]!Table1[[#This Row],[revenue]]-[1]!Table1[[#This Row],[cogs]]</f>
        <v>277131.26</v>
      </c>
      <c r="Q87" s="13">
        <f>PRODUCT([1]!Table1[[#This Row],[Unit Price]],[1]!Table1[[#This Row],[Units Sold]])</f>
        <v>738014.48</v>
      </c>
    </row>
    <row r="88" spans="1:17">
      <c r="A88" s="4" t="s">
        <v>31</v>
      </c>
      <c r="B88" s="5" t="s">
        <v>99</v>
      </c>
      <c r="C88" s="5" t="s">
        <v>40</v>
      </c>
      <c r="D88" s="5" t="s">
        <v>25</v>
      </c>
      <c r="E88" s="5" t="s">
        <v>30</v>
      </c>
      <c r="F88" s="6">
        <v>40631</v>
      </c>
      <c r="G88" s="5">
        <v>797385394</v>
      </c>
      <c r="H88" s="6">
        <v>40644</v>
      </c>
      <c r="I88" s="5">
        <v>2913</v>
      </c>
      <c r="J88" s="5">
        <v>651.21</v>
      </c>
      <c r="K88" s="5">
        <v>524.96</v>
      </c>
      <c r="L88" s="5">
        <f>PRODUCT([1]!Table1[[#This Row],[Units Sold]],[1]!Table1[[#This Row],[Unit Cost]])</f>
        <v>1529208.4800000002</v>
      </c>
      <c r="M88" s="5" t="str">
        <f>TEXT([1]!Table1[[#This Row],[Order Date]],"mmmm")</f>
        <v>March</v>
      </c>
      <c r="N88" s="5" t="str">
        <f>TEXT([1]!Table1[[#This Row],[Ship Date]],"yyyy")</f>
        <v>2011</v>
      </c>
      <c r="O88" s="7" t="str">
        <f>"Q" &amp; INT((MONTH([1]!Table1[[#This Row],[Order Date]]-1)/3)+1)</f>
        <v>Q2</v>
      </c>
      <c r="P88" s="7">
        <f>[1]!Table1[[#This Row],[revenue]]-[1]!Table1[[#This Row],[cogs]]</f>
        <v>367766.25</v>
      </c>
      <c r="Q88" s="8">
        <f>PRODUCT([1]!Table1[[#This Row],[Unit Price]],[1]!Table1[[#This Row],[Units Sold]])</f>
        <v>1896974.7300000002</v>
      </c>
    </row>
    <row r="89" spans="1:17">
      <c r="A89" s="9" t="s">
        <v>31</v>
      </c>
      <c r="B89" s="10" t="s">
        <v>114</v>
      </c>
      <c r="C89" s="10" t="s">
        <v>19</v>
      </c>
      <c r="D89" s="10" t="s">
        <v>25</v>
      </c>
      <c r="E89" s="10" t="s">
        <v>46</v>
      </c>
      <c r="F89" s="11">
        <v>41301</v>
      </c>
      <c r="G89" s="10">
        <v>180908620</v>
      </c>
      <c r="H89" s="11">
        <v>41336</v>
      </c>
      <c r="I89" s="10">
        <v>3736</v>
      </c>
      <c r="J89" s="10">
        <v>9.33</v>
      </c>
      <c r="K89" s="10">
        <v>6.92</v>
      </c>
      <c r="L89" s="10">
        <f>PRODUCT([1]!Table1[[#This Row],[Units Sold]],[1]!Table1[[#This Row],[Unit Cost]])</f>
        <v>25853.119999999999</v>
      </c>
      <c r="M89" s="10" t="str">
        <f>TEXT([1]!Table1[[#This Row],[Order Date]],"mmmm")</f>
        <v>January</v>
      </c>
      <c r="N89" s="10" t="str">
        <f>TEXT([1]!Table1[[#This Row],[Ship Date]],"yyyy")</f>
        <v>2013</v>
      </c>
      <c r="O89" s="12" t="str">
        <f>"Q" &amp; INT((MONTH([1]!Table1[[#This Row],[Order Date]]-1)/3)+1)</f>
        <v>Q1</v>
      </c>
      <c r="P89" s="12">
        <f>[1]!Table1[[#This Row],[revenue]]-[1]!Table1[[#This Row],[cogs]]</f>
        <v>9003.7599999999984</v>
      </c>
      <c r="Q89" s="13">
        <f>PRODUCT([1]!Table1[[#This Row],[Unit Price]],[1]!Table1[[#This Row],[Units Sold]])</f>
        <v>34856.879999999997</v>
      </c>
    </row>
    <row r="90" spans="1:17">
      <c r="A90" s="4" t="s">
        <v>53</v>
      </c>
      <c r="B90" s="5" t="s">
        <v>54</v>
      </c>
      <c r="C90" s="5" t="s">
        <v>19</v>
      </c>
      <c r="D90" s="5" t="s">
        <v>20</v>
      </c>
      <c r="E90" s="5" t="s">
        <v>34</v>
      </c>
      <c r="F90" s="6">
        <v>40347</v>
      </c>
      <c r="G90" s="5">
        <v>488121116</v>
      </c>
      <c r="H90" s="6">
        <v>40359</v>
      </c>
      <c r="I90" s="5">
        <v>4740</v>
      </c>
      <c r="J90" s="5">
        <v>9.33</v>
      </c>
      <c r="K90" s="5">
        <v>6.92</v>
      </c>
      <c r="L90" s="5">
        <f>PRODUCT([1]!Table1[[#This Row],[Units Sold]],[1]!Table1[[#This Row],[Unit Cost]])</f>
        <v>32800.800000000003</v>
      </c>
      <c r="M90" s="5" t="str">
        <f>TEXT([1]!Table1[[#This Row],[Order Date]],"mmmm")</f>
        <v>June</v>
      </c>
      <c r="N90" s="5" t="str">
        <f>TEXT([1]!Table1[[#This Row],[Ship Date]],"yyyy")</f>
        <v>2010</v>
      </c>
      <c r="O90" s="7" t="str">
        <f>"Q" &amp; INT((MONTH([1]!Table1[[#This Row],[Order Date]]-1)/3)+1)</f>
        <v>Q3</v>
      </c>
      <c r="P90" s="7">
        <f>[1]!Table1[[#This Row],[revenue]]-[1]!Table1[[#This Row],[cogs]]</f>
        <v>11423.399999999994</v>
      </c>
      <c r="Q90" s="8">
        <f>PRODUCT([1]!Table1[[#This Row],[Unit Price]],[1]!Table1[[#This Row],[Units Sold]])</f>
        <v>44224.2</v>
      </c>
    </row>
    <row r="91" spans="1:17">
      <c r="A91" s="9" t="s">
        <v>31</v>
      </c>
      <c r="B91" s="10" t="s">
        <v>107</v>
      </c>
      <c r="C91" s="10" t="s">
        <v>80</v>
      </c>
      <c r="D91" s="10" t="s">
        <v>25</v>
      </c>
      <c r="E91" s="10" t="s">
        <v>21</v>
      </c>
      <c r="F91" s="11">
        <v>42110</v>
      </c>
      <c r="G91" s="10">
        <v>633134210</v>
      </c>
      <c r="H91" s="11">
        <v>42112</v>
      </c>
      <c r="I91" s="10">
        <v>7337</v>
      </c>
      <c r="J91" s="10">
        <v>205.7</v>
      </c>
      <c r="K91" s="10">
        <v>117.11</v>
      </c>
      <c r="L91" s="10">
        <f>PRODUCT([1]!Table1[[#This Row],[Units Sold]],[1]!Table1[[#This Row],[Unit Cost]])</f>
        <v>859236.07</v>
      </c>
      <c r="M91" s="10" t="str">
        <f>TEXT([1]!Table1[[#This Row],[Order Date]],"mmmm")</f>
        <v>April</v>
      </c>
      <c r="N91" s="10" t="str">
        <f>TEXT([1]!Table1[[#This Row],[Ship Date]],"yyyy")</f>
        <v>2015</v>
      </c>
      <c r="O91" s="12" t="str">
        <f>"Q" &amp; INT((MONTH([1]!Table1[[#This Row],[Order Date]]-1)/3)+1)</f>
        <v>Q2</v>
      </c>
      <c r="P91" s="12">
        <f>[1]!Table1[[#This Row],[revenue]]-[1]!Table1[[#This Row],[cogs]]</f>
        <v>649984.82999999996</v>
      </c>
      <c r="Q91" s="13">
        <f>PRODUCT([1]!Table1[[#This Row],[Unit Price]],[1]!Table1[[#This Row],[Units Sold]])</f>
        <v>1509220.9</v>
      </c>
    </row>
    <row r="92" spans="1:17">
      <c r="A92" s="4" t="s">
        <v>22</v>
      </c>
      <c r="B92" s="5" t="s">
        <v>115</v>
      </c>
      <c r="C92" s="5" t="s">
        <v>28</v>
      </c>
      <c r="D92" s="5" t="s">
        <v>25</v>
      </c>
      <c r="E92" s="5" t="s">
        <v>21</v>
      </c>
      <c r="F92" s="6">
        <v>41636</v>
      </c>
      <c r="G92" s="5">
        <v>500371730</v>
      </c>
      <c r="H92" s="6">
        <v>41685</v>
      </c>
      <c r="I92" s="5">
        <v>9969</v>
      </c>
      <c r="J92" s="5">
        <v>421.89</v>
      </c>
      <c r="K92" s="5">
        <v>364.69</v>
      </c>
      <c r="L92" s="5">
        <f>PRODUCT([1]!Table1[[#This Row],[Units Sold]],[1]!Table1[[#This Row],[Unit Cost]])</f>
        <v>3635594.61</v>
      </c>
      <c r="M92" s="5" t="str">
        <f>TEXT([1]!Table1[[#This Row],[Order Date]],"mmmm")</f>
        <v>December</v>
      </c>
      <c r="N92" s="5" t="str">
        <f>TEXT([1]!Table1[[#This Row],[Ship Date]],"yyyy")</f>
        <v>2014</v>
      </c>
      <c r="O92" s="7" t="str">
        <f>"Q" &amp; INT((MONTH([1]!Table1[[#This Row],[Order Date]]-1)/3)+1)</f>
        <v>Q5</v>
      </c>
      <c r="P92" s="7">
        <f>[1]!Table1[[#This Row],[revenue]]-[1]!Table1[[#This Row],[cogs]]</f>
        <v>570226.80000000028</v>
      </c>
      <c r="Q92" s="8">
        <f>PRODUCT([1]!Table1[[#This Row],[Unit Price]],[1]!Table1[[#This Row],[Units Sold]])</f>
        <v>4205821.41</v>
      </c>
    </row>
    <row r="93" spans="1:17">
      <c r="A93" s="9" t="s">
        <v>17</v>
      </c>
      <c r="B93" s="10" t="s">
        <v>116</v>
      </c>
      <c r="C93" s="10" t="s">
        <v>24</v>
      </c>
      <c r="D93" s="10" t="s">
        <v>25</v>
      </c>
      <c r="E93" s="10" t="s">
        <v>34</v>
      </c>
      <c r="F93" s="11">
        <v>42660</v>
      </c>
      <c r="G93" s="10">
        <v>494570004</v>
      </c>
      <c r="H93" s="11">
        <v>42669</v>
      </c>
      <c r="I93" s="10">
        <v>3110</v>
      </c>
      <c r="J93" s="10">
        <v>109.28</v>
      </c>
      <c r="K93" s="10">
        <v>35.840000000000003</v>
      </c>
      <c r="L93" s="10">
        <f>PRODUCT([1]!Table1[[#This Row],[Units Sold]],[1]!Table1[[#This Row],[Unit Cost]])</f>
        <v>111462.40000000001</v>
      </c>
      <c r="M93" s="10" t="str">
        <f>TEXT([1]!Table1[[#This Row],[Order Date]],"mmmm")</f>
        <v>October</v>
      </c>
      <c r="N93" s="10" t="str">
        <f>TEXT([1]!Table1[[#This Row],[Ship Date]],"yyyy")</f>
        <v>2016</v>
      </c>
      <c r="O93" s="12" t="str">
        <f>"Q" &amp; INT((MONTH([1]!Table1[[#This Row],[Order Date]]-1)/3)+1)</f>
        <v>Q4</v>
      </c>
      <c r="P93" s="12">
        <f>[1]!Table1[[#This Row],[revenue]]-[1]!Table1[[#This Row],[cogs]]</f>
        <v>228398.39999999997</v>
      </c>
      <c r="Q93" s="13">
        <f>PRODUCT([1]!Table1[[#This Row],[Unit Price]],[1]!Table1[[#This Row],[Units Sold]])</f>
        <v>339860.8</v>
      </c>
    </row>
    <row r="94" spans="1:17">
      <c r="A94" s="4" t="s">
        <v>85</v>
      </c>
      <c r="B94" s="5" t="s">
        <v>117</v>
      </c>
      <c r="C94" s="5" t="s">
        <v>48</v>
      </c>
      <c r="D94" s="5" t="s">
        <v>25</v>
      </c>
      <c r="E94" s="5" t="s">
        <v>30</v>
      </c>
      <c r="F94" s="6">
        <v>42390</v>
      </c>
      <c r="G94" s="5">
        <v>190777862</v>
      </c>
      <c r="H94" s="6">
        <v>42419</v>
      </c>
      <c r="I94" s="5">
        <v>4264</v>
      </c>
      <c r="J94" s="5">
        <v>81.73</v>
      </c>
      <c r="K94" s="5">
        <v>56.67</v>
      </c>
      <c r="L94" s="5">
        <f>PRODUCT([1]!Table1[[#This Row],[Units Sold]],[1]!Table1[[#This Row],[Unit Cost]])</f>
        <v>241640.88</v>
      </c>
      <c r="M94" s="5" t="str">
        <f>TEXT([1]!Table1[[#This Row],[Order Date]],"mmmm")</f>
        <v>January</v>
      </c>
      <c r="N94" s="5" t="str">
        <f>TEXT([1]!Table1[[#This Row],[Ship Date]],"yyyy")</f>
        <v>2016</v>
      </c>
      <c r="O94" s="7" t="str">
        <f>"Q" &amp; INT((MONTH([1]!Table1[[#This Row],[Order Date]]-1)/3)+1)</f>
        <v>Q1</v>
      </c>
      <c r="P94" s="7">
        <f>[1]!Table1[[#This Row],[revenue]]-[1]!Table1[[#This Row],[cogs]]</f>
        <v>106855.84000000003</v>
      </c>
      <c r="Q94" s="8">
        <f>PRODUCT([1]!Table1[[#This Row],[Unit Price]],[1]!Table1[[#This Row],[Units Sold]])</f>
        <v>348496.72000000003</v>
      </c>
    </row>
    <row r="95" spans="1:17">
      <c r="A95" s="9" t="s">
        <v>17</v>
      </c>
      <c r="B95" s="10" t="s">
        <v>118</v>
      </c>
      <c r="C95" s="10" t="s">
        <v>41</v>
      </c>
      <c r="D95" s="10" t="s">
        <v>25</v>
      </c>
      <c r="E95" s="10" t="s">
        <v>21</v>
      </c>
      <c r="F95" s="11">
        <v>41189</v>
      </c>
      <c r="G95" s="10">
        <v>584356629</v>
      </c>
      <c r="H95" s="11">
        <v>41207</v>
      </c>
      <c r="I95" s="10">
        <v>2967</v>
      </c>
      <c r="J95" s="10">
        <v>437.2</v>
      </c>
      <c r="K95" s="10">
        <v>263.33</v>
      </c>
      <c r="L95" s="10">
        <f>PRODUCT([1]!Table1[[#This Row],[Units Sold]],[1]!Table1[[#This Row],[Unit Cost]])</f>
        <v>781300.11</v>
      </c>
      <c r="M95" s="10" t="str">
        <f>TEXT([1]!Table1[[#This Row],[Order Date]],"mmmm")</f>
        <v>October</v>
      </c>
      <c r="N95" s="10" t="str">
        <f>TEXT([1]!Table1[[#This Row],[Ship Date]],"yyyy")</f>
        <v>2012</v>
      </c>
      <c r="O95" s="12" t="str">
        <f>"Q" &amp; INT((MONTH([1]!Table1[[#This Row],[Order Date]]-1)/3)+1)</f>
        <v>Q4</v>
      </c>
      <c r="P95" s="12">
        <f>[1]!Table1[[#This Row],[revenue]]-[1]!Table1[[#This Row],[cogs]]</f>
        <v>515872.28999999992</v>
      </c>
      <c r="Q95" s="13">
        <f>PRODUCT([1]!Table1[[#This Row],[Unit Price]],[1]!Table1[[#This Row],[Units Sold]])</f>
        <v>1297172.3999999999</v>
      </c>
    </row>
    <row r="96" spans="1:17">
      <c r="A96" s="4" t="s">
        <v>26</v>
      </c>
      <c r="B96" s="5" t="s">
        <v>119</v>
      </c>
      <c r="C96" s="5" t="s">
        <v>33</v>
      </c>
      <c r="D96" s="5" t="s">
        <v>25</v>
      </c>
      <c r="E96" s="5" t="s">
        <v>21</v>
      </c>
      <c r="F96" s="6">
        <v>41193</v>
      </c>
      <c r="G96" s="5">
        <v>940980136</v>
      </c>
      <c r="H96" s="6">
        <v>41217</v>
      </c>
      <c r="I96" s="5">
        <v>5788</v>
      </c>
      <c r="J96" s="5">
        <v>47.45</v>
      </c>
      <c r="K96" s="5">
        <v>31.79</v>
      </c>
      <c r="L96" s="5">
        <f>PRODUCT([1]!Table1[[#This Row],[Units Sold]],[1]!Table1[[#This Row],[Unit Cost]])</f>
        <v>184000.52</v>
      </c>
      <c r="M96" s="5" t="str">
        <f>TEXT([1]!Table1[[#This Row],[Order Date]],"mmmm")</f>
        <v>October</v>
      </c>
      <c r="N96" s="5" t="str">
        <f>TEXT([1]!Table1[[#This Row],[Ship Date]],"yyyy")</f>
        <v>2012</v>
      </c>
      <c r="O96" s="7" t="str">
        <f>"Q" &amp; INT((MONTH([1]!Table1[[#This Row],[Order Date]]-1)/3)+1)</f>
        <v>Q4</v>
      </c>
      <c r="P96" s="7">
        <f>[1]!Table1[[#This Row],[revenue]]-[1]!Table1[[#This Row],[cogs]]</f>
        <v>90640.080000000045</v>
      </c>
      <c r="Q96" s="8">
        <f>PRODUCT([1]!Table1[[#This Row],[Unit Price]],[1]!Table1[[#This Row],[Units Sold]])</f>
        <v>274640.60000000003</v>
      </c>
    </row>
    <row r="97" spans="1:17">
      <c r="A97" s="9" t="s">
        <v>17</v>
      </c>
      <c r="B97" s="10" t="s">
        <v>120</v>
      </c>
      <c r="C97" s="10" t="s">
        <v>62</v>
      </c>
      <c r="D97" s="10" t="s">
        <v>20</v>
      </c>
      <c r="E97" s="10" t="s">
        <v>30</v>
      </c>
      <c r="F97" s="11">
        <v>42161</v>
      </c>
      <c r="G97" s="10">
        <v>146634709</v>
      </c>
      <c r="H97" s="11">
        <v>42167</v>
      </c>
      <c r="I97" s="10">
        <v>1324</v>
      </c>
      <c r="J97" s="10">
        <v>255.28</v>
      </c>
      <c r="K97" s="10">
        <v>159.41999999999999</v>
      </c>
      <c r="L97" s="10">
        <f>PRODUCT([1]!Table1[[#This Row],[Units Sold]],[1]!Table1[[#This Row],[Unit Cost]])</f>
        <v>211072.08</v>
      </c>
      <c r="M97" s="10" t="str">
        <f>TEXT([1]!Table1[[#This Row],[Order Date]],"mmmm")</f>
        <v>June</v>
      </c>
      <c r="N97" s="10" t="str">
        <f>TEXT([1]!Table1[[#This Row],[Ship Date]],"yyyy")</f>
        <v>2015</v>
      </c>
      <c r="O97" s="12" t="str">
        <f>"Q" &amp; INT((MONTH([1]!Table1[[#This Row],[Order Date]]-1)/3)+1)</f>
        <v>Q3</v>
      </c>
      <c r="P97" s="12">
        <f>[1]!Table1[[#This Row],[revenue]]-[1]!Table1[[#This Row],[cogs]]</f>
        <v>126918.64000000004</v>
      </c>
      <c r="Q97" s="13">
        <f>PRODUCT([1]!Table1[[#This Row],[Unit Price]],[1]!Table1[[#This Row],[Units Sold]])</f>
        <v>337990.72000000003</v>
      </c>
    </row>
    <row r="98" spans="1:17">
      <c r="A98" s="4" t="s">
        <v>35</v>
      </c>
      <c r="B98" s="5" t="s">
        <v>58</v>
      </c>
      <c r="C98" s="5" t="s">
        <v>28</v>
      </c>
      <c r="D98" s="5" t="s">
        <v>25</v>
      </c>
      <c r="E98" s="5" t="s">
        <v>21</v>
      </c>
      <c r="F98" s="6">
        <v>42855</v>
      </c>
      <c r="G98" s="5">
        <v>757619178</v>
      </c>
      <c r="H98" s="6">
        <v>42869</v>
      </c>
      <c r="I98" s="5">
        <v>5206</v>
      </c>
      <c r="J98" s="5">
        <v>421.89</v>
      </c>
      <c r="K98" s="5">
        <v>364.69</v>
      </c>
      <c r="L98" s="5">
        <f>PRODUCT([1]!Table1[[#This Row],[Units Sold]],[1]!Table1[[#This Row],[Unit Cost]])</f>
        <v>1898576.14</v>
      </c>
      <c r="M98" s="5" t="str">
        <f>TEXT([1]!Table1[[#This Row],[Order Date]],"mmmm")</f>
        <v>April</v>
      </c>
      <c r="N98" s="5" t="str">
        <f>TEXT([1]!Table1[[#This Row],[Ship Date]],"yyyy")</f>
        <v>2017</v>
      </c>
      <c r="O98" s="7" t="str">
        <f>"Q" &amp; INT((MONTH([1]!Table1[[#This Row],[Order Date]]-1)/3)+1)</f>
        <v>Q2</v>
      </c>
      <c r="P98" s="7">
        <f>[1]!Table1[[#This Row],[revenue]]-[1]!Table1[[#This Row],[cogs]]</f>
        <v>297783.19999999995</v>
      </c>
      <c r="Q98" s="8">
        <f>PRODUCT([1]!Table1[[#This Row],[Unit Price]],[1]!Table1[[#This Row],[Units Sold]])</f>
        <v>2196359.34</v>
      </c>
    </row>
    <row r="99" spans="1:17">
      <c r="A99" s="9" t="s">
        <v>17</v>
      </c>
      <c r="B99" s="10" t="s">
        <v>121</v>
      </c>
      <c r="C99" s="10" t="s">
        <v>28</v>
      </c>
      <c r="D99" s="10" t="s">
        <v>20</v>
      </c>
      <c r="E99" s="10" t="s">
        <v>30</v>
      </c>
      <c r="F99" s="11">
        <v>42430</v>
      </c>
      <c r="G99" s="10">
        <v>450544869</v>
      </c>
      <c r="H99" s="11">
        <v>42441</v>
      </c>
      <c r="I99" s="10">
        <v>5094</v>
      </c>
      <c r="J99" s="10">
        <v>421.89</v>
      </c>
      <c r="K99" s="10">
        <v>364.69</v>
      </c>
      <c r="L99" s="10">
        <f>PRODUCT([1]!Table1[[#This Row],[Units Sold]],[1]!Table1[[#This Row],[Unit Cost]])</f>
        <v>1857730.86</v>
      </c>
      <c r="M99" s="10" t="str">
        <f>TEXT([1]!Table1[[#This Row],[Order Date]],"mmmm")</f>
        <v>March</v>
      </c>
      <c r="N99" s="10" t="str">
        <f>TEXT([1]!Table1[[#This Row],[Ship Date]],"yyyy")</f>
        <v>2016</v>
      </c>
      <c r="O99" s="12" t="str">
        <f>"Q" &amp; INT((MONTH([1]!Table1[[#This Row],[Order Date]]-1)/3)+1)</f>
        <v>Q1</v>
      </c>
      <c r="P99" s="12">
        <f>[1]!Table1[[#This Row],[revenue]]-[1]!Table1[[#This Row],[cogs]]</f>
        <v>291376.80000000005</v>
      </c>
      <c r="Q99" s="13">
        <f>PRODUCT([1]!Table1[[#This Row],[Unit Price]],[1]!Table1[[#This Row],[Units Sold]])</f>
        <v>2149107.66</v>
      </c>
    </row>
    <row r="100" spans="1:17">
      <c r="A100" s="4" t="s">
        <v>26</v>
      </c>
      <c r="B100" s="5" t="s">
        <v>68</v>
      </c>
      <c r="C100" s="5" t="s">
        <v>80</v>
      </c>
      <c r="D100" s="5" t="s">
        <v>20</v>
      </c>
      <c r="E100" s="5" t="s">
        <v>46</v>
      </c>
      <c r="F100" s="6">
        <v>41810</v>
      </c>
      <c r="G100" s="5">
        <v>572335612</v>
      </c>
      <c r="H100" s="6">
        <v>41856</v>
      </c>
      <c r="I100" s="5">
        <v>5681</v>
      </c>
      <c r="J100" s="5">
        <v>205.7</v>
      </c>
      <c r="K100" s="5">
        <v>117.11</v>
      </c>
      <c r="L100" s="5">
        <f>PRODUCT([1]!Table1[[#This Row],[Units Sold]],[1]!Table1[[#This Row],[Unit Cost]])</f>
        <v>665301.91</v>
      </c>
      <c r="M100" s="5" t="str">
        <f>TEXT([1]!Table1[[#This Row],[Order Date]],"mmmm")</f>
        <v>June</v>
      </c>
      <c r="N100" s="5" t="str">
        <f>TEXT([1]!Table1[[#This Row],[Ship Date]],"yyyy")</f>
        <v>2014</v>
      </c>
      <c r="O100" s="7" t="str">
        <f>"Q" &amp; INT((MONTH([1]!Table1[[#This Row],[Order Date]]-1)/3)+1)</f>
        <v>Q3</v>
      </c>
      <c r="P100" s="7">
        <f>[1]!Table1[[#This Row],[revenue]]-[1]!Table1[[#This Row],[cogs]]</f>
        <v>503279.78999999992</v>
      </c>
      <c r="Q100" s="8">
        <f>PRODUCT([1]!Table1[[#This Row],[Unit Price]],[1]!Table1[[#This Row],[Units Sold]])</f>
        <v>1168581.7</v>
      </c>
    </row>
    <row r="101" spans="1:17">
      <c r="A101" s="9" t="s">
        <v>17</v>
      </c>
      <c r="B101" s="10" t="s">
        <v>113</v>
      </c>
      <c r="C101" s="10" t="s">
        <v>62</v>
      </c>
      <c r="D101" s="10" t="s">
        <v>25</v>
      </c>
      <c r="E101" s="10" t="s">
        <v>34</v>
      </c>
      <c r="F101" s="11">
        <v>42311</v>
      </c>
      <c r="G101" s="10">
        <v>290227735</v>
      </c>
      <c r="H101" s="11">
        <v>42345</v>
      </c>
      <c r="I101" s="10">
        <v>3691</v>
      </c>
      <c r="J101" s="10">
        <v>255.28</v>
      </c>
      <c r="K101" s="10">
        <v>159.41999999999999</v>
      </c>
      <c r="L101" s="10">
        <f>PRODUCT([1]!Table1[[#This Row],[Units Sold]],[1]!Table1[[#This Row],[Unit Cost]])</f>
        <v>588419.22</v>
      </c>
      <c r="M101" s="10" t="str">
        <f>TEXT([1]!Table1[[#This Row],[Order Date]],"mmmm")</f>
        <v>November</v>
      </c>
      <c r="N101" s="10" t="str">
        <f>TEXT([1]!Table1[[#This Row],[Ship Date]],"yyyy")</f>
        <v>2015</v>
      </c>
      <c r="O101" s="12" t="str">
        <f>"Q" &amp; INT((MONTH([1]!Table1[[#This Row],[Order Date]]-1)/3)+1)</f>
        <v>Q4</v>
      </c>
      <c r="P101" s="12">
        <f>[1]!Table1[[#This Row],[revenue]]-[1]!Table1[[#This Row],[cogs]]</f>
        <v>353819.26</v>
      </c>
      <c r="Q101" s="13">
        <f>PRODUCT([1]!Table1[[#This Row],[Unit Price]],[1]!Table1[[#This Row],[Units Sold]])</f>
        <v>942238.48</v>
      </c>
    </row>
    <row r="102" spans="1:17">
      <c r="A102" s="4" t="s">
        <v>17</v>
      </c>
      <c r="B102" s="5" t="s">
        <v>118</v>
      </c>
      <c r="C102" s="5" t="s">
        <v>41</v>
      </c>
      <c r="D102" s="5" t="s">
        <v>20</v>
      </c>
      <c r="E102" s="5" t="s">
        <v>21</v>
      </c>
      <c r="F102" s="6">
        <v>41485</v>
      </c>
      <c r="G102" s="5">
        <v>641770064</v>
      </c>
      <c r="H102" s="6">
        <v>41511</v>
      </c>
      <c r="I102" s="5">
        <v>2878</v>
      </c>
      <c r="J102" s="5">
        <v>437.2</v>
      </c>
      <c r="K102" s="5">
        <v>263.33</v>
      </c>
      <c r="L102" s="5">
        <f>PRODUCT([1]!Table1[[#This Row],[Units Sold]],[1]!Table1[[#This Row],[Unit Cost]])</f>
        <v>757863.74</v>
      </c>
      <c r="M102" s="5" t="str">
        <f>TEXT([1]!Table1[[#This Row],[Order Date]],"mmmm")</f>
        <v>July</v>
      </c>
      <c r="N102" s="5" t="str">
        <f>TEXT([1]!Table1[[#This Row],[Ship Date]],"yyyy")</f>
        <v>2013</v>
      </c>
      <c r="O102" s="7" t="str">
        <f>"Q" &amp; INT((MONTH([1]!Table1[[#This Row],[Order Date]]-1)/3)+1)</f>
        <v>Q3</v>
      </c>
      <c r="P102" s="7">
        <f>[1]!Table1[[#This Row],[revenue]]-[1]!Table1[[#This Row],[cogs]]</f>
        <v>500397.85999999987</v>
      </c>
      <c r="Q102" s="8">
        <f>PRODUCT([1]!Table1[[#This Row],[Unit Price]],[1]!Table1[[#This Row],[Units Sold]])</f>
        <v>1258261.5999999999</v>
      </c>
    </row>
    <row r="103" spans="1:17">
      <c r="A103" s="9" t="s">
        <v>35</v>
      </c>
      <c r="B103" s="10" t="s">
        <v>36</v>
      </c>
      <c r="C103" s="10" t="s">
        <v>19</v>
      </c>
      <c r="D103" s="10" t="s">
        <v>25</v>
      </c>
      <c r="E103" s="10" t="s">
        <v>30</v>
      </c>
      <c r="F103" s="11">
        <v>42807</v>
      </c>
      <c r="G103" s="10">
        <v>484823930</v>
      </c>
      <c r="H103" s="11">
        <v>42845</v>
      </c>
      <c r="I103" s="10">
        <v>9030</v>
      </c>
      <c r="J103" s="10">
        <v>9.33</v>
      </c>
      <c r="K103" s="10">
        <v>6.92</v>
      </c>
      <c r="L103" s="10">
        <f>PRODUCT([1]!Table1[[#This Row],[Units Sold]],[1]!Table1[[#This Row],[Unit Cost]])</f>
        <v>62487.6</v>
      </c>
      <c r="M103" s="10" t="str">
        <f>TEXT([1]!Table1[[#This Row],[Order Date]],"mmmm")</f>
        <v>March</v>
      </c>
      <c r="N103" s="10" t="str">
        <f>TEXT([1]!Table1[[#This Row],[Ship Date]],"yyyy")</f>
        <v>2017</v>
      </c>
      <c r="O103" s="12" t="str">
        <f>"Q" &amp; INT((MONTH([1]!Table1[[#This Row],[Order Date]]-1)/3)+1)</f>
        <v>Q2</v>
      </c>
      <c r="P103" s="12">
        <f>[1]!Table1[[#This Row],[revenue]]-[1]!Table1[[#This Row],[cogs]]</f>
        <v>21762.299999999996</v>
      </c>
      <c r="Q103" s="13">
        <f>PRODUCT([1]!Table1[[#This Row],[Unit Price]],[1]!Table1[[#This Row],[Units Sold]])</f>
        <v>84249.9</v>
      </c>
    </row>
    <row r="104" spans="1:17">
      <c r="A104" s="4" t="s">
        <v>17</v>
      </c>
      <c r="B104" s="5" t="s">
        <v>122</v>
      </c>
      <c r="C104" s="5" t="s">
        <v>80</v>
      </c>
      <c r="D104" s="5" t="s">
        <v>25</v>
      </c>
      <c r="E104" s="5" t="s">
        <v>46</v>
      </c>
      <c r="F104" s="6">
        <v>40462</v>
      </c>
      <c r="G104" s="5">
        <v>547563159</v>
      </c>
      <c r="H104" s="6">
        <v>40486</v>
      </c>
      <c r="I104" s="5">
        <v>4962</v>
      </c>
      <c r="J104" s="5">
        <v>205.7</v>
      </c>
      <c r="K104" s="5">
        <v>117.11</v>
      </c>
      <c r="L104" s="5">
        <f>PRODUCT([1]!Table1[[#This Row],[Units Sold]],[1]!Table1[[#This Row],[Unit Cost]])</f>
        <v>581099.81999999995</v>
      </c>
      <c r="M104" s="5" t="str">
        <f>TEXT([1]!Table1[[#This Row],[Order Date]],"mmmm")</f>
        <v>October</v>
      </c>
      <c r="N104" s="5" t="str">
        <f>TEXT([1]!Table1[[#This Row],[Ship Date]],"yyyy")</f>
        <v>2010</v>
      </c>
      <c r="O104" s="7" t="str">
        <f>"Q" &amp; INT((MONTH([1]!Table1[[#This Row],[Order Date]]-1)/3)+1)</f>
        <v>Q4</v>
      </c>
      <c r="P104" s="7">
        <f>[1]!Table1[[#This Row],[revenue]]-[1]!Table1[[#This Row],[cogs]]</f>
        <v>439583.57999999996</v>
      </c>
      <c r="Q104" s="8">
        <f>PRODUCT([1]!Table1[[#This Row],[Unit Price]],[1]!Table1[[#This Row],[Units Sold]])</f>
        <v>1020683.3999999999</v>
      </c>
    </row>
    <row r="105" spans="1:17">
      <c r="A105" s="9" t="s">
        <v>22</v>
      </c>
      <c r="B105" s="10" t="s">
        <v>65</v>
      </c>
      <c r="C105" s="10" t="s">
        <v>62</v>
      </c>
      <c r="D105" s="10" t="s">
        <v>20</v>
      </c>
      <c r="E105" s="10" t="s">
        <v>21</v>
      </c>
      <c r="F105" s="11">
        <v>42850</v>
      </c>
      <c r="G105" s="10">
        <v>278474080</v>
      </c>
      <c r="H105" s="11">
        <v>42900</v>
      </c>
      <c r="I105" s="10">
        <v>5523</v>
      </c>
      <c r="J105" s="10">
        <v>255.28</v>
      </c>
      <c r="K105" s="10">
        <v>159.41999999999999</v>
      </c>
      <c r="L105" s="10">
        <f>PRODUCT([1]!Table1[[#This Row],[Units Sold]],[1]!Table1[[#This Row],[Unit Cost]])</f>
        <v>880476.65999999992</v>
      </c>
      <c r="M105" s="10" t="str">
        <f>TEXT([1]!Table1[[#This Row],[Order Date]],"mmmm")</f>
        <v>April</v>
      </c>
      <c r="N105" s="10" t="str">
        <f>TEXT([1]!Table1[[#This Row],[Ship Date]],"yyyy")</f>
        <v>2017</v>
      </c>
      <c r="O105" s="12" t="str">
        <f>"Q" &amp; INT((MONTH([1]!Table1[[#This Row],[Order Date]]-1)/3)+1)</f>
        <v>Q2</v>
      </c>
      <c r="P105" s="12">
        <f>[1]!Table1[[#This Row],[revenue]]-[1]!Table1[[#This Row],[cogs]]</f>
        <v>529434.78</v>
      </c>
      <c r="Q105" s="13">
        <f>PRODUCT([1]!Table1[[#This Row],[Unit Price]],[1]!Table1[[#This Row],[Units Sold]])</f>
        <v>1409911.44</v>
      </c>
    </row>
    <row r="106" spans="1:17">
      <c r="A106" s="4" t="s">
        <v>17</v>
      </c>
      <c r="B106" s="5" t="s">
        <v>118</v>
      </c>
      <c r="C106" s="5" t="s">
        <v>45</v>
      </c>
      <c r="D106" s="5" t="s">
        <v>20</v>
      </c>
      <c r="E106" s="5" t="s">
        <v>46</v>
      </c>
      <c r="F106" s="6">
        <v>40785</v>
      </c>
      <c r="G106" s="5">
        <v>996355521</v>
      </c>
      <c r="H106" s="6">
        <v>40807</v>
      </c>
      <c r="I106" s="5">
        <v>2595</v>
      </c>
      <c r="J106" s="5">
        <v>152.58000000000001</v>
      </c>
      <c r="K106" s="5">
        <v>97.44</v>
      </c>
      <c r="L106" s="5">
        <f>PRODUCT([1]!Table1[[#This Row],[Units Sold]],[1]!Table1[[#This Row],[Unit Cost]])</f>
        <v>252856.8</v>
      </c>
      <c r="M106" s="5" t="str">
        <f>TEXT([1]!Table1[[#This Row],[Order Date]],"mmmm")</f>
        <v>August</v>
      </c>
      <c r="N106" s="5" t="str">
        <f>TEXT([1]!Table1[[#This Row],[Ship Date]],"yyyy")</f>
        <v>2011</v>
      </c>
      <c r="O106" s="7" t="str">
        <f>"Q" &amp; INT((MONTH([1]!Table1[[#This Row],[Order Date]]-1)/3)+1)</f>
        <v>Q3</v>
      </c>
      <c r="P106" s="7">
        <f>[1]!Table1[[#This Row],[revenue]]-[1]!Table1[[#This Row],[cogs]]</f>
        <v>143088.30000000005</v>
      </c>
      <c r="Q106" s="8">
        <f>PRODUCT([1]!Table1[[#This Row],[Unit Price]],[1]!Table1[[#This Row],[Units Sold]])</f>
        <v>395945.10000000003</v>
      </c>
    </row>
    <row r="107" spans="1:17">
      <c r="A107" s="9" t="s">
        <v>35</v>
      </c>
      <c r="B107" s="10" t="s">
        <v>88</v>
      </c>
      <c r="C107" s="10" t="s">
        <v>57</v>
      </c>
      <c r="D107" s="10" t="s">
        <v>20</v>
      </c>
      <c r="E107" s="10" t="s">
        <v>46</v>
      </c>
      <c r="F107" s="11">
        <v>42062</v>
      </c>
      <c r="G107" s="10">
        <v>940318810</v>
      </c>
      <c r="H107" s="11">
        <v>42069</v>
      </c>
      <c r="I107" s="10">
        <v>87</v>
      </c>
      <c r="J107" s="10">
        <v>668.27</v>
      </c>
      <c r="K107" s="10">
        <v>502.54</v>
      </c>
      <c r="L107" s="10">
        <f>PRODUCT([1]!Table1[[#This Row],[Units Sold]],[1]!Table1[[#This Row],[Unit Cost]])</f>
        <v>43720.98</v>
      </c>
      <c r="M107" s="10" t="str">
        <f>TEXT([1]!Table1[[#This Row],[Order Date]],"mmmm")</f>
        <v>February</v>
      </c>
      <c r="N107" s="10" t="str">
        <f>TEXT([1]!Table1[[#This Row],[Ship Date]],"yyyy")</f>
        <v>2015</v>
      </c>
      <c r="O107" s="12" t="str">
        <f>"Q" &amp; INT((MONTH([1]!Table1[[#This Row],[Order Date]]-1)/3)+1)</f>
        <v>Q1</v>
      </c>
      <c r="P107" s="12">
        <f>[1]!Table1[[#This Row],[revenue]]-[1]!Table1[[#This Row],[cogs]]</f>
        <v>14418.509999999995</v>
      </c>
      <c r="Q107" s="13">
        <f>PRODUCT([1]!Table1[[#This Row],[Unit Price]],[1]!Table1[[#This Row],[Units Sold]])</f>
        <v>58139.49</v>
      </c>
    </row>
    <row r="108" spans="1:17">
      <c r="A108" s="4" t="s">
        <v>53</v>
      </c>
      <c r="B108" s="5" t="s">
        <v>123</v>
      </c>
      <c r="C108" s="5" t="s">
        <v>41</v>
      </c>
      <c r="D108" s="5" t="s">
        <v>20</v>
      </c>
      <c r="E108" s="5" t="s">
        <v>34</v>
      </c>
      <c r="F108" s="6">
        <v>42420</v>
      </c>
      <c r="G108" s="5">
        <v>219787776</v>
      </c>
      <c r="H108" s="6">
        <v>42434</v>
      </c>
      <c r="I108" s="5">
        <v>8942</v>
      </c>
      <c r="J108" s="5">
        <v>437.2</v>
      </c>
      <c r="K108" s="5">
        <v>263.33</v>
      </c>
      <c r="L108" s="5">
        <f>PRODUCT([1]!Table1[[#This Row],[Units Sold]],[1]!Table1[[#This Row],[Unit Cost]])</f>
        <v>2354696.86</v>
      </c>
      <c r="M108" s="5" t="str">
        <f>TEXT([1]!Table1[[#This Row],[Order Date]],"mmmm")</f>
        <v>February</v>
      </c>
      <c r="N108" s="5" t="str">
        <f>TEXT([1]!Table1[[#This Row],[Ship Date]],"yyyy")</f>
        <v>2016</v>
      </c>
      <c r="O108" s="7" t="str">
        <f>"Q" &amp; INT((MONTH([1]!Table1[[#This Row],[Order Date]]-1)/3)+1)</f>
        <v>Q1</v>
      </c>
      <c r="P108" s="7">
        <f>[1]!Table1[[#This Row],[revenue]]-[1]!Table1[[#This Row],[cogs]]</f>
        <v>1554745.54</v>
      </c>
      <c r="Q108" s="8">
        <f>PRODUCT([1]!Table1[[#This Row],[Unit Price]],[1]!Table1[[#This Row],[Units Sold]])</f>
        <v>3909442.4</v>
      </c>
    </row>
    <row r="109" spans="1:17">
      <c r="A109" s="9" t="s">
        <v>53</v>
      </c>
      <c r="B109" s="10" t="s">
        <v>90</v>
      </c>
      <c r="C109" s="10" t="s">
        <v>59</v>
      </c>
      <c r="D109" s="10" t="s">
        <v>25</v>
      </c>
      <c r="E109" s="10" t="s">
        <v>30</v>
      </c>
      <c r="F109" s="11">
        <v>40754</v>
      </c>
      <c r="G109" s="10">
        <v>364498746</v>
      </c>
      <c r="H109" s="11">
        <v>40766</v>
      </c>
      <c r="I109" s="10">
        <v>2134</v>
      </c>
      <c r="J109" s="10">
        <v>154.06</v>
      </c>
      <c r="K109" s="10">
        <v>90.93</v>
      </c>
      <c r="L109" s="10">
        <f>PRODUCT([1]!Table1[[#This Row],[Units Sold]],[1]!Table1[[#This Row],[Unit Cost]])</f>
        <v>194044.62000000002</v>
      </c>
      <c r="M109" s="10" t="str">
        <f>TEXT([1]!Table1[[#This Row],[Order Date]],"mmmm")</f>
        <v>July</v>
      </c>
      <c r="N109" s="10" t="str">
        <f>TEXT([1]!Table1[[#This Row],[Ship Date]],"yyyy")</f>
        <v>2011</v>
      </c>
      <c r="O109" s="12" t="str">
        <f>"Q" &amp; INT((MONTH([1]!Table1[[#This Row],[Order Date]]-1)/3)+1)</f>
        <v>Q3</v>
      </c>
      <c r="P109" s="12">
        <f>[1]!Table1[[#This Row],[revenue]]-[1]!Table1[[#This Row],[cogs]]</f>
        <v>134719.41999999995</v>
      </c>
      <c r="Q109" s="13">
        <f>PRODUCT([1]!Table1[[#This Row],[Unit Price]],[1]!Table1[[#This Row],[Units Sold]])</f>
        <v>328764.03999999998</v>
      </c>
    </row>
    <row r="110" spans="1:17">
      <c r="A110" s="4" t="s">
        <v>85</v>
      </c>
      <c r="B110" s="5" t="s">
        <v>124</v>
      </c>
      <c r="C110" s="5" t="s">
        <v>57</v>
      </c>
      <c r="D110" s="5" t="s">
        <v>25</v>
      </c>
      <c r="E110" s="5" t="s">
        <v>30</v>
      </c>
      <c r="F110" s="6">
        <v>40496</v>
      </c>
      <c r="G110" s="5">
        <v>274500548</v>
      </c>
      <c r="H110" s="6">
        <v>40505</v>
      </c>
      <c r="I110" s="5">
        <v>9667</v>
      </c>
      <c r="J110" s="5">
        <v>668.27</v>
      </c>
      <c r="K110" s="5">
        <v>502.54</v>
      </c>
      <c r="L110" s="5">
        <f>PRODUCT([1]!Table1[[#This Row],[Units Sold]],[1]!Table1[[#This Row],[Unit Cost]])</f>
        <v>4858054.1800000006</v>
      </c>
      <c r="M110" s="5" t="str">
        <f>TEXT([1]!Table1[[#This Row],[Order Date]],"mmmm")</f>
        <v>November</v>
      </c>
      <c r="N110" s="5" t="str">
        <f>TEXT([1]!Table1[[#This Row],[Ship Date]],"yyyy")</f>
        <v>2010</v>
      </c>
      <c r="O110" s="7" t="str">
        <f>"Q" &amp; INT((MONTH([1]!Table1[[#This Row],[Order Date]]-1)/3)+1)</f>
        <v>Q4</v>
      </c>
      <c r="P110" s="7">
        <f>[1]!Table1[[#This Row],[revenue]]-[1]!Table1[[#This Row],[cogs]]</f>
        <v>1602111.9099999992</v>
      </c>
      <c r="Q110" s="8">
        <f>PRODUCT([1]!Table1[[#This Row],[Unit Price]],[1]!Table1[[#This Row],[Units Sold]])</f>
        <v>6460166.0899999999</v>
      </c>
    </row>
    <row r="111" spans="1:17">
      <c r="A111" s="9" t="s">
        <v>35</v>
      </c>
      <c r="B111" s="10" t="s">
        <v>71</v>
      </c>
      <c r="C111" s="10" t="s">
        <v>62</v>
      </c>
      <c r="D111" s="10" t="s">
        <v>25</v>
      </c>
      <c r="E111" s="10" t="s">
        <v>30</v>
      </c>
      <c r="F111" s="11">
        <v>42699</v>
      </c>
      <c r="G111" s="10">
        <v>270154511</v>
      </c>
      <c r="H111" s="11">
        <v>42726</v>
      </c>
      <c r="I111" s="10">
        <v>3578</v>
      </c>
      <c r="J111" s="10">
        <v>255.28</v>
      </c>
      <c r="K111" s="10">
        <v>159.41999999999999</v>
      </c>
      <c r="L111" s="10">
        <f>PRODUCT([1]!Table1[[#This Row],[Units Sold]],[1]!Table1[[#This Row],[Unit Cost]])</f>
        <v>570404.76</v>
      </c>
      <c r="M111" s="10" t="str">
        <f>TEXT([1]!Table1[[#This Row],[Order Date]],"mmmm")</f>
        <v>November</v>
      </c>
      <c r="N111" s="10" t="str">
        <f>TEXT([1]!Table1[[#This Row],[Ship Date]],"yyyy")</f>
        <v>2016</v>
      </c>
      <c r="O111" s="12" t="str">
        <f>"Q" &amp; INT((MONTH([1]!Table1[[#This Row],[Order Date]]-1)/3)+1)</f>
        <v>Q4</v>
      </c>
      <c r="P111" s="12">
        <f>[1]!Table1[[#This Row],[revenue]]-[1]!Table1[[#This Row],[cogs]]</f>
        <v>342987.07999999996</v>
      </c>
      <c r="Q111" s="13">
        <f>PRODUCT([1]!Table1[[#This Row],[Unit Price]],[1]!Table1[[#This Row],[Units Sold]])</f>
        <v>913391.84</v>
      </c>
    </row>
    <row r="112" spans="1:17">
      <c r="A112" s="4" t="s">
        <v>26</v>
      </c>
      <c r="B112" s="5" t="s">
        <v>27</v>
      </c>
      <c r="C112" s="5" t="s">
        <v>48</v>
      </c>
      <c r="D112" s="5" t="s">
        <v>25</v>
      </c>
      <c r="E112" s="5" t="s">
        <v>30</v>
      </c>
      <c r="F112" s="6">
        <v>41894</v>
      </c>
      <c r="G112" s="5">
        <v>742134463</v>
      </c>
      <c r="H112" s="6">
        <v>41920</v>
      </c>
      <c r="I112" s="5">
        <v>2934</v>
      </c>
      <c r="J112" s="5">
        <v>81.73</v>
      </c>
      <c r="K112" s="5">
        <v>56.67</v>
      </c>
      <c r="L112" s="5">
        <f>PRODUCT([1]!Table1[[#This Row],[Units Sold]],[1]!Table1[[#This Row],[Unit Cost]])</f>
        <v>166269.78</v>
      </c>
      <c r="M112" s="5" t="str">
        <f>TEXT([1]!Table1[[#This Row],[Order Date]],"mmmm")</f>
        <v>September</v>
      </c>
      <c r="N112" s="5" t="str">
        <f>TEXT([1]!Table1[[#This Row],[Ship Date]],"yyyy")</f>
        <v>2014</v>
      </c>
      <c r="O112" s="7" t="str">
        <f>"Q" &amp; INT((MONTH([1]!Table1[[#This Row],[Order Date]]-1)/3)+1)</f>
        <v>Q4</v>
      </c>
      <c r="P112" s="7">
        <f>[1]!Table1[[#This Row],[revenue]]-[1]!Table1[[#This Row],[cogs]]</f>
        <v>73526.040000000008</v>
      </c>
      <c r="Q112" s="8">
        <f>PRODUCT([1]!Table1[[#This Row],[Unit Price]],[1]!Table1[[#This Row],[Units Sold]])</f>
        <v>239795.82</v>
      </c>
    </row>
    <row r="113" spans="1:17">
      <c r="A113" s="9" t="s">
        <v>35</v>
      </c>
      <c r="B113" s="10" t="s">
        <v>125</v>
      </c>
      <c r="C113" s="10" t="s">
        <v>41</v>
      </c>
      <c r="D113" s="10" t="s">
        <v>25</v>
      </c>
      <c r="E113" s="10" t="s">
        <v>46</v>
      </c>
      <c r="F113" s="11">
        <v>41295</v>
      </c>
      <c r="G113" s="10">
        <v>801426732</v>
      </c>
      <c r="H113" s="11">
        <v>41324</v>
      </c>
      <c r="I113" s="10">
        <v>8834</v>
      </c>
      <c r="J113" s="10">
        <v>437.2</v>
      </c>
      <c r="K113" s="10">
        <v>263.33</v>
      </c>
      <c r="L113" s="10">
        <f>PRODUCT([1]!Table1[[#This Row],[Units Sold]],[1]!Table1[[#This Row],[Unit Cost]])</f>
        <v>2326257.2199999997</v>
      </c>
      <c r="M113" s="10" t="str">
        <f>TEXT([1]!Table1[[#This Row],[Order Date]],"mmmm")</f>
        <v>January</v>
      </c>
      <c r="N113" s="10" t="str">
        <f>TEXT([1]!Table1[[#This Row],[Ship Date]],"yyyy")</f>
        <v>2013</v>
      </c>
      <c r="O113" s="12" t="str">
        <f>"Q" &amp; INT((MONTH([1]!Table1[[#This Row],[Order Date]]-1)/3)+1)</f>
        <v>Q1</v>
      </c>
      <c r="P113" s="12">
        <f>[1]!Table1[[#This Row],[revenue]]-[1]!Table1[[#This Row],[cogs]]</f>
        <v>1535967.58</v>
      </c>
      <c r="Q113" s="13">
        <f>PRODUCT([1]!Table1[[#This Row],[Unit Price]],[1]!Table1[[#This Row],[Units Sold]])</f>
        <v>3862224.8</v>
      </c>
    </row>
    <row r="114" spans="1:17">
      <c r="A114" s="4" t="s">
        <v>53</v>
      </c>
      <c r="B114" s="5" t="s">
        <v>126</v>
      </c>
      <c r="C114" s="5" t="s">
        <v>33</v>
      </c>
      <c r="D114" s="5" t="s">
        <v>20</v>
      </c>
      <c r="E114" s="5" t="s">
        <v>30</v>
      </c>
      <c r="F114" s="6">
        <v>40359</v>
      </c>
      <c r="G114" s="5">
        <v>529330146</v>
      </c>
      <c r="H114" s="6">
        <v>40406</v>
      </c>
      <c r="I114" s="5">
        <v>9408</v>
      </c>
      <c r="J114" s="5">
        <v>47.45</v>
      </c>
      <c r="K114" s="5">
        <v>31.79</v>
      </c>
      <c r="L114" s="5">
        <f>PRODUCT([1]!Table1[[#This Row],[Units Sold]],[1]!Table1[[#This Row],[Unit Cost]])</f>
        <v>299080.32000000001</v>
      </c>
      <c r="M114" s="5" t="str">
        <f>TEXT([1]!Table1[[#This Row],[Order Date]],"mmmm")</f>
        <v>June</v>
      </c>
      <c r="N114" s="5" t="str">
        <f>TEXT([1]!Table1[[#This Row],[Ship Date]],"yyyy")</f>
        <v>2010</v>
      </c>
      <c r="O114" s="7" t="str">
        <f>"Q" &amp; INT((MONTH([1]!Table1[[#This Row],[Order Date]]-1)/3)+1)</f>
        <v>Q3</v>
      </c>
      <c r="P114" s="7">
        <f>[1]!Table1[[#This Row],[revenue]]-[1]!Table1[[#This Row],[cogs]]</f>
        <v>147329.28000000003</v>
      </c>
      <c r="Q114" s="8">
        <f>PRODUCT([1]!Table1[[#This Row],[Unit Price]],[1]!Table1[[#This Row],[Units Sold]])</f>
        <v>446409.60000000003</v>
      </c>
    </row>
    <row r="115" spans="1:17">
      <c r="A115" s="9" t="s">
        <v>31</v>
      </c>
      <c r="B115" s="10" t="s">
        <v>77</v>
      </c>
      <c r="C115" s="10" t="s">
        <v>40</v>
      </c>
      <c r="D115" s="10" t="s">
        <v>20</v>
      </c>
      <c r="E115" s="10" t="s">
        <v>46</v>
      </c>
      <c r="F115" s="11">
        <v>41696</v>
      </c>
      <c r="G115" s="10">
        <v>527456033</v>
      </c>
      <c r="H115" s="11">
        <v>41700</v>
      </c>
      <c r="I115" s="10">
        <v>4816</v>
      </c>
      <c r="J115" s="10">
        <v>651.21</v>
      </c>
      <c r="K115" s="10">
        <v>524.96</v>
      </c>
      <c r="L115" s="10">
        <f>PRODUCT([1]!Table1[[#This Row],[Units Sold]],[1]!Table1[[#This Row],[Unit Cost]])</f>
        <v>2528207.3600000003</v>
      </c>
      <c r="M115" s="10" t="str">
        <f>TEXT([1]!Table1[[#This Row],[Order Date]],"mmmm")</f>
        <v>February</v>
      </c>
      <c r="N115" s="10" t="str">
        <f>TEXT([1]!Table1[[#This Row],[Ship Date]],"yyyy")</f>
        <v>2014</v>
      </c>
      <c r="O115" s="12" t="str">
        <f>"Q" &amp; INT((MONTH([1]!Table1[[#This Row],[Order Date]]-1)/3)+1)</f>
        <v>Q1</v>
      </c>
      <c r="P115" s="12">
        <f>[1]!Table1[[#This Row],[revenue]]-[1]!Table1[[#This Row],[cogs]]</f>
        <v>608020</v>
      </c>
      <c r="Q115" s="13">
        <f>PRODUCT([1]!Table1[[#This Row],[Unit Price]],[1]!Table1[[#This Row],[Units Sold]])</f>
        <v>3136227.3600000003</v>
      </c>
    </row>
    <row r="116" spans="1:17">
      <c r="A116" s="4" t="s">
        <v>31</v>
      </c>
      <c r="B116" s="5" t="s">
        <v>97</v>
      </c>
      <c r="C116" s="5" t="s">
        <v>28</v>
      </c>
      <c r="D116" s="5" t="s">
        <v>20</v>
      </c>
      <c r="E116" s="5" t="s">
        <v>21</v>
      </c>
      <c r="F116" s="6">
        <v>41390</v>
      </c>
      <c r="G116" s="5">
        <v>567728221</v>
      </c>
      <c r="H116" s="6">
        <v>41406</v>
      </c>
      <c r="I116" s="5">
        <v>2252</v>
      </c>
      <c r="J116" s="5">
        <v>421.89</v>
      </c>
      <c r="K116" s="5">
        <v>364.69</v>
      </c>
      <c r="L116" s="5">
        <f>PRODUCT([1]!Table1[[#This Row],[Units Sold]],[1]!Table1[[#This Row],[Unit Cost]])</f>
        <v>821281.88</v>
      </c>
      <c r="M116" s="5" t="str">
        <f>TEXT([1]!Table1[[#This Row],[Order Date]],"mmmm")</f>
        <v>April</v>
      </c>
      <c r="N116" s="5" t="str">
        <f>TEXT([1]!Table1[[#This Row],[Ship Date]],"yyyy")</f>
        <v>2013</v>
      </c>
      <c r="O116" s="7" t="str">
        <f>"Q" &amp; INT((MONTH([1]!Table1[[#This Row],[Order Date]]-1)/3)+1)</f>
        <v>Q2</v>
      </c>
      <c r="P116" s="7">
        <f>[1]!Table1[[#This Row],[revenue]]-[1]!Table1[[#This Row],[cogs]]</f>
        <v>128814.39999999991</v>
      </c>
      <c r="Q116" s="8">
        <f>PRODUCT([1]!Table1[[#This Row],[Unit Price]],[1]!Table1[[#This Row],[Units Sold]])</f>
        <v>950096.27999999991</v>
      </c>
    </row>
    <row r="117" spans="1:17">
      <c r="A117" s="9" t="s">
        <v>31</v>
      </c>
      <c r="B117" s="10" t="s">
        <v>127</v>
      </c>
      <c r="C117" s="10" t="s">
        <v>24</v>
      </c>
      <c r="D117" s="10" t="s">
        <v>20</v>
      </c>
      <c r="E117" s="10" t="s">
        <v>46</v>
      </c>
      <c r="F117" s="11">
        <v>41448</v>
      </c>
      <c r="G117" s="10">
        <v>942383038</v>
      </c>
      <c r="H117" s="11">
        <v>41454</v>
      </c>
      <c r="I117" s="10">
        <v>938</v>
      </c>
      <c r="J117" s="10">
        <v>109.28</v>
      </c>
      <c r="K117" s="10">
        <v>35.840000000000003</v>
      </c>
      <c r="L117" s="10">
        <f>PRODUCT([1]!Table1[[#This Row],[Units Sold]],[1]!Table1[[#This Row],[Unit Cost]])</f>
        <v>33617.920000000006</v>
      </c>
      <c r="M117" s="10" t="str">
        <f>TEXT([1]!Table1[[#This Row],[Order Date]],"mmmm")</f>
        <v>June</v>
      </c>
      <c r="N117" s="10" t="str">
        <f>TEXT([1]!Table1[[#This Row],[Ship Date]],"yyyy")</f>
        <v>2013</v>
      </c>
      <c r="O117" s="12" t="str">
        <f>"Q" &amp; INT((MONTH([1]!Table1[[#This Row],[Order Date]]-1)/3)+1)</f>
        <v>Q3</v>
      </c>
      <c r="P117" s="12">
        <f>[1]!Table1[[#This Row],[revenue]]-[1]!Table1[[#This Row],[cogs]]</f>
        <v>68886.720000000001</v>
      </c>
      <c r="Q117" s="13">
        <f>PRODUCT([1]!Table1[[#This Row],[Unit Price]],[1]!Table1[[#This Row],[Units Sold]])</f>
        <v>102504.64</v>
      </c>
    </row>
    <row r="118" spans="1:17">
      <c r="A118" s="4" t="s">
        <v>22</v>
      </c>
      <c r="B118" s="5" t="s">
        <v>128</v>
      </c>
      <c r="C118" s="5" t="s">
        <v>45</v>
      </c>
      <c r="D118" s="5" t="s">
        <v>25</v>
      </c>
      <c r="E118" s="5" t="s">
        <v>46</v>
      </c>
      <c r="F118" s="6">
        <v>42881</v>
      </c>
      <c r="G118" s="5">
        <v>213969314</v>
      </c>
      <c r="H118" s="6">
        <v>42923</v>
      </c>
      <c r="I118" s="5">
        <v>7130</v>
      </c>
      <c r="J118" s="5">
        <v>152.58000000000001</v>
      </c>
      <c r="K118" s="5">
        <v>97.44</v>
      </c>
      <c r="L118" s="5">
        <f>PRODUCT([1]!Table1[[#This Row],[Units Sold]],[1]!Table1[[#This Row],[Unit Cost]])</f>
        <v>694747.2</v>
      </c>
      <c r="M118" s="5" t="str">
        <f>TEXT([1]!Table1[[#This Row],[Order Date]],"mmmm")</f>
        <v>May</v>
      </c>
      <c r="N118" s="5" t="str">
        <f>TEXT([1]!Table1[[#This Row],[Ship Date]],"yyyy")</f>
        <v>2017</v>
      </c>
      <c r="O118" s="7" t="str">
        <f>"Q" &amp; INT((MONTH([1]!Table1[[#This Row],[Order Date]]-1)/3)+1)</f>
        <v>Q2</v>
      </c>
      <c r="P118" s="7">
        <f>[1]!Table1[[#This Row],[revenue]]-[1]!Table1[[#This Row],[cogs]]</f>
        <v>393148.20000000019</v>
      </c>
      <c r="Q118" s="8">
        <f>PRODUCT([1]!Table1[[#This Row],[Unit Price]],[1]!Table1[[#This Row],[Units Sold]])</f>
        <v>1087895.4000000001</v>
      </c>
    </row>
    <row r="119" spans="1:17">
      <c r="A119" s="9" t="s">
        <v>17</v>
      </c>
      <c r="B119" s="10" t="s">
        <v>129</v>
      </c>
      <c r="C119" s="10" t="s">
        <v>80</v>
      </c>
      <c r="D119" s="10" t="s">
        <v>20</v>
      </c>
      <c r="E119" s="10" t="s">
        <v>21</v>
      </c>
      <c r="F119" s="11">
        <v>41557</v>
      </c>
      <c r="G119" s="10">
        <v>165348374</v>
      </c>
      <c r="H119" s="11">
        <v>41605</v>
      </c>
      <c r="I119" s="10">
        <v>9113</v>
      </c>
      <c r="J119" s="10">
        <v>205.7</v>
      </c>
      <c r="K119" s="10">
        <v>117.11</v>
      </c>
      <c r="L119" s="10">
        <f>PRODUCT([1]!Table1[[#This Row],[Units Sold]],[1]!Table1[[#This Row],[Unit Cost]])</f>
        <v>1067223.43</v>
      </c>
      <c r="M119" s="10" t="str">
        <f>TEXT([1]!Table1[[#This Row],[Order Date]],"mmmm")</f>
        <v>October</v>
      </c>
      <c r="N119" s="10" t="str">
        <f>TEXT([1]!Table1[[#This Row],[Ship Date]],"yyyy")</f>
        <v>2013</v>
      </c>
      <c r="O119" s="12" t="str">
        <f>"Q" &amp; INT((MONTH([1]!Table1[[#This Row],[Order Date]]-1)/3)+1)</f>
        <v>Q4</v>
      </c>
      <c r="P119" s="12">
        <f>[1]!Table1[[#This Row],[revenue]]-[1]!Table1[[#This Row],[cogs]]</f>
        <v>807320.66999999993</v>
      </c>
      <c r="Q119" s="13">
        <f>PRODUCT([1]!Table1[[#This Row],[Unit Price]],[1]!Table1[[#This Row],[Units Sold]])</f>
        <v>1874544.0999999999</v>
      </c>
    </row>
    <row r="120" spans="1:17">
      <c r="A120" s="4" t="s">
        <v>17</v>
      </c>
      <c r="B120" s="5" t="s">
        <v>130</v>
      </c>
      <c r="C120" s="5" t="s">
        <v>41</v>
      </c>
      <c r="D120" s="5" t="s">
        <v>25</v>
      </c>
      <c r="E120" s="5" t="s">
        <v>21</v>
      </c>
      <c r="F120" s="6">
        <v>40649</v>
      </c>
      <c r="G120" s="5">
        <v>849694049</v>
      </c>
      <c r="H120" s="6">
        <v>40692</v>
      </c>
      <c r="I120" s="5">
        <v>2206</v>
      </c>
      <c r="J120" s="5">
        <v>437.2</v>
      </c>
      <c r="K120" s="5">
        <v>263.33</v>
      </c>
      <c r="L120" s="5">
        <f>PRODUCT([1]!Table1[[#This Row],[Units Sold]],[1]!Table1[[#This Row],[Unit Cost]])</f>
        <v>580905.98</v>
      </c>
      <c r="M120" s="5" t="str">
        <f>TEXT([1]!Table1[[#This Row],[Order Date]],"mmmm")</f>
        <v>April</v>
      </c>
      <c r="N120" s="5" t="str">
        <f>TEXT([1]!Table1[[#This Row],[Ship Date]],"yyyy")</f>
        <v>2011</v>
      </c>
      <c r="O120" s="7" t="str">
        <f>"Q" &amp; INT((MONTH([1]!Table1[[#This Row],[Order Date]]-1)/3)+1)</f>
        <v>Q2</v>
      </c>
      <c r="P120" s="7">
        <f>[1]!Table1[[#This Row],[revenue]]-[1]!Table1[[#This Row],[cogs]]</f>
        <v>383557.22</v>
      </c>
      <c r="Q120" s="8">
        <f>PRODUCT([1]!Table1[[#This Row],[Unit Price]],[1]!Table1[[#This Row],[Units Sold]])</f>
        <v>964463.2</v>
      </c>
    </row>
    <row r="121" spans="1:17">
      <c r="A121" s="9" t="s">
        <v>85</v>
      </c>
      <c r="B121" s="10" t="s">
        <v>86</v>
      </c>
      <c r="C121" s="10" t="s">
        <v>41</v>
      </c>
      <c r="D121" s="10" t="s">
        <v>25</v>
      </c>
      <c r="E121" s="10" t="s">
        <v>46</v>
      </c>
      <c r="F121" s="11">
        <v>40953</v>
      </c>
      <c r="G121" s="10">
        <v>140492665</v>
      </c>
      <c r="H121" s="11">
        <v>40957</v>
      </c>
      <c r="I121" s="10">
        <v>3757</v>
      </c>
      <c r="J121" s="10">
        <v>437.2</v>
      </c>
      <c r="K121" s="10">
        <v>263.33</v>
      </c>
      <c r="L121" s="10">
        <f>PRODUCT([1]!Table1[[#This Row],[Units Sold]],[1]!Table1[[#This Row],[Unit Cost]])</f>
        <v>989330.80999999994</v>
      </c>
      <c r="M121" s="10" t="str">
        <f>TEXT([1]!Table1[[#This Row],[Order Date]],"mmmm")</f>
        <v>February</v>
      </c>
      <c r="N121" s="10" t="str">
        <f>TEXT([1]!Table1[[#This Row],[Ship Date]],"yyyy")</f>
        <v>2012</v>
      </c>
      <c r="O121" s="12" t="str">
        <f>"Q" &amp; INT((MONTH([1]!Table1[[#This Row],[Order Date]]-1)/3)+1)</f>
        <v>Q1</v>
      </c>
      <c r="P121" s="12">
        <f>[1]!Table1[[#This Row],[revenue]]-[1]!Table1[[#This Row],[cogs]]</f>
        <v>653229.59</v>
      </c>
      <c r="Q121" s="13">
        <f>PRODUCT([1]!Table1[[#This Row],[Unit Price]],[1]!Table1[[#This Row],[Units Sold]])</f>
        <v>1642560.4</v>
      </c>
    </row>
    <row r="122" spans="1:17">
      <c r="A122" s="4" t="s">
        <v>26</v>
      </c>
      <c r="B122" s="5" t="s">
        <v>131</v>
      </c>
      <c r="C122" s="5" t="s">
        <v>48</v>
      </c>
      <c r="D122" s="5" t="s">
        <v>25</v>
      </c>
      <c r="E122" s="5" t="s">
        <v>34</v>
      </c>
      <c r="F122" s="6">
        <v>42270</v>
      </c>
      <c r="G122" s="5">
        <v>481543052</v>
      </c>
      <c r="H122" s="6">
        <v>42271</v>
      </c>
      <c r="I122" s="5">
        <v>8145</v>
      </c>
      <c r="J122" s="5">
        <v>81.73</v>
      </c>
      <c r="K122" s="5">
        <v>56.67</v>
      </c>
      <c r="L122" s="5">
        <f>PRODUCT([1]!Table1[[#This Row],[Units Sold]],[1]!Table1[[#This Row],[Unit Cost]])</f>
        <v>461577.15</v>
      </c>
      <c r="M122" s="5" t="str">
        <f>TEXT([1]!Table1[[#This Row],[Order Date]],"mmmm")</f>
        <v>September</v>
      </c>
      <c r="N122" s="5" t="str">
        <f>TEXT([1]!Table1[[#This Row],[Ship Date]],"yyyy")</f>
        <v>2015</v>
      </c>
      <c r="O122" s="7" t="str">
        <f>"Q" &amp; INT((MONTH([1]!Table1[[#This Row],[Order Date]]-1)/3)+1)</f>
        <v>Q4</v>
      </c>
      <c r="P122" s="7">
        <f>[1]!Table1[[#This Row],[revenue]]-[1]!Table1[[#This Row],[cogs]]</f>
        <v>204113.69999999995</v>
      </c>
      <c r="Q122" s="8">
        <f>PRODUCT([1]!Table1[[#This Row],[Unit Price]],[1]!Table1[[#This Row],[Units Sold]])</f>
        <v>665690.85</v>
      </c>
    </row>
    <row r="123" spans="1:17">
      <c r="A123" s="9" t="s">
        <v>31</v>
      </c>
      <c r="B123" s="10" t="s">
        <v>66</v>
      </c>
      <c r="C123" s="10" t="s">
        <v>59</v>
      </c>
      <c r="D123" s="10" t="s">
        <v>25</v>
      </c>
      <c r="E123" s="10" t="s">
        <v>34</v>
      </c>
      <c r="F123" s="11">
        <v>42024</v>
      </c>
      <c r="G123" s="10">
        <v>336956536</v>
      </c>
      <c r="H123" s="11">
        <v>42039</v>
      </c>
      <c r="I123" s="10">
        <v>1782</v>
      </c>
      <c r="J123" s="10">
        <v>154.06</v>
      </c>
      <c r="K123" s="10">
        <v>90.93</v>
      </c>
      <c r="L123" s="10">
        <f>PRODUCT([1]!Table1[[#This Row],[Units Sold]],[1]!Table1[[#This Row],[Unit Cost]])</f>
        <v>162037.26</v>
      </c>
      <c r="M123" s="10" t="str">
        <f>TEXT([1]!Table1[[#This Row],[Order Date]],"mmmm")</f>
        <v>January</v>
      </c>
      <c r="N123" s="10" t="str">
        <f>TEXT([1]!Table1[[#This Row],[Ship Date]],"yyyy")</f>
        <v>2015</v>
      </c>
      <c r="O123" s="12" t="str">
        <f>"Q" &amp; INT((MONTH([1]!Table1[[#This Row],[Order Date]]-1)/3)+1)</f>
        <v>Q1</v>
      </c>
      <c r="P123" s="12">
        <f>[1]!Table1[[#This Row],[revenue]]-[1]!Table1[[#This Row],[cogs]]</f>
        <v>112497.65999999997</v>
      </c>
      <c r="Q123" s="13">
        <f>PRODUCT([1]!Table1[[#This Row],[Unit Price]],[1]!Table1[[#This Row],[Units Sold]])</f>
        <v>274534.92</v>
      </c>
    </row>
    <row r="124" spans="1:17">
      <c r="A124" s="4" t="s">
        <v>31</v>
      </c>
      <c r="B124" s="5" t="s">
        <v>127</v>
      </c>
      <c r="C124" s="5" t="s">
        <v>45</v>
      </c>
      <c r="D124" s="5" t="s">
        <v>20</v>
      </c>
      <c r="E124" s="5" t="s">
        <v>21</v>
      </c>
      <c r="F124" s="6">
        <v>42178</v>
      </c>
      <c r="G124" s="5">
        <v>941156947</v>
      </c>
      <c r="H124" s="6">
        <v>42191</v>
      </c>
      <c r="I124" s="5">
        <v>8110</v>
      </c>
      <c r="J124" s="5">
        <v>152.58000000000001</v>
      </c>
      <c r="K124" s="5">
        <v>97.44</v>
      </c>
      <c r="L124" s="5">
        <f>PRODUCT([1]!Table1[[#This Row],[Units Sold]],[1]!Table1[[#This Row],[Unit Cost]])</f>
        <v>790238.4</v>
      </c>
      <c r="M124" s="5" t="str">
        <f>TEXT([1]!Table1[[#This Row],[Order Date]],"mmmm")</f>
        <v>June</v>
      </c>
      <c r="N124" s="5" t="str">
        <f>TEXT([1]!Table1[[#This Row],[Ship Date]],"yyyy")</f>
        <v>2015</v>
      </c>
      <c r="O124" s="7" t="str">
        <f>"Q" &amp; INT((MONTH([1]!Table1[[#This Row],[Order Date]]-1)/3)+1)</f>
        <v>Q3</v>
      </c>
      <c r="P124" s="7">
        <f>[1]!Table1[[#This Row],[revenue]]-[1]!Table1[[#This Row],[cogs]]</f>
        <v>447185.4</v>
      </c>
      <c r="Q124" s="8">
        <f>PRODUCT([1]!Table1[[#This Row],[Unit Price]],[1]!Table1[[#This Row],[Units Sold]])</f>
        <v>1237423.8</v>
      </c>
    </row>
    <row r="125" spans="1:17">
      <c r="A125" s="9" t="s">
        <v>22</v>
      </c>
      <c r="B125" s="10" t="s">
        <v>132</v>
      </c>
      <c r="C125" s="10" t="s">
        <v>45</v>
      </c>
      <c r="D125" s="10" t="s">
        <v>25</v>
      </c>
      <c r="E125" s="10" t="s">
        <v>21</v>
      </c>
      <c r="F125" s="11">
        <v>42317</v>
      </c>
      <c r="G125" s="10">
        <v>448880612</v>
      </c>
      <c r="H125" s="11">
        <v>42347</v>
      </c>
      <c r="I125" s="10">
        <v>2603</v>
      </c>
      <c r="J125" s="10">
        <v>152.58000000000001</v>
      </c>
      <c r="K125" s="10">
        <v>97.44</v>
      </c>
      <c r="L125" s="10">
        <f>PRODUCT([1]!Table1[[#This Row],[Units Sold]],[1]!Table1[[#This Row],[Unit Cost]])</f>
        <v>253636.32</v>
      </c>
      <c r="M125" s="10" t="str">
        <f>TEXT([1]!Table1[[#This Row],[Order Date]],"mmmm")</f>
        <v>November</v>
      </c>
      <c r="N125" s="10" t="str">
        <f>TEXT([1]!Table1[[#This Row],[Ship Date]],"yyyy")</f>
        <v>2015</v>
      </c>
      <c r="O125" s="12" t="str">
        <f>"Q" &amp; INT((MONTH([1]!Table1[[#This Row],[Order Date]]-1)/3)+1)</f>
        <v>Q4</v>
      </c>
      <c r="P125" s="12">
        <f>[1]!Table1[[#This Row],[revenue]]-[1]!Table1[[#This Row],[cogs]]</f>
        <v>143529.42000000004</v>
      </c>
      <c r="Q125" s="13">
        <f>PRODUCT([1]!Table1[[#This Row],[Unit Price]],[1]!Table1[[#This Row],[Units Sold]])</f>
        <v>397165.74000000005</v>
      </c>
    </row>
    <row r="126" spans="1:17">
      <c r="A126" s="4" t="s">
        <v>35</v>
      </c>
      <c r="B126" s="5" t="s">
        <v>125</v>
      </c>
      <c r="C126" s="5" t="s">
        <v>40</v>
      </c>
      <c r="D126" s="5" t="s">
        <v>20</v>
      </c>
      <c r="E126" s="5" t="s">
        <v>46</v>
      </c>
      <c r="F126" s="6">
        <v>41033</v>
      </c>
      <c r="G126" s="5">
        <v>685176360</v>
      </c>
      <c r="H126" s="6">
        <v>41068</v>
      </c>
      <c r="I126" s="5">
        <v>7766</v>
      </c>
      <c r="J126" s="5">
        <v>651.21</v>
      </c>
      <c r="K126" s="5">
        <v>524.96</v>
      </c>
      <c r="L126" s="5">
        <f>PRODUCT([1]!Table1[[#This Row],[Units Sold]],[1]!Table1[[#This Row],[Unit Cost]])</f>
        <v>4076839.3600000003</v>
      </c>
      <c r="M126" s="5" t="str">
        <f>TEXT([1]!Table1[[#This Row],[Order Date]],"mmmm")</f>
        <v>May</v>
      </c>
      <c r="N126" s="5" t="str">
        <f>TEXT([1]!Table1[[#This Row],[Ship Date]],"yyyy")</f>
        <v>2012</v>
      </c>
      <c r="O126" s="7" t="str">
        <f>"Q" &amp; INT((MONTH([1]!Table1[[#This Row],[Order Date]]-1)/3)+1)</f>
        <v>Q2</v>
      </c>
      <c r="P126" s="7">
        <f>[1]!Table1[[#This Row],[revenue]]-[1]!Table1[[#This Row],[cogs]]</f>
        <v>980457.5</v>
      </c>
      <c r="Q126" s="8">
        <f>PRODUCT([1]!Table1[[#This Row],[Unit Price]],[1]!Table1[[#This Row],[Units Sold]])</f>
        <v>5057296.8600000003</v>
      </c>
    </row>
    <row r="127" spans="1:17">
      <c r="A127" s="9" t="s">
        <v>53</v>
      </c>
      <c r="B127" s="10" t="s">
        <v>54</v>
      </c>
      <c r="C127" s="10" t="s">
        <v>40</v>
      </c>
      <c r="D127" s="10" t="s">
        <v>25</v>
      </c>
      <c r="E127" s="10" t="s">
        <v>34</v>
      </c>
      <c r="F127" s="11">
        <v>42838</v>
      </c>
      <c r="G127" s="10">
        <v>395405519</v>
      </c>
      <c r="H127" s="11">
        <v>42851</v>
      </c>
      <c r="I127" s="10">
        <v>8135</v>
      </c>
      <c r="J127" s="10">
        <v>651.21</v>
      </c>
      <c r="K127" s="10">
        <v>524.96</v>
      </c>
      <c r="L127" s="10">
        <f>PRODUCT([1]!Table1[[#This Row],[Units Sold]],[1]!Table1[[#This Row],[Unit Cost]])</f>
        <v>4270549.6000000006</v>
      </c>
      <c r="M127" s="10" t="str">
        <f>TEXT([1]!Table1[[#This Row],[Order Date]],"mmmm")</f>
        <v>April</v>
      </c>
      <c r="N127" s="10" t="str">
        <f>TEXT([1]!Table1[[#This Row],[Ship Date]],"yyyy")</f>
        <v>2017</v>
      </c>
      <c r="O127" s="12" t="str">
        <f>"Q" &amp; INT((MONTH([1]!Table1[[#This Row],[Order Date]]-1)/3)+1)</f>
        <v>Q2</v>
      </c>
      <c r="P127" s="12">
        <f>[1]!Table1[[#This Row],[revenue]]-[1]!Table1[[#This Row],[cogs]]</f>
        <v>1027043.75</v>
      </c>
      <c r="Q127" s="13">
        <f>PRODUCT([1]!Table1[[#This Row],[Unit Price]],[1]!Table1[[#This Row],[Units Sold]])</f>
        <v>5297593.3500000006</v>
      </c>
    </row>
    <row r="128" spans="1:17">
      <c r="A128" s="4" t="s">
        <v>17</v>
      </c>
      <c r="B128" s="5" t="s">
        <v>116</v>
      </c>
      <c r="C128" s="5" t="s">
        <v>57</v>
      </c>
      <c r="D128" s="5" t="s">
        <v>20</v>
      </c>
      <c r="E128" s="5" t="s">
        <v>46</v>
      </c>
      <c r="F128" s="6">
        <v>40185</v>
      </c>
      <c r="G128" s="5">
        <v>195241916</v>
      </c>
      <c r="H128" s="6">
        <v>40221</v>
      </c>
      <c r="I128" s="5">
        <v>5276</v>
      </c>
      <c r="J128" s="5">
        <v>668.27</v>
      </c>
      <c r="K128" s="5">
        <v>502.54</v>
      </c>
      <c r="L128" s="5">
        <f>PRODUCT([1]!Table1[[#This Row],[Units Sold]],[1]!Table1[[#This Row],[Unit Cost]])</f>
        <v>2651401.04</v>
      </c>
      <c r="M128" s="5" t="str">
        <f>TEXT([1]!Table1[[#This Row],[Order Date]],"mmmm")</f>
        <v>January</v>
      </c>
      <c r="N128" s="5" t="str">
        <f>TEXT([1]!Table1[[#This Row],[Ship Date]],"yyyy")</f>
        <v>2010</v>
      </c>
      <c r="O128" s="7" t="str">
        <f>"Q" &amp; INT((MONTH([1]!Table1[[#This Row],[Order Date]]-1)/3)+1)</f>
        <v>Q1</v>
      </c>
      <c r="P128" s="7">
        <f>[1]!Table1[[#This Row],[revenue]]-[1]!Table1[[#This Row],[cogs]]</f>
        <v>874391.48</v>
      </c>
      <c r="Q128" s="8">
        <f>PRODUCT([1]!Table1[[#This Row],[Unit Price]],[1]!Table1[[#This Row],[Units Sold]])</f>
        <v>3525792.52</v>
      </c>
    </row>
    <row r="129" spans="1:17">
      <c r="A129" s="9" t="s">
        <v>17</v>
      </c>
      <c r="B129" s="10" t="s">
        <v>133</v>
      </c>
      <c r="C129" s="10" t="s">
        <v>24</v>
      </c>
      <c r="D129" s="10" t="s">
        <v>20</v>
      </c>
      <c r="E129" s="10" t="s">
        <v>46</v>
      </c>
      <c r="F129" s="11">
        <v>42515</v>
      </c>
      <c r="G129" s="10">
        <v>320671880</v>
      </c>
      <c r="H129" s="11">
        <v>42556</v>
      </c>
      <c r="I129" s="10">
        <v>2790</v>
      </c>
      <c r="J129" s="10">
        <v>109.28</v>
      </c>
      <c r="K129" s="10">
        <v>35.840000000000003</v>
      </c>
      <c r="L129" s="10">
        <f>PRODUCT([1]!Table1[[#This Row],[Units Sold]],[1]!Table1[[#This Row],[Unit Cost]])</f>
        <v>99993.600000000006</v>
      </c>
      <c r="M129" s="10" t="str">
        <f>TEXT([1]!Table1[[#This Row],[Order Date]],"mmmm")</f>
        <v>May</v>
      </c>
      <c r="N129" s="10" t="str">
        <f>TEXT([1]!Table1[[#This Row],[Ship Date]],"yyyy")</f>
        <v>2016</v>
      </c>
      <c r="O129" s="12" t="str">
        <f>"Q" &amp; INT((MONTH([1]!Table1[[#This Row],[Order Date]]-1)/3)+1)</f>
        <v>Q2</v>
      </c>
      <c r="P129" s="12">
        <f>[1]!Table1[[#This Row],[revenue]]-[1]!Table1[[#This Row],[cogs]]</f>
        <v>204897.6</v>
      </c>
      <c r="Q129" s="13">
        <f>PRODUCT([1]!Table1[[#This Row],[Unit Price]],[1]!Table1[[#This Row],[Units Sold]])</f>
        <v>304891.2</v>
      </c>
    </row>
    <row r="130" spans="1:17">
      <c r="A130" s="4" t="s">
        <v>35</v>
      </c>
      <c r="B130" s="5" t="s">
        <v>134</v>
      </c>
      <c r="C130" s="5" t="s">
        <v>28</v>
      </c>
      <c r="D130" s="5" t="s">
        <v>20</v>
      </c>
      <c r="E130" s="5" t="s">
        <v>30</v>
      </c>
      <c r="F130" s="6">
        <v>41677</v>
      </c>
      <c r="G130" s="5">
        <v>177994239</v>
      </c>
      <c r="H130" s="6">
        <v>41727</v>
      </c>
      <c r="I130" s="5">
        <v>1306</v>
      </c>
      <c r="J130" s="5">
        <v>421.89</v>
      </c>
      <c r="K130" s="5">
        <v>364.69</v>
      </c>
      <c r="L130" s="5">
        <f>PRODUCT([1]!Table1[[#This Row],[Units Sold]],[1]!Table1[[#This Row],[Unit Cost]])</f>
        <v>476285.14</v>
      </c>
      <c r="M130" s="5" t="str">
        <f>TEXT([1]!Table1[[#This Row],[Order Date]],"mmmm")</f>
        <v>February</v>
      </c>
      <c r="N130" s="5" t="str">
        <f>TEXT([1]!Table1[[#This Row],[Ship Date]],"yyyy")</f>
        <v>2014</v>
      </c>
      <c r="O130" s="7" t="str">
        <f>"Q" &amp; INT((MONTH([1]!Table1[[#This Row],[Order Date]]-1)/3)+1)</f>
        <v>Q1</v>
      </c>
      <c r="P130" s="7">
        <f>[1]!Table1[[#This Row],[revenue]]-[1]!Table1[[#This Row],[cogs]]</f>
        <v>74703.199999999953</v>
      </c>
      <c r="Q130" s="8">
        <f>PRODUCT([1]!Table1[[#This Row],[Unit Price]],[1]!Table1[[#This Row],[Units Sold]])</f>
        <v>550988.34</v>
      </c>
    </row>
    <row r="131" spans="1:17">
      <c r="A131" s="9" t="s">
        <v>17</v>
      </c>
      <c r="B131" s="10" t="s">
        <v>37</v>
      </c>
      <c r="C131" s="10" t="s">
        <v>59</v>
      </c>
      <c r="D131" s="10" t="s">
        <v>25</v>
      </c>
      <c r="E131" s="10" t="s">
        <v>30</v>
      </c>
      <c r="F131" s="11">
        <v>40972</v>
      </c>
      <c r="G131" s="10">
        <v>593820321</v>
      </c>
      <c r="H131" s="11">
        <v>40972</v>
      </c>
      <c r="I131" s="10">
        <v>3484</v>
      </c>
      <c r="J131" s="10">
        <v>154.06</v>
      </c>
      <c r="K131" s="10">
        <v>90.93</v>
      </c>
      <c r="L131" s="10">
        <f>PRODUCT([1]!Table1[[#This Row],[Units Sold]],[1]!Table1[[#This Row],[Unit Cost]])</f>
        <v>316800.12</v>
      </c>
      <c r="M131" s="10" t="str">
        <f>TEXT([1]!Table1[[#This Row],[Order Date]],"mmmm")</f>
        <v>March</v>
      </c>
      <c r="N131" s="10" t="str">
        <f>TEXT([1]!Table1[[#This Row],[Ship Date]],"yyyy")</f>
        <v>2012</v>
      </c>
      <c r="O131" s="12" t="str">
        <f>"Q" &amp; INT((MONTH([1]!Table1[[#This Row],[Order Date]]-1)/3)+1)</f>
        <v>Q2</v>
      </c>
      <c r="P131" s="12">
        <f>[1]!Table1[[#This Row],[revenue]]-[1]!Table1[[#This Row],[cogs]]</f>
        <v>219944.92000000004</v>
      </c>
      <c r="Q131" s="13">
        <f>PRODUCT([1]!Table1[[#This Row],[Unit Price]],[1]!Table1[[#This Row],[Units Sold]])</f>
        <v>536745.04</v>
      </c>
    </row>
    <row r="132" spans="1:17">
      <c r="A132" s="4" t="s">
        <v>17</v>
      </c>
      <c r="B132" s="5" t="s">
        <v>135</v>
      </c>
      <c r="C132" s="5" t="s">
        <v>45</v>
      </c>
      <c r="D132" s="5" t="s">
        <v>20</v>
      </c>
      <c r="E132" s="5" t="s">
        <v>34</v>
      </c>
      <c r="F132" s="6">
        <v>42709</v>
      </c>
      <c r="G132" s="5">
        <v>665073955</v>
      </c>
      <c r="H132" s="6">
        <v>42728</v>
      </c>
      <c r="I132" s="5">
        <v>9017</v>
      </c>
      <c r="J132" s="5">
        <v>152.58000000000001</v>
      </c>
      <c r="K132" s="5">
        <v>97.44</v>
      </c>
      <c r="L132" s="5">
        <f>PRODUCT([1]!Table1[[#This Row],[Units Sold]],[1]!Table1[[#This Row],[Unit Cost]])</f>
        <v>878616.48</v>
      </c>
      <c r="M132" s="5" t="str">
        <f>TEXT([1]!Table1[[#This Row],[Order Date]],"mmmm")</f>
        <v>December</v>
      </c>
      <c r="N132" s="5" t="str">
        <f>TEXT([1]!Table1[[#This Row],[Ship Date]],"yyyy")</f>
        <v>2016</v>
      </c>
      <c r="O132" s="7" t="str">
        <f>"Q" &amp; INT((MONTH([1]!Table1[[#This Row],[Order Date]]-1)/3)+1)</f>
        <v>Q5</v>
      </c>
      <c r="P132" s="7">
        <f>[1]!Table1[[#This Row],[revenue]]-[1]!Table1[[#This Row],[cogs]]</f>
        <v>497197.38000000012</v>
      </c>
      <c r="Q132" s="8">
        <f>PRODUCT([1]!Table1[[#This Row],[Unit Price]],[1]!Table1[[#This Row],[Units Sold]])</f>
        <v>1375813.86</v>
      </c>
    </row>
    <row r="133" spans="1:17">
      <c r="A133" s="9" t="s">
        <v>17</v>
      </c>
      <c r="B133" s="10" t="s">
        <v>136</v>
      </c>
      <c r="C133" s="10" t="s">
        <v>59</v>
      </c>
      <c r="D133" s="10" t="s">
        <v>25</v>
      </c>
      <c r="E133" s="10" t="s">
        <v>34</v>
      </c>
      <c r="F133" s="11">
        <v>41288</v>
      </c>
      <c r="G133" s="10">
        <v>908991467</v>
      </c>
      <c r="H133" s="11">
        <v>41332</v>
      </c>
      <c r="I133" s="10">
        <v>9630</v>
      </c>
      <c r="J133" s="10">
        <v>154.06</v>
      </c>
      <c r="K133" s="10">
        <v>90.93</v>
      </c>
      <c r="L133" s="10">
        <f>PRODUCT([1]!Table1[[#This Row],[Units Sold]],[1]!Table1[[#This Row],[Unit Cost]])</f>
        <v>875655.9</v>
      </c>
      <c r="M133" s="10" t="str">
        <f>TEXT([1]!Table1[[#This Row],[Order Date]],"mmmm")</f>
        <v>January</v>
      </c>
      <c r="N133" s="10" t="str">
        <f>TEXT([1]!Table1[[#This Row],[Ship Date]],"yyyy")</f>
        <v>2013</v>
      </c>
      <c r="O133" s="12" t="str">
        <f>"Q" &amp; INT((MONTH([1]!Table1[[#This Row],[Order Date]]-1)/3)+1)</f>
        <v>Q1</v>
      </c>
      <c r="P133" s="12">
        <f>[1]!Table1[[#This Row],[revenue]]-[1]!Table1[[#This Row],[cogs]]</f>
        <v>607941.9</v>
      </c>
      <c r="Q133" s="13">
        <f>PRODUCT([1]!Table1[[#This Row],[Unit Price]],[1]!Table1[[#This Row],[Units Sold]])</f>
        <v>1483597.8</v>
      </c>
    </row>
    <row r="134" spans="1:17">
      <c r="A134" s="4" t="s">
        <v>31</v>
      </c>
      <c r="B134" s="5" t="s">
        <v>137</v>
      </c>
      <c r="C134" s="5" t="s">
        <v>41</v>
      </c>
      <c r="D134" s="5" t="s">
        <v>25</v>
      </c>
      <c r="E134" s="5" t="s">
        <v>21</v>
      </c>
      <c r="F134" s="6">
        <v>41176</v>
      </c>
      <c r="G134" s="5">
        <v>113121688</v>
      </c>
      <c r="H134" s="6">
        <v>41178</v>
      </c>
      <c r="I134" s="5">
        <v>4076</v>
      </c>
      <c r="J134" s="5">
        <v>437.2</v>
      </c>
      <c r="K134" s="5">
        <v>263.33</v>
      </c>
      <c r="L134" s="5">
        <f>PRODUCT([1]!Table1[[#This Row],[Units Sold]],[1]!Table1[[#This Row],[Unit Cost]])</f>
        <v>1073333.0799999998</v>
      </c>
      <c r="M134" s="5" t="str">
        <f>TEXT([1]!Table1[[#This Row],[Order Date]],"mmmm")</f>
        <v>September</v>
      </c>
      <c r="N134" s="5" t="str">
        <f>TEXT([1]!Table1[[#This Row],[Ship Date]],"yyyy")</f>
        <v>2012</v>
      </c>
      <c r="O134" s="7" t="str">
        <f>"Q" &amp; INT((MONTH([1]!Table1[[#This Row],[Order Date]]-1)/3)+1)</f>
        <v>Q4</v>
      </c>
      <c r="P134" s="7">
        <f>[1]!Table1[[#This Row],[revenue]]-[1]!Table1[[#This Row],[cogs]]</f>
        <v>708694.12000000011</v>
      </c>
      <c r="Q134" s="8">
        <f>PRODUCT([1]!Table1[[#This Row],[Unit Price]],[1]!Table1[[#This Row],[Units Sold]])</f>
        <v>1782027.2</v>
      </c>
    </row>
    <row r="135" spans="1:17">
      <c r="A135" s="9" t="s">
        <v>53</v>
      </c>
      <c r="B135" s="10" t="s">
        <v>138</v>
      </c>
      <c r="C135" s="10" t="s">
        <v>28</v>
      </c>
      <c r="D135" s="10" t="s">
        <v>25</v>
      </c>
      <c r="E135" s="10" t="s">
        <v>34</v>
      </c>
      <c r="F135" s="11">
        <v>41701</v>
      </c>
      <c r="G135" s="10">
        <v>285325944</v>
      </c>
      <c r="H135" s="11">
        <v>41736</v>
      </c>
      <c r="I135" s="10">
        <v>3142</v>
      </c>
      <c r="J135" s="10">
        <v>421.89</v>
      </c>
      <c r="K135" s="10">
        <v>364.69</v>
      </c>
      <c r="L135" s="10">
        <f>PRODUCT([1]!Table1[[#This Row],[Units Sold]],[1]!Table1[[#This Row],[Unit Cost]])</f>
        <v>1145855.98</v>
      </c>
      <c r="M135" s="10" t="str">
        <f>TEXT([1]!Table1[[#This Row],[Order Date]],"mmmm")</f>
        <v>March</v>
      </c>
      <c r="N135" s="10" t="str">
        <f>TEXT([1]!Table1[[#This Row],[Ship Date]],"yyyy")</f>
        <v>2014</v>
      </c>
      <c r="O135" s="12" t="str">
        <f>"Q" &amp; INT((MONTH([1]!Table1[[#This Row],[Order Date]]-1)/3)+1)</f>
        <v>Q2</v>
      </c>
      <c r="P135" s="12">
        <f>[1]!Table1[[#This Row],[revenue]]-[1]!Table1[[#This Row],[cogs]]</f>
        <v>179722.39999999991</v>
      </c>
      <c r="Q135" s="13">
        <f>PRODUCT([1]!Table1[[#This Row],[Unit Price]],[1]!Table1[[#This Row],[Units Sold]])</f>
        <v>1325578.3799999999</v>
      </c>
    </row>
    <row r="136" spans="1:17">
      <c r="A136" s="4" t="s">
        <v>17</v>
      </c>
      <c r="B136" s="5" t="s">
        <v>38</v>
      </c>
      <c r="C136" s="5" t="s">
        <v>24</v>
      </c>
      <c r="D136" s="5" t="s">
        <v>20</v>
      </c>
      <c r="E136" s="5" t="s">
        <v>46</v>
      </c>
      <c r="F136" s="6">
        <v>41193</v>
      </c>
      <c r="G136" s="5">
        <v>803778064</v>
      </c>
      <c r="H136" s="6">
        <v>41212</v>
      </c>
      <c r="I136" s="5">
        <v>4646</v>
      </c>
      <c r="J136" s="5">
        <v>109.28</v>
      </c>
      <c r="K136" s="5">
        <v>35.840000000000003</v>
      </c>
      <c r="L136" s="5">
        <f>PRODUCT([1]!Table1[[#This Row],[Units Sold]],[1]!Table1[[#This Row],[Unit Cost]])</f>
        <v>166512.64000000001</v>
      </c>
      <c r="M136" s="5" t="str">
        <f>TEXT([1]!Table1[[#This Row],[Order Date]],"mmmm")</f>
        <v>October</v>
      </c>
      <c r="N136" s="5" t="str">
        <f>TEXT([1]!Table1[[#This Row],[Ship Date]],"yyyy")</f>
        <v>2012</v>
      </c>
      <c r="O136" s="7" t="str">
        <f>"Q" &amp; INT((MONTH([1]!Table1[[#This Row],[Order Date]]-1)/3)+1)</f>
        <v>Q4</v>
      </c>
      <c r="P136" s="7">
        <f>[1]!Table1[[#This Row],[revenue]]-[1]!Table1[[#This Row],[cogs]]</f>
        <v>341202.24</v>
      </c>
      <c r="Q136" s="8">
        <f>PRODUCT([1]!Table1[[#This Row],[Unit Price]],[1]!Table1[[#This Row],[Units Sold]])</f>
        <v>507714.88</v>
      </c>
    </row>
    <row r="137" spans="1:17">
      <c r="A137" s="9" t="s">
        <v>22</v>
      </c>
      <c r="B137" s="10" t="s">
        <v>132</v>
      </c>
      <c r="C137" s="10" t="s">
        <v>57</v>
      </c>
      <c r="D137" s="10" t="s">
        <v>20</v>
      </c>
      <c r="E137" s="10" t="s">
        <v>34</v>
      </c>
      <c r="F137" s="11">
        <v>41141</v>
      </c>
      <c r="G137" s="10">
        <v>666964375</v>
      </c>
      <c r="H137" s="11">
        <v>41190</v>
      </c>
      <c r="I137" s="10">
        <v>8435</v>
      </c>
      <c r="J137" s="10">
        <v>668.27</v>
      </c>
      <c r="K137" s="10">
        <v>502.54</v>
      </c>
      <c r="L137" s="10">
        <f>PRODUCT([1]!Table1[[#This Row],[Units Sold]],[1]!Table1[[#This Row],[Unit Cost]])</f>
        <v>4238924.9000000004</v>
      </c>
      <c r="M137" s="10" t="str">
        <f>TEXT([1]!Table1[[#This Row],[Order Date]],"mmmm")</f>
        <v>August</v>
      </c>
      <c r="N137" s="10" t="str">
        <f>TEXT([1]!Table1[[#This Row],[Ship Date]],"yyyy")</f>
        <v>2012</v>
      </c>
      <c r="O137" s="12" t="str">
        <f>"Q" &amp; INT((MONTH([1]!Table1[[#This Row],[Order Date]]-1)/3)+1)</f>
        <v>Q3</v>
      </c>
      <c r="P137" s="12">
        <f>[1]!Table1[[#This Row],[revenue]]-[1]!Table1[[#This Row],[cogs]]</f>
        <v>1397932.5499999998</v>
      </c>
      <c r="Q137" s="13">
        <f>PRODUCT([1]!Table1[[#This Row],[Unit Price]],[1]!Table1[[#This Row],[Units Sold]])</f>
        <v>5636857.4500000002</v>
      </c>
    </row>
    <row r="138" spans="1:17">
      <c r="A138" s="4" t="s">
        <v>22</v>
      </c>
      <c r="B138" s="5" t="s">
        <v>139</v>
      </c>
      <c r="C138" s="5" t="s">
        <v>28</v>
      </c>
      <c r="D138" s="5" t="s">
        <v>25</v>
      </c>
      <c r="E138" s="5" t="s">
        <v>21</v>
      </c>
      <c r="F138" s="6">
        <v>42037</v>
      </c>
      <c r="G138" s="5">
        <v>743683707</v>
      </c>
      <c r="H138" s="6">
        <v>42039</v>
      </c>
      <c r="I138" s="5">
        <v>1390</v>
      </c>
      <c r="J138" s="5">
        <v>421.89</v>
      </c>
      <c r="K138" s="5">
        <v>364.69</v>
      </c>
      <c r="L138" s="5">
        <f>PRODUCT([1]!Table1[[#This Row],[Units Sold]],[1]!Table1[[#This Row],[Unit Cost]])</f>
        <v>506919.1</v>
      </c>
      <c r="M138" s="5" t="str">
        <f>TEXT([1]!Table1[[#This Row],[Order Date]],"mmmm")</f>
        <v>February</v>
      </c>
      <c r="N138" s="5" t="str">
        <f>TEXT([1]!Table1[[#This Row],[Ship Date]],"yyyy")</f>
        <v>2015</v>
      </c>
      <c r="O138" s="7" t="str">
        <f>"Q" &amp; INT((MONTH([1]!Table1[[#This Row],[Order Date]]-1)/3)+1)</f>
        <v>Q1</v>
      </c>
      <c r="P138" s="7">
        <f>[1]!Table1[[#This Row],[revenue]]-[1]!Table1[[#This Row],[cogs]]</f>
        <v>79508</v>
      </c>
      <c r="Q138" s="8">
        <f>PRODUCT([1]!Table1[[#This Row],[Unit Price]],[1]!Table1[[#This Row],[Units Sold]])</f>
        <v>586427.1</v>
      </c>
    </row>
    <row r="139" spans="1:17">
      <c r="A139" s="9" t="s">
        <v>31</v>
      </c>
      <c r="B139" s="10" t="s">
        <v>140</v>
      </c>
      <c r="C139" s="10" t="s">
        <v>80</v>
      </c>
      <c r="D139" s="10" t="s">
        <v>20</v>
      </c>
      <c r="E139" s="10" t="s">
        <v>46</v>
      </c>
      <c r="F139" s="11">
        <v>41998</v>
      </c>
      <c r="G139" s="10">
        <v>623047387</v>
      </c>
      <c r="H139" s="11">
        <v>42022</v>
      </c>
      <c r="I139" s="10">
        <v>2422</v>
      </c>
      <c r="J139" s="10">
        <v>205.7</v>
      </c>
      <c r="K139" s="10">
        <v>117.11</v>
      </c>
      <c r="L139" s="10">
        <f>PRODUCT([1]!Table1[[#This Row],[Units Sold]],[1]!Table1[[#This Row],[Unit Cost]])</f>
        <v>283640.42</v>
      </c>
      <c r="M139" s="10" t="str">
        <f>TEXT([1]!Table1[[#This Row],[Order Date]],"mmmm")</f>
        <v>December</v>
      </c>
      <c r="N139" s="10" t="str">
        <f>TEXT([1]!Table1[[#This Row],[Ship Date]],"yyyy")</f>
        <v>2015</v>
      </c>
      <c r="O139" s="12" t="str">
        <f>"Q" &amp; INT((MONTH([1]!Table1[[#This Row],[Order Date]]-1)/3)+1)</f>
        <v>Q5</v>
      </c>
      <c r="P139" s="12">
        <f>[1]!Table1[[#This Row],[revenue]]-[1]!Table1[[#This Row],[cogs]]</f>
        <v>214564.97999999998</v>
      </c>
      <c r="Q139" s="13">
        <f>PRODUCT([1]!Table1[[#This Row],[Unit Price]],[1]!Table1[[#This Row],[Units Sold]])</f>
        <v>498205.39999999997</v>
      </c>
    </row>
    <row r="140" spans="1:17">
      <c r="A140" s="4" t="s">
        <v>31</v>
      </c>
      <c r="B140" s="5" t="s">
        <v>127</v>
      </c>
      <c r="C140" s="5" t="s">
        <v>40</v>
      </c>
      <c r="D140" s="5" t="s">
        <v>25</v>
      </c>
      <c r="E140" s="5" t="s">
        <v>21</v>
      </c>
      <c r="F140" s="6">
        <v>40910</v>
      </c>
      <c r="G140" s="5">
        <v>864479243</v>
      </c>
      <c r="H140" s="6">
        <v>40956</v>
      </c>
      <c r="I140" s="5">
        <v>7474</v>
      </c>
      <c r="J140" s="5">
        <v>651.21</v>
      </c>
      <c r="K140" s="5">
        <v>524.96</v>
      </c>
      <c r="L140" s="5">
        <f>PRODUCT([1]!Table1[[#This Row],[Units Sold]],[1]!Table1[[#This Row],[Unit Cost]])</f>
        <v>3923551.0400000005</v>
      </c>
      <c r="M140" s="5" t="str">
        <f>TEXT([1]!Table1[[#This Row],[Order Date]],"mmmm")</f>
        <v>January</v>
      </c>
      <c r="N140" s="5" t="str">
        <f>TEXT([1]!Table1[[#This Row],[Ship Date]],"yyyy")</f>
        <v>2012</v>
      </c>
      <c r="O140" s="7" t="str">
        <f>"Q" &amp; INT((MONTH([1]!Table1[[#This Row],[Order Date]]-1)/3)+1)</f>
        <v>Q1</v>
      </c>
      <c r="P140" s="7">
        <f>[1]!Table1[[#This Row],[revenue]]-[1]!Table1[[#This Row],[cogs]]</f>
        <v>943592.49999999953</v>
      </c>
      <c r="Q140" s="8">
        <f>PRODUCT([1]!Table1[[#This Row],[Unit Price]],[1]!Table1[[#This Row],[Units Sold]])</f>
        <v>4867143.54</v>
      </c>
    </row>
    <row r="141" spans="1:17">
      <c r="A141" s="9" t="s">
        <v>17</v>
      </c>
      <c r="B141" s="10" t="s">
        <v>141</v>
      </c>
      <c r="C141" s="10" t="s">
        <v>62</v>
      </c>
      <c r="D141" s="10" t="s">
        <v>25</v>
      </c>
      <c r="E141" s="10" t="s">
        <v>30</v>
      </c>
      <c r="F141" s="11">
        <v>41817</v>
      </c>
      <c r="G141" s="10">
        <v>747715604</v>
      </c>
      <c r="H141" s="11">
        <v>41828</v>
      </c>
      <c r="I141" s="10">
        <v>4518</v>
      </c>
      <c r="J141" s="10">
        <v>255.28</v>
      </c>
      <c r="K141" s="10">
        <v>159.41999999999999</v>
      </c>
      <c r="L141" s="10">
        <f>PRODUCT([1]!Table1[[#This Row],[Units Sold]],[1]!Table1[[#This Row],[Unit Cost]])</f>
        <v>720259.55999999994</v>
      </c>
      <c r="M141" s="10" t="str">
        <f>TEXT([1]!Table1[[#This Row],[Order Date]],"mmmm")</f>
        <v>June</v>
      </c>
      <c r="N141" s="10" t="str">
        <f>TEXT([1]!Table1[[#This Row],[Ship Date]],"yyyy")</f>
        <v>2014</v>
      </c>
      <c r="O141" s="12" t="str">
        <f>"Q" &amp; INT((MONTH([1]!Table1[[#This Row],[Order Date]]-1)/3)+1)</f>
        <v>Q3</v>
      </c>
      <c r="P141" s="12">
        <f>[1]!Table1[[#This Row],[revenue]]-[1]!Table1[[#This Row],[cogs]]</f>
        <v>433095.4800000001</v>
      </c>
      <c r="Q141" s="13">
        <f>PRODUCT([1]!Table1[[#This Row],[Unit Price]],[1]!Table1[[#This Row],[Units Sold]])</f>
        <v>1153355.04</v>
      </c>
    </row>
    <row r="142" spans="1:17">
      <c r="A142" s="4" t="s">
        <v>22</v>
      </c>
      <c r="B142" s="5" t="s">
        <v>23</v>
      </c>
      <c r="C142" s="5" t="s">
        <v>45</v>
      </c>
      <c r="D142" s="5" t="s">
        <v>20</v>
      </c>
      <c r="E142" s="5" t="s">
        <v>21</v>
      </c>
      <c r="F142" s="6">
        <v>41235</v>
      </c>
      <c r="G142" s="5">
        <v>522805297</v>
      </c>
      <c r="H142" s="6">
        <v>41241</v>
      </c>
      <c r="I142" s="5">
        <v>8560</v>
      </c>
      <c r="J142" s="5">
        <v>152.58000000000001</v>
      </c>
      <c r="K142" s="5">
        <v>97.44</v>
      </c>
      <c r="L142" s="5">
        <f>PRODUCT([1]!Table1[[#This Row],[Units Sold]],[1]!Table1[[#This Row],[Unit Cost]])</f>
        <v>834086.40000000002</v>
      </c>
      <c r="M142" s="5" t="str">
        <f>TEXT([1]!Table1[[#This Row],[Order Date]],"mmmm")</f>
        <v>November</v>
      </c>
      <c r="N142" s="5" t="str">
        <f>TEXT([1]!Table1[[#This Row],[Ship Date]],"yyyy")</f>
        <v>2012</v>
      </c>
      <c r="O142" s="7" t="str">
        <f>"Q" &amp; INT((MONTH([1]!Table1[[#This Row],[Order Date]]-1)/3)+1)</f>
        <v>Q4</v>
      </c>
      <c r="P142" s="7">
        <f>[1]!Table1[[#This Row],[revenue]]-[1]!Table1[[#This Row],[cogs]]</f>
        <v>471998.4</v>
      </c>
      <c r="Q142" s="8">
        <f>PRODUCT([1]!Table1[[#This Row],[Unit Price]],[1]!Table1[[#This Row],[Units Sold]])</f>
        <v>1306084.8</v>
      </c>
    </row>
    <row r="143" spans="1:17">
      <c r="A143" s="9" t="s">
        <v>22</v>
      </c>
      <c r="B143" s="10" t="s">
        <v>142</v>
      </c>
      <c r="C143" s="10" t="s">
        <v>59</v>
      </c>
      <c r="D143" s="10" t="s">
        <v>25</v>
      </c>
      <c r="E143" s="10" t="s">
        <v>46</v>
      </c>
      <c r="F143" s="11">
        <v>41604</v>
      </c>
      <c r="G143" s="10">
        <v>960109651</v>
      </c>
      <c r="H143" s="11">
        <v>41629</v>
      </c>
      <c r="I143" s="10">
        <v>6636</v>
      </c>
      <c r="J143" s="10">
        <v>154.06</v>
      </c>
      <c r="K143" s="10">
        <v>90.93</v>
      </c>
      <c r="L143" s="10">
        <f>PRODUCT([1]!Table1[[#This Row],[Units Sold]],[1]!Table1[[#This Row],[Unit Cost]])</f>
        <v>603411.4800000001</v>
      </c>
      <c r="M143" s="10" t="str">
        <f>TEXT([1]!Table1[[#This Row],[Order Date]],"mmmm")</f>
        <v>November</v>
      </c>
      <c r="N143" s="10" t="str">
        <f>TEXT([1]!Table1[[#This Row],[Ship Date]],"yyyy")</f>
        <v>2013</v>
      </c>
      <c r="O143" s="12" t="str">
        <f>"Q" &amp; INT((MONTH([1]!Table1[[#This Row],[Order Date]]-1)/3)+1)</f>
        <v>Q4</v>
      </c>
      <c r="P143" s="12">
        <f>[1]!Table1[[#This Row],[revenue]]-[1]!Table1[[#This Row],[cogs]]</f>
        <v>418930.67999999993</v>
      </c>
      <c r="Q143" s="13">
        <f>PRODUCT([1]!Table1[[#This Row],[Unit Price]],[1]!Table1[[#This Row],[Units Sold]])</f>
        <v>1022342.16</v>
      </c>
    </row>
    <row r="144" spans="1:17">
      <c r="A144" s="4" t="s">
        <v>31</v>
      </c>
      <c r="B144" s="5" t="s">
        <v>101</v>
      </c>
      <c r="C144" s="5" t="s">
        <v>41</v>
      </c>
      <c r="D144" s="5" t="s">
        <v>25</v>
      </c>
      <c r="E144" s="5" t="s">
        <v>34</v>
      </c>
      <c r="F144" s="6">
        <v>41599</v>
      </c>
      <c r="G144" s="5">
        <v>200302493</v>
      </c>
      <c r="H144" s="6">
        <v>41603</v>
      </c>
      <c r="I144" s="5">
        <v>2814</v>
      </c>
      <c r="J144" s="5">
        <v>437.2</v>
      </c>
      <c r="K144" s="5">
        <v>263.33</v>
      </c>
      <c r="L144" s="5">
        <f>PRODUCT([1]!Table1[[#This Row],[Units Sold]],[1]!Table1[[#This Row],[Unit Cost]])</f>
        <v>741010.62</v>
      </c>
      <c r="M144" s="5" t="str">
        <f>TEXT([1]!Table1[[#This Row],[Order Date]],"mmmm")</f>
        <v>November</v>
      </c>
      <c r="N144" s="5" t="str">
        <f>TEXT([1]!Table1[[#This Row],[Ship Date]],"yyyy")</f>
        <v>2013</v>
      </c>
      <c r="O144" s="7" t="str">
        <f>"Q" &amp; INT((MONTH([1]!Table1[[#This Row],[Order Date]]-1)/3)+1)</f>
        <v>Q4</v>
      </c>
      <c r="P144" s="7">
        <f>[1]!Table1[[#This Row],[revenue]]-[1]!Table1[[#This Row],[cogs]]</f>
        <v>489270.18000000005</v>
      </c>
      <c r="Q144" s="8">
        <f>PRODUCT([1]!Table1[[#This Row],[Unit Price]],[1]!Table1[[#This Row],[Units Sold]])</f>
        <v>1230280.8</v>
      </c>
    </row>
    <row r="145" spans="1:17">
      <c r="A145" s="9" t="s">
        <v>35</v>
      </c>
      <c r="B145" s="10" t="s">
        <v>143</v>
      </c>
      <c r="C145" s="10" t="s">
        <v>57</v>
      </c>
      <c r="D145" s="10" t="s">
        <v>20</v>
      </c>
      <c r="E145" s="10" t="s">
        <v>46</v>
      </c>
      <c r="F145" s="11">
        <v>40289</v>
      </c>
      <c r="G145" s="10">
        <v>504370152</v>
      </c>
      <c r="H145" s="11">
        <v>40331</v>
      </c>
      <c r="I145" s="10">
        <v>3191</v>
      </c>
      <c r="J145" s="10">
        <v>668.27</v>
      </c>
      <c r="K145" s="10">
        <v>502.54</v>
      </c>
      <c r="L145" s="10">
        <f>PRODUCT([1]!Table1[[#This Row],[Units Sold]],[1]!Table1[[#This Row],[Unit Cost]])</f>
        <v>1603605.1400000001</v>
      </c>
      <c r="M145" s="10" t="str">
        <f>TEXT([1]!Table1[[#This Row],[Order Date]],"mmmm")</f>
        <v>April</v>
      </c>
      <c r="N145" s="10" t="str">
        <f>TEXT([1]!Table1[[#This Row],[Ship Date]],"yyyy")</f>
        <v>2010</v>
      </c>
      <c r="O145" s="12" t="str">
        <f>"Q" &amp; INT((MONTH([1]!Table1[[#This Row],[Order Date]]-1)/3)+1)</f>
        <v>Q2</v>
      </c>
      <c r="P145" s="12">
        <f>[1]!Table1[[#This Row],[revenue]]-[1]!Table1[[#This Row],[cogs]]</f>
        <v>528844.4299999997</v>
      </c>
      <c r="Q145" s="13">
        <f>PRODUCT([1]!Table1[[#This Row],[Unit Price]],[1]!Table1[[#This Row],[Units Sold]])</f>
        <v>2132449.5699999998</v>
      </c>
    </row>
    <row r="146" spans="1:17">
      <c r="A146" s="4" t="s">
        <v>53</v>
      </c>
      <c r="B146" s="5" t="s">
        <v>144</v>
      </c>
      <c r="C146" s="5" t="s">
        <v>59</v>
      </c>
      <c r="D146" s="5" t="s">
        <v>25</v>
      </c>
      <c r="E146" s="5" t="s">
        <v>21</v>
      </c>
      <c r="F146" s="6">
        <v>41277</v>
      </c>
      <c r="G146" s="5">
        <v>603611457</v>
      </c>
      <c r="H146" s="6">
        <v>41299</v>
      </c>
      <c r="I146" s="5">
        <v>899</v>
      </c>
      <c r="J146" s="5">
        <v>154.06</v>
      </c>
      <c r="K146" s="5">
        <v>90.93</v>
      </c>
      <c r="L146" s="5">
        <f>PRODUCT([1]!Table1[[#This Row],[Units Sold]],[1]!Table1[[#This Row],[Unit Cost]])</f>
        <v>81746.070000000007</v>
      </c>
      <c r="M146" s="5" t="str">
        <f>TEXT([1]!Table1[[#This Row],[Order Date]],"mmmm")</f>
        <v>January</v>
      </c>
      <c r="N146" s="5" t="str">
        <f>TEXT([1]!Table1[[#This Row],[Ship Date]],"yyyy")</f>
        <v>2013</v>
      </c>
      <c r="O146" s="7" t="str">
        <f>"Q" &amp; INT((MONTH([1]!Table1[[#This Row],[Order Date]]-1)/3)+1)</f>
        <v>Q1</v>
      </c>
      <c r="P146" s="7">
        <f>[1]!Table1[[#This Row],[revenue]]-[1]!Table1[[#This Row],[cogs]]</f>
        <v>56753.869999999995</v>
      </c>
      <c r="Q146" s="8">
        <f>PRODUCT([1]!Table1[[#This Row],[Unit Price]],[1]!Table1[[#This Row],[Units Sold]])</f>
        <v>138499.94</v>
      </c>
    </row>
    <row r="147" spans="1:17">
      <c r="A147" s="9" t="s">
        <v>26</v>
      </c>
      <c r="B147" s="10" t="s">
        <v>111</v>
      </c>
      <c r="C147" s="10" t="s">
        <v>40</v>
      </c>
      <c r="D147" s="10" t="s">
        <v>20</v>
      </c>
      <c r="E147" s="10" t="s">
        <v>46</v>
      </c>
      <c r="F147" s="11">
        <v>40260</v>
      </c>
      <c r="G147" s="10">
        <v>649637734</v>
      </c>
      <c r="H147" s="11">
        <v>40308</v>
      </c>
      <c r="I147" s="10">
        <v>1097</v>
      </c>
      <c r="J147" s="10">
        <v>651.21</v>
      </c>
      <c r="K147" s="10">
        <v>524.96</v>
      </c>
      <c r="L147" s="10">
        <f>PRODUCT([1]!Table1[[#This Row],[Units Sold]],[1]!Table1[[#This Row],[Unit Cost]])</f>
        <v>575881.12</v>
      </c>
      <c r="M147" s="10" t="str">
        <f>TEXT([1]!Table1[[#This Row],[Order Date]],"mmmm")</f>
        <v>March</v>
      </c>
      <c r="N147" s="10" t="str">
        <f>TEXT([1]!Table1[[#This Row],[Ship Date]],"yyyy")</f>
        <v>2010</v>
      </c>
      <c r="O147" s="12" t="str">
        <f>"Q" &amp; INT((MONTH([1]!Table1[[#This Row],[Order Date]]-1)/3)+1)</f>
        <v>Q2</v>
      </c>
      <c r="P147" s="12">
        <f>[1]!Table1[[#This Row],[revenue]]-[1]!Table1[[#This Row],[cogs]]</f>
        <v>138496.25</v>
      </c>
      <c r="Q147" s="13">
        <f>PRODUCT([1]!Table1[[#This Row],[Unit Price]],[1]!Table1[[#This Row],[Units Sold]])</f>
        <v>714377.37</v>
      </c>
    </row>
    <row r="148" spans="1:17">
      <c r="A148" s="4" t="s">
        <v>17</v>
      </c>
      <c r="B148" s="5" t="s">
        <v>129</v>
      </c>
      <c r="C148" s="5" t="s">
        <v>41</v>
      </c>
      <c r="D148" s="5" t="s">
        <v>25</v>
      </c>
      <c r="E148" s="5" t="s">
        <v>30</v>
      </c>
      <c r="F148" s="6">
        <v>40236</v>
      </c>
      <c r="G148" s="5">
        <v>864372813</v>
      </c>
      <c r="H148" s="6">
        <v>40240</v>
      </c>
      <c r="I148" s="5">
        <v>5979</v>
      </c>
      <c r="J148" s="5">
        <v>437.2</v>
      </c>
      <c r="K148" s="5">
        <v>263.33</v>
      </c>
      <c r="L148" s="5">
        <f>PRODUCT([1]!Table1[[#This Row],[Units Sold]],[1]!Table1[[#This Row],[Unit Cost]])</f>
        <v>1574450.0699999998</v>
      </c>
      <c r="M148" s="5" t="str">
        <f>TEXT([1]!Table1[[#This Row],[Order Date]],"mmmm")</f>
        <v>February</v>
      </c>
      <c r="N148" s="5" t="str">
        <f>TEXT([1]!Table1[[#This Row],[Ship Date]],"yyyy")</f>
        <v>2010</v>
      </c>
      <c r="O148" s="7" t="str">
        <f>"Q" &amp; INT((MONTH([1]!Table1[[#This Row],[Order Date]]-1)/3)+1)</f>
        <v>Q1</v>
      </c>
      <c r="P148" s="7">
        <f>[1]!Table1[[#This Row],[revenue]]-[1]!Table1[[#This Row],[cogs]]</f>
        <v>1039568.73</v>
      </c>
      <c r="Q148" s="8">
        <f>PRODUCT([1]!Table1[[#This Row],[Unit Price]],[1]!Table1[[#This Row],[Units Sold]])</f>
        <v>2614018.7999999998</v>
      </c>
    </row>
    <row r="149" spans="1:17">
      <c r="A149" s="9" t="s">
        <v>35</v>
      </c>
      <c r="B149" s="10" t="s">
        <v>88</v>
      </c>
      <c r="C149" s="10" t="s">
        <v>24</v>
      </c>
      <c r="D149" s="10" t="s">
        <v>20</v>
      </c>
      <c r="E149" s="10" t="s">
        <v>46</v>
      </c>
      <c r="F149" s="11">
        <v>41830</v>
      </c>
      <c r="G149" s="10">
        <v>190053021</v>
      </c>
      <c r="H149" s="11">
        <v>41876</v>
      </c>
      <c r="I149" s="10">
        <v>9767</v>
      </c>
      <c r="J149" s="10">
        <v>109.28</v>
      </c>
      <c r="K149" s="10">
        <v>35.840000000000003</v>
      </c>
      <c r="L149" s="10">
        <f>PRODUCT([1]!Table1[[#This Row],[Units Sold]],[1]!Table1[[#This Row],[Unit Cost]])</f>
        <v>350049.28000000003</v>
      </c>
      <c r="M149" s="10" t="str">
        <f>TEXT([1]!Table1[[#This Row],[Order Date]],"mmmm")</f>
        <v>July</v>
      </c>
      <c r="N149" s="10" t="str">
        <f>TEXT([1]!Table1[[#This Row],[Ship Date]],"yyyy")</f>
        <v>2014</v>
      </c>
      <c r="O149" s="12" t="str">
        <f>"Q" &amp; INT((MONTH([1]!Table1[[#This Row],[Order Date]]-1)/3)+1)</f>
        <v>Q3</v>
      </c>
      <c r="P149" s="12">
        <f>[1]!Table1[[#This Row],[revenue]]-[1]!Table1[[#This Row],[cogs]]</f>
        <v>717288.48</v>
      </c>
      <c r="Q149" s="13">
        <f>PRODUCT([1]!Table1[[#This Row],[Unit Price]],[1]!Table1[[#This Row],[Units Sold]])</f>
        <v>1067337.76</v>
      </c>
    </row>
    <row r="150" spans="1:17">
      <c r="A150" s="4" t="s">
        <v>26</v>
      </c>
      <c r="B150" s="5" t="s">
        <v>110</v>
      </c>
      <c r="C150" s="5" t="s">
        <v>19</v>
      </c>
      <c r="D150" s="5" t="s">
        <v>20</v>
      </c>
      <c r="E150" s="5" t="s">
        <v>21</v>
      </c>
      <c r="F150" s="6">
        <v>41903</v>
      </c>
      <c r="G150" s="5">
        <v>339227187</v>
      </c>
      <c r="H150" s="6">
        <v>41911</v>
      </c>
      <c r="I150" s="5">
        <v>3718</v>
      </c>
      <c r="J150" s="5">
        <v>9.33</v>
      </c>
      <c r="K150" s="5">
        <v>6.92</v>
      </c>
      <c r="L150" s="5">
        <f>PRODUCT([1]!Table1[[#This Row],[Units Sold]],[1]!Table1[[#This Row],[Unit Cost]])</f>
        <v>25728.560000000001</v>
      </c>
      <c r="M150" s="5" t="str">
        <f>TEXT([1]!Table1[[#This Row],[Order Date]],"mmmm")</f>
        <v>September</v>
      </c>
      <c r="N150" s="5" t="str">
        <f>TEXT([1]!Table1[[#This Row],[Ship Date]],"yyyy")</f>
        <v>2014</v>
      </c>
      <c r="O150" s="7" t="str">
        <f>"Q" &amp; INT((MONTH([1]!Table1[[#This Row],[Order Date]]-1)/3)+1)</f>
        <v>Q4</v>
      </c>
      <c r="P150" s="7">
        <f>[1]!Table1[[#This Row],[revenue]]-[1]!Table1[[#This Row],[cogs]]</f>
        <v>8960.380000000001</v>
      </c>
      <c r="Q150" s="8">
        <f>PRODUCT([1]!Table1[[#This Row],[Unit Price]],[1]!Table1[[#This Row],[Units Sold]])</f>
        <v>34688.94</v>
      </c>
    </row>
    <row r="151" spans="1:17">
      <c r="A151" s="9" t="s">
        <v>17</v>
      </c>
      <c r="B151" s="10" t="s">
        <v>136</v>
      </c>
      <c r="C151" s="10" t="s">
        <v>28</v>
      </c>
      <c r="D151" s="10" t="s">
        <v>20</v>
      </c>
      <c r="E151" s="10" t="s">
        <v>34</v>
      </c>
      <c r="F151" s="11">
        <v>40472</v>
      </c>
      <c r="G151" s="10">
        <v>844756639</v>
      </c>
      <c r="H151" s="11">
        <v>40520</v>
      </c>
      <c r="I151" s="10">
        <v>1117</v>
      </c>
      <c r="J151" s="10">
        <v>421.89</v>
      </c>
      <c r="K151" s="10">
        <v>364.69</v>
      </c>
      <c r="L151" s="10">
        <f>PRODUCT([1]!Table1[[#This Row],[Units Sold]],[1]!Table1[[#This Row],[Unit Cost]])</f>
        <v>407358.73</v>
      </c>
      <c r="M151" s="10" t="str">
        <f>TEXT([1]!Table1[[#This Row],[Order Date]],"mmmm")</f>
        <v>October</v>
      </c>
      <c r="N151" s="10" t="str">
        <f>TEXT([1]!Table1[[#This Row],[Ship Date]],"yyyy")</f>
        <v>2010</v>
      </c>
      <c r="O151" s="12" t="str">
        <f>"Q" &amp; INT((MONTH([1]!Table1[[#This Row],[Order Date]]-1)/3)+1)</f>
        <v>Q4</v>
      </c>
      <c r="P151" s="12">
        <f>[1]!Table1[[#This Row],[revenue]]-[1]!Table1[[#This Row],[cogs]]</f>
        <v>63892.400000000023</v>
      </c>
      <c r="Q151" s="13">
        <f>PRODUCT([1]!Table1[[#This Row],[Unit Price]],[1]!Table1[[#This Row],[Units Sold]])</f>
        <v>471251.13</v>
      </c>
    </row>
    <row r="152" spans="1:17">
      <c r="A152" s="4" t="s">
        <v>17</v>
      </c>
      <c r="B152" s="5" t="s">
        <v>145</v>
      </c>
      <c r="C152" s="5" t="s">
        <v>57</v>
      </c>
      <c r="D152" s="5" t="s">
        <v>25</v>
      </c>
      <c r="E152" s="5" t="s">
        <v>21</v>
      </c>
      <c r="F152" s="6">
        <v>42094</v>
      </c>
      <c r="G152" s="5">
        <v>409815204</v>
      </c>
      <c r="H152" s="6">
        <v>42098</v>
      </c>
      <c r="I152" s="5">
        <v>2281</v>
      </c>
      <c r="J152" s="5">
        <v>668.27</v>
      </c>
      <c r="K152" s="5">
        <v>502.54</v>
      </c>
      <c r="L152" s="5">
        <f>PRODUCT([1]!Table1[[#This Row],[Units Sold]],[1]!Table1[[#This Row],[Unit Cost]])</f>
        <v>1146293.74</v>
      </c>
      <c r="M152" s="5" t="str">
        <f>TEXT([1]!Table1[[#This Row],[Order Date]],"mmmm")</f>
        <v>March</v>
      </c>
      <c r="N152" s="5" t="str">
        <f>TEXT([1]!Table1[[#This Row],[Ship Date]],"yyyy")</f>
        <v>2015</v>
      </c>
      <c r="O152" s="7" t="str">
        <f>"Q" &amp; INT((MONTH([1]!Table1[[#This Row],[Order Date]]-1)/3)+1)</f>
        <v>Q2</v>
      </c>
      <c r="P152" s="7">
        <f>[1]!Table1[[#This Row],[revenue]]-[1]!Table1[[#This Row],[cogs]]</f>
        <v>378030.12999999989</v>
      </c>
      <c r="Q152" s="8">
        <f>PRODUCT([1]!Table1[[#This Row],[Unit Price]],[1]!Table1[[#This Row],[Units Sold]])</f>
        <v>1524323.8699999999</v>
      </c>
    </row>
    <row r="153" spans="1:17">
      <c r="A153" s="9" t="s">
        <v>31</v>
      </c>
      <c r="B153" s="10" t="s">
        <v>146</v>
      </c>
      <c r="C153" s="10" t="s">
        <v>28</v>
      </c>
      <c r="D153" s="10" t="s">
        <v>25</v>
      </c>
      <c r="E153" s="10" t="s">
        <v>21</v>
      </c>
      <c r="F153" s="11">
        <v>40649</v>
      </c>
      <c r="G153" s="10">
        <v>957889211</v>
      </c>
      <c r="H153" s="11">
        <v>40681</v>
      </c>
      <c r="I153" s="10">
        <v>9559</v>
      </c>
      <c r="J153" s="10">
        <v>421.89</v>
      </c>
      <c r="K153" s="10">
        <v>364.69</v>
      </c>
      <c r="L153" s="10">
        <f>PRODUCT([1]!Table1[[#This Row],[Units Sold]],[1]!Table1[[#This Row],[Unit Cost]])</f>
        <v>3486071.71</v>
      </c>
      <c r="M153" s="10" t="str">
        <f>TEXT([1]!Table1[[#This Row],[Order Date]],"mmmm")</f>
        <v>April</v>
      </c>
      <c r="N153" s="10" t="str">
        <f>TEXT([1]!Table1[[#This Row],[Ship Date]],"yyyy")</f>
        <v>2011</v>
      </c>
      <c r="O153" s="12" t="str">
        <f>"Q" &amp; INT((MONTH([1]!Table1[[#This Row],[Order Date]]-1)/3)+1)</f>
        <v>Q2</v>
      </c>
      <c r="P153" s="12">
        <f>[1]!Table1[[#This Row],[revenue]]-[1]!Table1[[#This Row],[cogs]]</f>
        <v>546774.79999999981</v>
      </c>
      <c r="Q153" s="13">
        <f>PRODUCT([1]!Table1[[#This Row],[Unit Price]],[1]!Table1[[#This Row],[Units Sold]])</f>
        <v>4032846.51</v>
      </c>
    </row>
    <row r="154" spans="1:17">
      <c r="A154" s="4" t="s">
        <v>53</v>
      </c>
      <c r="B154" s="5" t="s">
        <v>123</v>
      </c>
      <c r="C154" s="5" t="s">
        <v>57</v>
      </c>
      <c r="D154" s="5" t="s">
        <v>25</v>
      </c>
      <c r="E154" s="5" t="s">
        <v>21</v>
      </c>
      <c r="F154" s="6">
        <v>42853</v>
      </c>
      <c r="G154" s="5">
        <v>882777488</v>
      </c>
      <c r="H154" s="6">
        <v>42876</v>
      </c>
      <c r="I154" s="5">
        <v>2331</v>
      </c>
      <c r="J154" s="5">
        <v>668.27</v>
      </c>
      <c r="K154" s="5">
        <v>502.54</v>
      </c>
      <c r="L154" s="5">
        <f>PRODUCT([1]!Table1[[#This Row],[Units Sold]],[1]!Table1[[#This Row],[Unit Cost]])</f>
        <v>1171420.74</v>
      </c>
      <c r="M154" s="5" t="str">
        <f>TEXT([1]!Table1[[#This Row],[Order Date]],"mmmm")</f>
        <v>April</v>
      </c>
      <c r="N154" s="5" t="str">
        <f>TEXT([1]!Table1[[#This Row],[Ship Date]],"yyyy")</f>
        <v>2017</v>
      </c>
      <c r="O154" s="7" t="str">
        <f>"Q" &amp; INT((MONTH([1]!Table1[[#This Row],[Order Date]]-1)/3)+1)</f>
        <v>Q2</v>
      </c>
      <c r="P154" s="7">
        <f>[1]!Table1[[#This Row],[revenue]]-[1]!Table1[[#This Row],[cogs]]</f>
        <v>386316.62999999989</v>
      </c>
      <c r="Q154" s="8">
        <f>PRODUCT([1]!Table1[[#This Row],[Unit Price]],[1]!Table1[[#This Row],[Units Sold]])</f>
        <v>1557737.3699999999</v>
      </c>
    </row>
    <row r="155" spans="1:17">
      <c r="A155" s="9" t="s">
        <v>26</v>
      </c>
      <c r="B155" s="10" t="s">
        <v>27</v>
      </c>
      <c r="C155" s="10" t="s">
        <v>33</v>
      </c>
      <c r="D155" s="10" t="s">
        <v>20</v>
      </c>
      <c r="E155" s="10" t="s">
        <v>21</v>
      </c>
      <c r="F155" s="11">
        <v>41982</v>
      </c>
      <c r="G155" s="10">
        <v>898591363</v>
      </c>
      <c r="H155" s="11">
        <v>42017</v>
      </c>
      <c r="I155" s="10">
        <v>2008</v>
      </c>
      <c r="J155" s="10">
        <v>47.45</v>
      </c>
      <c r="K155" s="10">
        <v>31.79</v>
      </c>
      <c r="L155" s="10">
        <f>PRODUCT([1]!Table1[[#This Row],[Units Sold]],[1]!Table1[[#This Row],[Unit Cost]])</f>
        <v>63834.32</v>
      </c>
      <c r="M155" s="10" t="str">
        <f>TEXT([1]!Table1[[#This Row],[Order Date]],"mmmm")</f>
        <v>December</v>
      </c>
      <c r="N155" s="10" t="str">
        <f>TEXT([1]!Table1[[#This Row],[Ship Date]],"yyyy")</f>
        <v>2015</v>
      </c>
      <c r="O155" s="12" t="str">
        <f>"Q" &amp; INT((MONTH([1]!Table1[[#This Row],[Order Date]]-1)/3)+1)</f>
        <v>Q5</v>
      </c>
      <c r="P155" s="12">
        <f>[1]!Table1[[#This Row],[revenue]]-[1]!Table1[[#This Row],[cogs]]</f>
        <v>31445.280000000006</v>
      </c>
      <c r="Q155" s="13">
        <f>PRODUCT([1]!Table1[[#This Row],[Unit Price]],[1]!Table1[[#This Row],[Units Sold]])</f>
        <v>95279.6</v>
      </c>
    </row>
    <row r="156" spans="1:17">
      <c r="A156" s="4" t="s">
        <v>53</v>
      </c>
      <c r="B156" s="5" t="s">
        <v>147</v>
      </c>
      <c r="C156" s="5" t="s">
        <v>33</v>
      </c>
      <c r="D156" s="5" t="s">
        <v>20</v>
      </c>
      <c r="E156" s="5" t="s">
        <v>46</v>
      </c>
      <c r="F156" s="6">
        <v>41381</v>
      </c>
      <c r="G156" s="5">
        <v>889754664</v>
      </c>
      <c r="H156" s="6">
        <v>41391</v>
      </c>
      <c r="I156" s="5">
        <v>7032</v>
      </c>
      <c r="J156" s="5">
        <v>47.45</v>
      </c>
      <c r="K156" s="5">
        <v>31.79</v>
      </c>
      <c r="L156" s="5">
        <f>PRODUCT([1]!Table1[[#This Row],[Units Sold]],[1]!Table1[[#This Row],[Unit Cost]])</f>
        <v>223547.28</v>
      </c>
      <c r="M156" s="5" t="str">
        <f>TEXT([1]!Table1[[#This Row],[Order Date]],"mmmm")</f>
        <v>April</v>
      </c>
      <c r="N156" s="5" t="str">
        <f>TEXT([1]!Table1[[#This Row],[Ship Date]],"yyyy")</f>
        <v>2013</v>
      </c>
      <c r="O156" s="7" t="str">
        <f>"Q" &amp; INT((MONTH([1]!Table1[[#This Row],[Order Date]]-1)/3)+1)</f>
        <v>Q2</v>
      </c>
      <c r="P156" s="7">
        <f>[1]!Table1[[#This Row],[revenue]]-[1]!Table1[[#This Row],[cogs]]</f>
        <v>110121.12000000002</v>
      </c>
      <c r="Q156" s="8">
        <f>PRODUCT([1]!Table1[[#This Row],[Unit Price]],[1]!Table1[[#This Row],[Units Sold]])</f>
        <v>333668.40000000002</v>
      </c>
    </row>
    <row r="157" spans="1:17">
      <c r="A157" s="9" t="s">
        <v>31</v>
      </c>
      <c r="B157" s="10" t="s">
        <v>148</v>
      </c>
      <c r="C157" s="10" t="s">
        <v>80</v>
      </c>
      <c r="D157" s="10" t="s">
        <v>25</v>
      </c>
      <c r="E157" s="10" t="s">
        <v>21</v>
      </c>
      <c r="F157" s="11">
        <v>42018</v>
      </c>
      <c r="G157" s="10">
        <v>361003720</v>
      </c>
      <c r="H157" s="11">
        <v>42025</v>
      </c>
      <c r="I157" s="10">
        <v>7878</v>
      </c>
      <c r="J157" s="10">
        <v>205.7</v>
      </c>
      <c r="K157" s="10">
        <v>117.11</v>
      </c>
      <c r="L157" s="10">
        <f>PRODUCT([1]!Table1[[#This Row],[Units Sold]],[1]!Table1[[#This Row],[Unit Cost]])</f>
        <v>922592.58</v>
      </c>
      <c r="M157" s="10" t="str">
        <f>TEXT([1]!Table1[[#This Row],[Order Date]],"mmmm")</f>
        <v>January</v>
      </c>
      <c r="N157" s="10" t="str">
        <f>TEXT([1]!Table1[[#This Row],[Ship Date]],"yyyy")</f>
        <v>2015</v>
      </c>
      <c r="O157" s="12" t="str">
        <f>"Q" &amp; INT((MONTH([1]!Table1[[#This Row],[Order Date]]-1)/3)+1)</f>
        <v>Q1</v>
      </c>
      <c r="P157" s="12">
        <f>[1]!Table1[[#This Row],[revenue]]-[1]!Table1[[#This Row],[cogs]]</f>
        <v>697912.0199999999</v>
      </c>
      <c r="Q157" s="13">
        <f>PRODUCT([1]!Table1[[#This Row],[Unit Price]],[1]!Table1[[#This Row],[Units Sold]])</f>
        <v>1620504.5999999999</v>
      </c>
    </row>
    <row r="158" spans="1:17">
      <c r="A158" s="4" t="s">
        <v>17</v>
      </c>
      <c r="B158" s="5" t="s">
        <v>83</v>
      </c>
      <c r="C158" s="5" t="s">
        <v>62</v>
      </c>
      <c r="D158" s="5" t="s">
        <v>25</v>
      </c>
      <c r="E158" s="5" t="s">
        <v>21</v>
      </c>
      <c r="F158" s="6">
        <v>41103</v>
      </c>
      <c r="G158" s="5">
        <v>687387359</v>
      </c>
      <c r="H158" s="6">
        <v>41126</v>
      </c>
      <c r="I158" s="5">
        <v>2050</v>
      </c>
      <c r="J158" s="5">
        <v>255.28</v>
      </c>
      <c r="K158" s="5">
        <v>159.41999999999999</v>
      </c>
      <c r="L158" s="5">
        <f>PRODUCT([1]!Table1[[#This Row],[Units Sold]],[1]!Table1[[#This Row],[Unit Cost]])</f>
        <v>326811</v>
      </c>
      <c r="M158" s="5" t="str">
        <f>TEXT([1]!Table1[[#This Row],[Order Date]],"mmmm")</f>
        <v>July</v>
      </c>
      <c r="N158" s="5" t="str">
        <f>TEXT([1]!Table1[[#This Row],[Ship Date]],"yyyy")</f>
        <v>2012</v>
      </c>
      <c r="O158" s="7" t="str">
        <f>"Q" &amp; INT((MONTH([1]!Table1[[#This Row],[Order Date]]-1)/3)+1)</f>
        <v>Q3</v>
      </c>
      <c r="P158" s="7">
        <f>[1]!Table1[[#This Row],[revenue]]-[1]!Table1[[#This Row],[cogs]]</f>
        <v>196513</v>
      </c>
      <c r="Q158" s="8">
        <f>PRODUCT([1]!Table1[[#This Row],[Unit Price]],[1]!Table1[[#This Row],[Units Sold]])</f>
        <v>523324</v>
      </c>
    </row>
    <row r="159" spans="1:17">
      <c r="A159" s="9" t="s">
        <v>22</v>
      </c>
      <c r="B159" s="10" t="s">
        <v>149</v>
      </c>
      <c r="C159" s="10" t="s">
        <v>45</v>
      </c>
      <c r="D159" s="10" t="s">
        <v>20</v>
      </c>
      <c r="E159" s="10" t="s">
        <v>30</v>
      </c>
      <c r="F159" s="11">
        <v>41763</v>
      </c>
      <c r="G159" s="10">
        <v>164266908</v>
      </c>
      <c r="H159" s="11">
        <v>41778</v>
      </c>
      <c r="I159" s="10">
        <v>9083</v>
      </c>
      <c r="J159" s="10">
        <v>152.58000000000001</v>
      </c>
      <c r="K159" s="10">
        <v>97.44</v>
      </c>
      <c r="L159" s="10">
        <f>PRODUCT([1]!Table1[[#This Row],[Units Sold]],[1]!Table1[[#This Row],[Unit Cost]])</f>
        <v>885047.52</v>
      </c>
      <c r="M159" s="10" t="str">
        <f>TEXT([1]!Table1[[#This Row],[Order Date]],"mmmm")</f>
        <v>May</v>
      </c>
      <c r="N159" s="10" t="str">
        <f>TEXT([1]!Table1[[#This Row],[Ship Date]],"yyyy")</f>
        <v>2014</v>
      </c>
      <c r="O159" s="12" t="str">
        <f>"Q" &amp; INT((MONTH([1]!Table1[[#This Row],[Order Date]]-1)/3)+1)</f>
        <v>Q2</v>
      </c>
      <c r="P159" s="12">
        <f>[1]!Table1[[#This Row],[revenue]]-[1]!Table1[[#This Row],[cogs]]</f>
        <v>500836.62000000011</v>
      </c>
      <c r="Q159" s="13">
        <f>PRODUCT([1]!Table1[[#This Row],[Unit Price]],[1]!Table1[[#This Row],[Units Sold]])</f>
        <v>1385884.1400000001</v>
      </c>
    </row>
    <row r="160" spans="1:17">
      <c r="A160" s="4" t="s">
        <v>17</v>
      </c>
      <c r="B160" s="5" t="s">
        <v>49</v>
      </c>
      <c r="C160" s="5" t="s">
        <v>80</v>
      </c>
      <c r="D160" s="5" t="s">
        <v>20</v>
      </c>
      <c r="E160" s="5" t="s">
        <v>21</v>
      </c>
      <c r="F160" s="6">
        <v>40604</v>
      </c>
      <c r="G160" s="5">
        <v>757316195</v>
      </c>
      <c r="H160" s="6">
        <v>40635</v>
      </c>
      <c r="I160" s="5">
        <v>5546</v>
      </c>
      <c r="J160" s="5">
        <v>205.7</v>
      </c>
      <c r="K160" s="5">
        <v>117.11</v>
      </c>
      <c r="L160" s="5">
        <f>PRODUCT([1]!Table1[[#This Row],[Units Sold]],[1]!Table1[[#This Row],[Unit Cost]])</f>
        <v>649492.05999999994</v>
      </c>
      <c r="M160" s="5" t="str">
        <f>TEXT([1]!Table1[[#This Row],[Order Date]],"mmmm")</f>
        <v>March</v>
      </c>
      <c r="N160" s="5" t="str">
        <f>TEXT([1]!Table1[[#This Row],[Ship Date]],"yyyy")</f>
        <v>2011</v>
      </c>
      <c r="O160" s="7" t="str">
        <f>"Q" &amp; INT((MONTH([1]!Table1[[#This Row],[Order Date]]-1)/3)+1)</f>
        <v>Q2</v>
      </c>
      <c r="P160" s="7">
        <f>[1]!Table1[[#This Row],[revenue]]-[1]!Table1[[#This Row],[cogs]]</f>
        <v>491320.14</v>
      </c>
      <c r="Q160" s="8">
        <f>PRODUCT([1]!Table1[[#This Row],[Unit Price]],[1]!Table1[[#This Row],[Units Sold]])</f>
        <v>1140812.2</v>
      </c>
    </row>
    <row r="161" spans="1:17">
      <c r="A161" s="9" t="s">
        <v>53</v>
      </c>
      <c r="B161" s="10" t="s">
        <v>138</v>
      </c>
      <c r="C161" s="10" t="s">
        <v>45</v>
      </c>
      <c r="D161" s="10" t="s">
        <v>25</v>
      </c>
      <c r="E161" s="10" t="s">
        <v>46</v>
      </c>
      <c r="F161" s="11">
        <v>42913</v>
      </c>
      <c r="G161" s="10">
        <v>452521550</v>
      </c>
      <c r="H161" s="11">
        <v>42945</v>
      </c>
      <c r="I161" s="10">
        <v>38</v>
      </c>
      <c r="J161" s="10">
        <v>152.58000000000001</v>
      </c>
      <c r="K161" s="10">
        <v>97.44</v>
      </c>
      <c r="L161" s="10">
        <f>PRODUCT([1]!Table1[[#This Row],[Units Sold]],[1]!Table1[[#This Row],[Unit Cost]])</f>
        <v>3702.72</v>
      </c>
      <c r="M161" s="10" t="str">
        <f>TEXT([1]!Table1[[#This Row],[Order Date]],"mmmm")</f>
        <v>June</v>
      </c>
      <c r="N161" s="10" t="str">
        <f>TEXT([1]!Table1[[#This Row],[Ship Date]],"yyyy")</f>
        <v>2017</v>
      </c>
      <c r="O161" s="12" t="str">
        <f>"Q" &amp; INT((MONTH([1]!Table1[[#This Row],[Order Date]]-1)/3)+1)</f>
        <v>Q3</v>
      </c>
      <c r="P161" s="12">
        <f>[1]!Table1[[#This Row],[revenue]]-[1]!Table1[[#This Row],[cogs]]</f>
        <v>2095.3200000000011</v>
      </c>
      <c r="Q161" s="13">
        <f>PRODUCT([1]!Table1[[#This Row],[Unit Price]],[1]!Table1[[#This Row],[Units Sold]])</f>
        <v>5798.0400000000009</v>
      </c>
    </row>
    <row r="162" spans="1:17">
      <c r="A162" s="4" t="s">
        <v>31</v>
      </c>
      <c r="B162" s="5" t="s">
        <v>73</v>
      </c>
      <c r="C162" s="5" t="s">
        <v>59</v>
      </c>
      <c r="D162" s="5" t="s">
        <v>20</v>
      </c>
      <c r="E162" s="5" t="s">
        <v>34</v>
      </c>
      <c r="F162" s="6">
        <v>41925</v>
      </c>
      <c r="G162" s="5">
        <v>906181800</v>
      </c>
      <c r="H162" s="6">
        <v>41941</v>
      </c>
      <c r="I162" s="5">
        <v>8187</v>
      </c>
      <c r="J162" s="5">
        <v>154.06</v>
      </c>
      <c r="K162" s="5">
        <v>90.93</v>
      </c>
      <c r="L162" s="5">
        <f>PRODUCT([1]!Table1[[#This Row],[Units Sold]],[1]!Table1[[#This Row],[Unit Cost]])</f>
        <v>744443.91</v>
      </c>
      <c r="M162" s="5" t="str">
        <f>TEXT([1]!Table1[[#This Row],[Order Date]],"mmmm")</f>
        <v>October</v>
      </c>
      <c r="N162" s="5" t="str">
        <f>TEXT([1]!Table1[[#This Row],[Ship Date]],"yyyy")</f>
        <v>2014</v>
      </c>
      <c r="O162" s="7" t="str">
        <f>"Q" &amp; INT((MONTH([1]!Table1[[#This Row],[Order Date]]-1)/3)+1)</f>
        <v>Q4</v>
      </c>
      <c r="P162" s="7">
        <f>[1]!Table1[[#This Row],[revenue]]-[1]!Table1[[#This Row],[cogs]]</f>
        <v>516845.30999999994</v>
      </c>
      <c r="Q162" s="8">
        <f>PRODUCT([1]!Table1[[#This Row],[Unit Price]],[1]!Table1[[#This Row],[Units Sold]])</f>
        <v>1261289.22</v>
      </c>
    </row>
    <row r="163" spans="1:17">
      <c r="A163" s="9" t="s">
        <v>17</v>
      </c>
      <c r="B163" s="10" t="s">
        <v>150</v>
      </c>
      <c r="C163" s="10" t="s">
        <v>28</v>
      </c>
      <c r="D163" s="10" t="s">
        <v>20</v>
      </c>
      <c r="E163" s="10" t="s">
        <v>46</v>
      </c>
      <c r="F163" s="11">
        <v>42324</v>
      </c>
      <c r="G163" s="10">
        <v>694908273</v>
      </c>
      <c r="H163" s="11">
        <v>42371</v>
      </c>
      <c r="I163" s="10">
        <v>7655</v>
      </c>
      <c r="J163" s="10">
        <v>421.89</v>
      </c>
      <c r="K163" s="10">
        <v>364.69</v>
      </c>
      <c r="L163" s="10">
        <f>PRODUCT([1]!Table1[[#This Row],[Units Sold]],[1]!Table1[[#This Row],[Unit Cost]])</f>
        <v>2791701.95</v>
      </c>
      <c r="M163" s="10" t="str">
        <f>TEXT([1]!Table1[[#This Row],[Order Date]],"mmmm")</f>
        <v>November</v>
      </c>
      <c r="N163" s="10" t="str">
        <f>TEXT([1]!Table1[[#This Row],[Ship Date]],"yyyy")</f>
        <v>2016</v>
      </c>
      <c r="O163" s="12" t="str">
        <f>"Q" &amp; INT((MONTH([1]!Table1[[#This Row],[Order Date]]-1)/3)+1)</f>
        <v>Q4</v>
      </c>
      <c r="P163" s="12">
        <f>[1]!Table1[[#This Row],[revenue]]-[1]!Table1[[#This Row],[cogs]]</f>
        <v>437865.99999999953</v>
      </c>
      <c r="Q163" s="13">
        <f>PRODUCT([1]!Table1[[#This Row],[Unit Price]],[1]!Table1[[#This Row],[Units Sold]])</f>
        <v>3229567.9499999997</v>
      </c>
    </row>
    <row r="164" spans="1:17">
      <c r="A164" s="4" t="s">
        <v>35</v>
      </c>
      <c r="B164" s="5" t="s">
        <v>151</v>
      </c>
      <c r="C164" s="5" t="s">
        <v>40</v>
      </c>
      <c r="D164" s="5" t="s">
        <v>25</v>
      </c>
      <c r="E164" s="5" t="s">
        <v>30</v>
      </c>
      <c r="F164" s="6">
        <v>42269</v>
      </c>
      <c r="G164" s="5">
        <v>265624797</v>
      </c>
      <c r="H164" s="6">
        <v>42293</v>
      </c>
      <c r="I164" s="5">
        <v>3135</v>
      </c>
      <c r="J164" s="5">
        <v>651.21</v>
      </c>
      <c r="K164" s="5">
        <v>524.96</v>
      </c>
      <c r="L164" s="5">
        <f>PRODUCT([1]!Table1[[#This Row],[Units Sold]],[1]!Table1[[#This Row],[Unit Cost]])</f>
        <v>1645749.6</v>
      </c>
      <c r="M164" s="5" t="str">
        <f>TEXT([1]!Table1[[#This Row],[Order Date]],"mmmm")</f>
        <v>September</v>
      </c>
      <c r="N164" s="5" t="str">
        <f>TEXT([1]!Table1[[#This Row],[Ship Date]],"yyyy")</f>
        <v>2015</v>
      </c>
      <c r="O164" s="7" t="str">
        <f>"Q" &amp; INT((MONTH([1]!Table1[[#This Row],[Order Date]]-1)/3)+1)</f>
        <v>Q4</v>
      </c>
      <c r="P164" s="7">
        <f>[1]!Table1[[#This Row],[revenue]]-[1]!Table1[[#This Row],[cogs]]</f>
        <v>395793.75</v>
      </c>
      <c r="Q164" s="8">
        <f>PRODUCT([1]!Table1[[#This Row],[Unit Price]],[1]!Table1[[#This Row],[Units Sold]])</f>
        <v>2041543.35</v>
      </c>
    </row>
    <row r="165" spans="1:17">
      <c r="A165" s="9" t="s">
        <v>31</v>
      </c>
      <c r="B165" s="10" t="s">
        <v>152</v>
      </c>
      <c r="C165" s="10" t="s">
        <v>33</v>
      </c>
      <c r="D165" s="10" t="s">
        <v>25</v>
      </c>
      <c r="E165" s="10" t="s">
        <v>34</v>
      </c>
      <c r="F165" s="11">
        <v>40308</v>
      </c>
      <c r="G165" s="10">
        <v>585567700</v>
      </c>
      <c r="H165" s="11">
        <v>40319</v>
      </c>
      <c r="I165" s="10">
        <v>1350</v>
      </c>
      <c r="J165" s="10">
        <v>47.45</v>
      </c>
      <c r="K165" s="10">
        <v>31.79</v>
      </c>
      <c r="L165" s="10">
        <f>PRODUCT([1]!Table1[[#This Row],[Units Sold]],[1]!Table1[[#This Row],[Unit Cost]])</f>
        <v>42916.5</v>
      </c>
      <c r="M165" s="10" t="str">
        <f>TEXT([1]!Table1[[#This Row],[Order Date]],"mmmm")</f>
        <v>May</v>
      </c>
      <c r="N165" s="10" t="str">
        <f>TEXT([1]!Table1[[#This Row],[Ship Date]],"yyyy")</f>
        <v>2010</v>
      </c>
      <c r="O165" s="12" t="str">
        <f>"Q" &amp; INT((MONTH([1]!Table1[[#This Row],[Order Date]]-1)/3)+1)</f>
        <v>Q2</v>
      </c>
      <c r="P165" s="12">
        <f>[1]!Table1[[#This Row],[revenue]]-[1]!Table1[[#This Row],[cogs]]</f>
        <v>21141.000000000007</v>
      </c>
      <c r="Q165" s="13">
        <f>PRODUCT([1]!Table1[[#This Row],[Unit Price]],[1]!Table1[[#This Row],[Units Sold]])</f>
        <v>64057.500000000007</v>
      </c>
    </row>
    <row r="166" spans="1:17">
      <c r="A166" s="4" t="s">
        <v>22</v>
      </c>
      <c r="B166" s="5" t="s">
        <v>87</v>
      </c>
      <c r="C166" s="5" t="s">
        <v>62</v>
      </c>
      <c r="D166" s="5" t="s">
        <v>25</v>
      </c>
      <c r="E166" s="5" t="s">
        <v>30</v>
      </c>
      <c r="F166" s="6">
        <v>42294</v>
      </c>
      <c r="G166" s="5">
        <v>892285811</v>
      </c>
      <c r="H166" s="6">
        <v>42304</v>
      </c>
      <c r="I166" s="5">
        <v>6055</v>
      </c>
      <c r="J166" s="5">
        <v>255.28</v>
      </c>
      <c r="K166" s="5">
        <v>159.41999999999999</v>
      </c>
      <c r="L166" s="5">
        <f>PRODUCT([1]!Table1[[#This Row],[Units Sold]],[1]!Table1[[#This Row],[Unit Cost]])</f>
        <v>965288.1</v>
      </c>
      <c r="M166" s="5" t="str">
        <f>TEXT([1]!Table1[[#This Row],[Order Date]],"mmmm")</f>
        <v>October</v>
      </c>
      <c r="N166" s="5" t="str">
        <f>TEXT([1]!Table1[[#This Row],[Ship Date]],"yyyy")</f>
        <v>2015</v>
      </c>
      <c r="O166" s="7" t="str">
        <f>"Q" &amp; INT((MONTH([1]!Table1[[#This Row],[Order Date]]-1)/3)+1)</f>
        <v>Q4</v>
      </c>
      <c r="P166" s="7">
        <f>[1]!Table1[[#This Row],[revenue]]-[1]!Table1[[#This Row],[cogs]]</f>
        <v>580432.29999999993</v>
      </c>
      <c r="Q166" s="8">
        <f>PRODUCT([1]!Table1[[#This Row],[Unit Price]],[1]!Table1[[#This Row],[Units Sold]])</f>
        <v>1545720.4</v>
      </c>
    </row>
    <row r="167" spans="1:17">
      <c r="A167" s="9" t="s">
        <v>26</v>
      </c>
      <c r="B167" s="10" t="s">
        <v>153</v>
      </c>
      <c r="C167" s="10" t="s">
        <v>80</v>
      </c>
      <c r="D167" s="10" t="s">
        <v>25</v>
      </c>
      <c r="E167" s="10" t="s">
        <v>34</v>
      </c>
      <c r="F167" s="11">
        <v>40637</v>
      </c>
      <c r="G167" s="10">
        <v>943640458</v>
      </c>
      <c r="H167" s="11">
        <v>40675</v>
      </c>
      <c r="I167" s="10">
        <v>3036</v>
      </c>
      <c r="J167" s="10">
        <v>205.7</v>
      </c>
      <c r="K167" s="10">
        <v>117.11</v>
      </c>
      <c r="L167" s="10">
        <f>PRODUCT([1]!Table1[[#This Row],[Units Sold]],[1]!Table1[[#This Row],[Unit Cost]])</f>
        <v>355545.96</v>
      </c>
      <c r="M167" s="10" t="str">
        <f>TEXT([1]!Table1[[#This Row],[Order Date]],"mmmm")</f>
        <v>April</v>
      </c>
      <c r="N167" s="10" t="str">
        <f>TEXT([1]!Table1[[#This Row],[Ship Date]],"yyyy")</f>
        <v>2011</v>
      </c>
      <c r="O167" s="12" t="str">
        <f>"Q" &amp; INT((MONTH([1]!Table1[[#This Row],[Order Date]]-1)/3)+1)</f>
        <v>Q2</v>
      </c>
      <c r="P167" s="12">
        <f>[1]!Table1[[#This Row],[revenue]]-[1]!Table1[[#This Row],[cogs]]</f>
        <v>268959.23999999993</v>
      </c>
      <c r="Q167" s="13">
        <f>PRODUCT([1]!Table1[[#This Row],[Unit Price]],[1]!Table1[[#This Row],[Units Sold]])</f>
        <v>624505.19999999995</v>
      </c>
    </row>
    <row r="168" spans="1:17">
      <c r="A168" s="4" t="s">
        <v>31</v>
      </c>
      <c r="B168" s="5" t="s">
        <v>154</v>
      </c>
      <c r="C168" s="5" t="s">
        <v>41</v>
      </c>
      <c r="D168" s="5" t="s">
        <v>25</v>
      </c>
      <c r="E168" s="5" t="s">
        <v>46</v>
      </c>
      <c r="F168" s="6">
        <v>40585</v>
      </c>
      <c r="G168" s="5">
        <v>567805469</v>
      </c>
      <c r="H168" s="6">
        <v>40632</v>
      </c>
      <c r="I168" s="5">
        <v>5111</v>
      </c>
      <c r="J168" s="5">
        <v>437.2</v>
      </c>
      <c r="K168" s="5">
        <v>263.33</v>
      </c>
      <c r="L168" s="5">
        <f>PRODUCT([1]!Table1[[#This Row],[Units Sold]],[1]!Table1[[#This Row],[Unit Cost]])</f>
        <v>1345879.63</v>
      </c>
      <c r="M168" s="5" t="str">
        <f>TEXT([1]!Table1[[#This Row],[Order Date]],"mmmm")</f>
        <v>February</v>
      </c>
      <c r="N168" s="5" t="str">
        <f>TEXT([1]!Table1[[#This Row],[Ship Date]],"yyyy")</f>
        <v>2011</v>
      </c>
      <c r="O168" s="7" t="str">
        <f>"Q" &amp; INT((MONTH([1]!Table1[[#This Row],[Order Date]]-1)/3)+1)</f>
        <v>Q1</v>
      </c>
      <c r="P168" s="7">
        <f>[1]!Table1[[#This Row],[revenue]]-[1]!Table1[[#This Row],[cogs]]</f>
        <v>888649.56999999983</v>
      </c>
      <c r="Q168" s="8">
        <f>PRODUCT([1]!Table1[[#This Row],[Unit Price]],[1]!Table1[[#This Row],[Units Sold]])</f>
        <v>2234529.1999999997</v>
      </c>
    </row>
    <row r="169" spans="1:17">
      <c r="A169" s="9" t="s">
        <v>26</v>
      </c>
      <c r="B169" s="10" t="s">
        <v>68</v>
      </c>
      <c r="C169" s="10" t="s">
        <v>48</v>
      </c>
      <c r="D169" s="10" t="s">
        <v>25</v>
      </c>
      <c r="E169" s="10" t="s">
        <v>30</v>
      </c>
      <c r="F169" s="11">
        <v>42242</v>
      </c>
      <c r="G169" s="10">
        <v>113267171</v>
      </c>
      <c r="H169" s="11">
        <v>42246</v>
      </c>
      <c r="I169" s="10">
        <v>7128</v>
      </c>
      <c r="J169" s="10">
        <v>81.73</v>
      </c>
      <c r="K169" s="10">
        <v>56.67</v>
      </c>
      <c r="L169" s="10">
        <f>PRODUCT([1]!Table1[[#This Row],[Units Sold]],[1]!Table1[[#This Row],[Unit Cost]])</f>
        <v>403943.76</v>
      </c>
      <c r="M169" s="10" t="str">
        <f>TEXT([1]!Table1[[#This Row],[Order Date]],"mmmm")</f>
        <v>August</v>
      </c>
      <c r="N169" s="10" t="str">
        <f>TEXT([1]!Table1[[#This Row],[Ship Date]],"yyyy")</f>
        <v>2015</v>
      </c>
      <c r="O169" s="12" t="str">
        <f>"Q" &amp; INT((MONTH([1]!Table1[[#This Row],[Order Date]]-1)/3)+1)</f>
        <v>Q3</v>
      </c>
      <c r="P169" s="12">
        <f>[1]!Table1[[#This Row],[revenue]]-[1]!Table1[[#This Row],[cogs]]</f>
        <v>178627.68000000005</v>
      </c>
      <c r="Q169" s="13">
        <f>PRODUCT([1]!Table1[[#This Row],[Unit Price]],[1]!Table1[[#This Row],[Units Sold]])</f>
        <v>582571.44000000006</v>
      </c>
    </row>
    <row r="170" spans="1:17">
      <c r="A170" s="4" t="s">
        <v>35</v>
      </c>
      <c r="B170" s="5" t="s">
        <v>143</v>
      </c>
      <c r="C170" s="5" t="s">
        <v>80</v>
      </c>
      <c r="D170" s="5" t="s">
        <v>20</v>
      </c>
      <c r="E170" s="5" t="s">
        <v>34</v>
      </c>
      <c r="F170" s="6">
        <v>41950</v>
      </c>
      <c r="G170" s="5">
        <v>898824393</v>
      </c>
      <c r="H170" s="6">
        <v>41964</v>
      </c>
      <c r="I170" s="5">
        <v>967</v>
      </c>
      <c r="J170" s="5">
        <v>205.7</v>
      </c>
      <c r="K170" s="5">
        <v>117.11</v>
      </c>
      <c r="L170" s="5">
        <f>PRODUCT([1]!Table1[[#This Row],[Units Sold]],[1]!Table1[[#This Row],[Unit Cost]])</f>
        <v>113245.37</v>
      </c>
      <c r="M170" s="5" t="str">
        <f>TEXT([1]!Table1[[#This Row],[Order Date]],"mmmm")</f>
        <v>November</v>
      </c>
      <c r="N170" s="5" t="str">
        <f>TEXT([1]!Table1[[#This Row],[Ship Date]],"yyyy")</f>
        <v>2014</v>
      </c>
      <c r="O170" s="7" t="str">
        <f>"Q" &amp; INT((MONTH([1]!Table1[[#This Row],[Order Date]]-1)/3)+1)</f>
        <v>Q4</v>
      </c>
      <c r="P170" s="7">
        <f>[1]!Table1[[#This Row],[revenue]]-[1]!Table1[[#This Row],[cogs]]</f>
        <v>85666.53</v>
      </c>
      <c r="Q170" s="8">
        <f>PRODUCT([1]!Table1[[#This Row],[Unit Price]],[1]!Table1[[#This Row],[Units Sold]])</f>
        <v>198911.9</v>
      </c>
    </row>
    <row r="171" spans="1:17">
      <c r="A171" s="9" t="s">
        <v>31</v>
      </c>
      <c r="B171" s="10" t="s">
        <v>72</v>
      </c>
      <c r="C171" s="10" t="s">
        <v>45</v>
      </c>
      <c r="D171" s="10" t="s">
        <v>25</v>
      </c>
      <c r="E171" s="10" t="s">
        <v>21</v>
      </c>
      <c r="F171" s="11">
        <v>41977</v>
      </c>
      <c r="G171" s="10">
        <v>263588464</v>
      </c>
      <c r="H171" s="11">
        <v>42024</v>
      </c>
      <c r="I171" s="10">
        <v>539</v>
      </c>
      <c r="J171" s="10">
        <v>152.58000000000001</v>
      </c>
      <c r="K171" s="10">
        <v>97.44</v>
      </c>
      <c r="L171" s="10">
        <f>PRODUCT([1]!Table1[[#This Row],[Units Sold]],[1]!Table1[[#This Row],[Unit Cost]])</f>
        <v>52520.159999999996</v>
      </c>
      <c r="M171" s="10" t="str">
        <f>TEXT([1]!Table1[[#This Row],[Order Date]],"mmmm")</f>
        <v>December</v>
      </c>
      <c r="N171" s="10" t="str">
        <f>TEXT([1]!Table1[[#This Row],[Ship Date]],"yyyy")</f>
        <v>2015</v>
      </c>
      <c r="O171" s="12" t="str">
        <f>"Q" &amp; INT((MONTH([1]!Table1[[#This Row],[Order Date]]-1)/3)+1)</f>
        <v>Q5</v>
      </c>
      <c r="P171" s="12">
        <f>[1]!Table1[[#This Row],[revenue]]-[1]!Table1[[#This Row],[cogs]]</f>
        <v>29720.460000000014</v>
      </c>
      <c r="Q171" s="13">
        <f>PRODUCT([1]!Table1[[#This Row],[Unit Price]],[1]!Table1[[#This Row],[Units Sold]])</f>
        <v>82240.62000000001</v>
      </c>
    </row>
    <row r="172" spans="1:17">
      <c r="A172" s="4" t="s">
        <v>22</v>
      </c>
      <c r="B172" s="5" t="s">
        <v>128</v>
      </c>
      <c r="C172" s="5" t="s">
        <v>40</v>
      </c>
      <c r="D172" s="5" t="s">
        <v>20</v>
      </c>
      <c r="E172" s="5" t="s">
        <v>46</v>
      </c>
      <c r="F172" s="6">
        <v>40826</v>
      </c>
      <c r="G172" s="5">
        <v>116983211</v>
      </c>
      <c r="H172" s="6">
        <v>40834</v>
      </c>
      <c r="I172" s="5">
        <v>6786</v>
      </c>
      <c r="J172" s="5">
        <v>651.21</v>
      </c>
      <c r="K172" s="5">
        <v>524.96</v>
      </c>
      <c r="L172" s="5">
        <f>PRODUCT([1]!Table1[[#This Row],[Units Sold]],[1]!Table1[[#This Row],[Unit Cost]])</f>
        <v>3562378.56</v>
      </c>
      <c r="M172" s="5" t="str">
        <f>TEXT([1]!Table1[[#This Row],[Order Date]],"mmmm")</f>
        <v>October</v>
      </c>
      <c r="N172" s="5" t="str">
        <f>TEXT([1]!Table1[[#This Row],[Ship Date]],"yyyy")</f>
        <v>2011</v>
      </c>
      <c r="O172" s="7" t="str">
        <f>"Q" &amp; INT((MONTH([1]!Table1[[#This Row],[Order Date]]-1)/3)+1)</f>
        <v>Q4</v>
      </c>
      <c r="P172" s="7">
        <f>[1]!Table1[[#This Row],[revenue]]-[1]!Table1[[#This Row],[cogs]]</f>
        <v>856732.50000000047</v>
      </c>
      <c r="Q172" s="8">
        <f>PRODUCT([1]!Table1[[#This Row],[Unit Price]],[1]!Table1[[#This Row],[Units Sold]])</f>
        <v>4419111.0600000005</v>
      </c>
    </row>
    <row r="173" spans="1:17">
      <c r="A173" s="9" t="s">
        <v>26</v>
      </c>
      <c r="B173" s="10" t="s">
        <v>82</v>
      </c>
      <c r="C173" s="10" t="s">
        <v>62</v>
      </c>
      <c r="D173" s="10" t="s">
        <v>25</v>
      </c>
      <c r="E173" s="10" t="s">
        <v>21</v>
      </c>
      <c r="F173" s="11">
        <v>42922</v>
      </c>
      <c r="G173" s="10">
        <v>188744962</v>
      </c>
      <c r="H173" s="11">
        <v>42940</v>
      </c>
      <c r="I173" s="10">
        <v>2683</v>
      </c>
      <c r="J173" s="10">
        <v>255.28</v>
      </c>
      <c r="K173" s="10">
        <v>159.41999999999999</v>
      </c>
      <c r="L173" s="10">
        <f>PRODUCT([1]!Table1[[#This Row],[Units Sold]],[1]!Table1[[#This Row],[Unit Cost]])</f>
        <v>427723.86</v>
      </c>
      <c r="M173" s="10" t="str">
        <f>TEXT([1]!Table1[[#This Row],[Order Date]],"mmmm")</f>
        <v>July</v>
      </c>
      <c r="N173" s="10" t="str">
        <f>TEXT([1]!Table1[[#This Row],[Ship Date]],"yyyy")</f>
        <v>2017</v>
      </c>
      <c r="O173" s="12" t="str">
        <f>"Q" &amp; INT((MONTH([1]!Table1[[#This Row],[Order Date]]-1)/3)+1)</f>
        <v>Q3</v>
      </c>
      <c r="P173" s="12">
        <f>[1]!Table1[[#This Row],[revenue]]-[1]!Table1[[#This Row],[cogs]]</f>
        <v>257192.38</v>
      </c>
      <c r="Q173" s="13">
        <f>PRODUCT([1]!Table1[[#This Row],[Unit Price]],[1]!Table1[[#This Row],[Units Sold]])</f>
        <v>684916.24</v>
      </c>
    </row>
    <row r="174" spans="1:17">
      <c r="A174" s="4" t="s">
        <v>22</v>
      </c>
      <c r="B174" s="5" t="s">
        <v>43</v>
      </c>
      <c r="C174" s="5" t="s">
        <v>45</v>
      </c>
      <c r="D174" s="5" t="s">
        <v>25</v>
      </c>
      <c r="E174" s="5" t="s">
        <v>21</v>
      </c>
      <c r="F174" s="6">
        <v>40635</v>
      </c>
      <c r="G174" s="5">
        <v>278922545</v>
      </c>
      <c r="H174" s="6">
        <v>40670</v>
      </c>
      <c r="I174" s="5">
        <v>8234</v>
      </c>
      <c r="J174" s="5">
        <v>152.58000000000001</v>
      </c>
      <c r="K174" s="5">
        <v>97.44</v>
      </c>
      <c r="L174" s="5">
        <f>PRODUCT([1]!Table1[[#This Row],[Units Sold]],[1]!Table1[[#This Row],[Unit Cost]])</f>
        <v>802320.96</v>
      </c>
      <c r="M174" s="5" t="str">
        <f>TEXT([1]!Table1[[#This Row],[Order Date]],"mmmm")</f>
        <v>April</v>
      </c>
      <c r="N174" s="5" t="str">
        <f>TEXT([1]!Table1[[#This Row],[Ship Date]],"yyyy")</f>
        <v>2011</v>
      </c>
      <c r="O174" s="7" t="str">
        <f>"Q" &amp; INT((MONTH([1]!Table1[[#This Row],[Order Date]]-1)/3)+1)</f>
        <v>Q2</v>
      </c>
      <c r="P174" s="7">
        <f>[1]!Table1[[#This Row],[revenue]]-[1]!Table1[[#This Row],[cogs]]</f>
        <v>454022.76000000024</v>
      </c>
      <c r="Q174" s="8">
        <f>PRODUCT([1]!Table1[[#This Row],[Unit Price]],[1]!Table1[[#This Row],[Units Sold]])</f>
        <v>1256343.7200000002</v>
      </c>
    </row>
    <row r="175" spans="1:17">
      <c r="A175" s="9" t="s">
        <v>22</v>
      </c>
      <c r="B175" s="10" t="s">
        <v>155</v>
      </c>
      <c r="C175" s="10" t="s">
        <v>62</v>
      </c>
      <c r="D175" s="10" t="s">
        <v>25</v>
      </c>
      <c r="E175" s="10" t="s">
        <v>30</v>
      </c>
      <c r="F175" s="11">
        <v>40551</v>
      </c>
      <c r="G175" s="10">
        <v>707877290</v>
      </c>
      <c r="H175" s="11">
        <v>40582</v>
      </c>
      <c r="I175" s="10">
        <v>5475</v>
      </c>
      <c r="J175" s="10">
        <v>255.28</v>
      </c>
      <c r="K175" s="10">
        <v>159.41999999999999</v>
      </c>
      <c r="L175" s="10">
        <f>PRODUCT([1]!Table1[[#This Row],[Units Sold]],[1]!Table1[[#This Row],[Unit Cost]])</f>
        <v>872824.49999999988</v>
      </c>
      <c r="M175" s="10" t="str">
        <f>TEXT([1]!Table1[[#This Row],[Order Date]],"mmmm")</f>
        <v>January</v>
      </c>
      <c r="N175" s="10" t="str">
        <f>TEXT([1]!Table1[[#This Row],[Ship Date]],"yyyy")</f>
        <v>2011</v>
      </c>
      <c r="O175" s="12" t="str">
        <f>"Q" &amp; INT((MONTH([1]!Table1[[#This Row],[Order Date]]-1)/3)+1)</f>
        <v>Q1</v>
      </c>
      <c r="P175" s="12">
        <f>[1]!Table1[[#This Row],[revenue]]-[1]!Table1[[#This Row],[cogs]]</f>
        <v>524833.50000000012</v>
      </c>
      <c r="Q175" s="13">
        <f>PRODUCT([1]!Table1[[#This Row],[Unit Price]],[1]!Table1[[#This Row],[Units Sold]])</f>
        <v>1397658</v>
      </c>
    </row>
    <row r="176" spans="1:17">
      <c r="A176" s="4" t="s">
        <v>22</v>
      </c>
      <c r="B176" s="5" t="s">
        <v>156</v>
      </c>
      <c r="C176" s="5" t="s">
        <v>48</v>
      </c>
      <c r="D176" s="5" t="s">
        <v>20</v>
      </c>
      <c r="E176" s="5" t="s">
        <v>30</v>
      </c>
      <c r="F176" s="6">
        <v>42730</v>
      </c>
      <c r="G176" s="5">
        <v>966283023</v>
      </c>
      <c r="H176" s="6">
        <v>42745</v>
      </c>
      <c r="I176" s="5">
        <v>3474</v>
      </c>
      <c r="J176" s="5">
        <v>81.73</v>
      </c>
      <c r="K176" s="5">
        <v>56.67</v>
      </c>
      <c r="L176" s="5">
        <f>PRODUCT([1]!Table1[[#This Row],[Units Sold]],[1]!Table1[[#This Row],[Unit Cost]])</f>
        <v>196871.58000000002</v>
      </c>
      <c r="M176" s="5" t="str">
        <f>TEXT([1]!Table1[[#This Row],[Order Date]],"mmmm")</f>
        <v>December</v>
      </c>
      <c r="N176" s="5" t="str">
        <f>TEXT([1]!Table1[[#This Row],[Ship Date]],"yyyy")</f>
        <v>2017</v>
      </c>
      <c r="O176" s="7" t="str">
        <f>"Q" &amp; INT((MONTH([1]!Table1[[#This Row],[Order Date]]-1)/3)+1)</f>
        <v>Q5</v>
      </c>
      <c r="P176" s="7">
        <f>[1]!Table1[[#This Row],[revenue]]-[1]!Table1[[#This Row],[cogs]]</f>
        <v>87058.44</v>
      </c>
      <c r="Q176" s="8">
        <f>PRODUCT([1]!Table1[[#This Row],[Unit Price]],[1]!Table1[[#This Row],[Units Sold]])</f>
        <v>283930.02</v>
      </c>
    </row>
    <row r="177" spans="1:17">
      <c r="A177" s="9" t="s">
        <v>17</v>
      </c>
      <c r="B177" s="10" t="s">
        <v>157</v>
      </c>
      <c r="C177" s="10" t="s">
        <v>40</v>
      </c>
      <c r="D177" s="10" t="s">
        <v>20</v>
      </c>
      <c r="E177" s="10" t="s">
        <v>46</v>
      </c>
      <c r="F177" s="11">
        <v>42091</v>
      </c>
      <c r="G177" s="10">
        <v>165126073</v>
      </c>
      <c r="H177" s="11">
        <v>42102</v>
      </c>
      <c r="I177" s="10">
        <v>3329</v>
      </c>
      <c r="J177" s="10">
        <v>651.21</v>
      </c>
      <c r="K177" s="10">
        <v>524.96</v>
      </c>
      <c r="L177" s="10">
        <f>PRODUCT([1]!Table1[[#This Row],[Units Sold]],[1]!Table1[[#This Row],[Unit Cost]])</f>
        <v>1747591.84</v>
      </c>
      <c r="M177" s="10" t="str">
        <f>TEXT([1]!Table1[[#This Row],[Order Date]],"mmmm")</f>
        <v>March</v>
      </c>
      <c r="N177" s="10" t="str">
        <f>TEXT([1]!Table1[[#This Row],[Ship Date]],"yyyy")</f>
        <v>2015</v>
      </c>
      <c r="O177" s="12" t="str">
        <f>"Q" &amp; INT((MONTH([1]!Table1[[#This Row],[Order Date]]-1)/3)+1)</f>
        <v>Q2</v>
      </c>
      <c r="P177" s="12">
        <f>[1]!Table1[[#This Row],[revenue]]-[1]!Table1[[#This Row],[cogs]]</f>
        <v>420286.25000000023</v>
      </c>
      <c r="Q177" s="13">
        <f>PRODUCT([1]!Table1[[#This Row],[Unit Price]],[1]!Table1[[#This Row],[Units Sold]])</f>
        <v>2167878.0900000003</v>
      </c>
    </row>
    <row r="178" spans="1:17">
      <c r="A178" s="4" t="s">
        <v>35</v>
      </c>
      <c r="B178" s="5" t="s">
        <v>151</v>
      </c>
      <c r="C178" s="5" t="s">
        <v>48</v>
      </c>
      <c r="D178" s="5" t="s">
        <v>20</v>
      </c>
      <c r="E178" s="5" t="s">
        <v>21</v>
      </c>
      <c r="F178" s="6">
        <v>40855</v>
      </c>
      <c r="G178" s="5">
        <v>185705268</v>
      </c>
      <c r="H178" s="6">
        <v>40885</v>
      </c>
      <c r="I178" s="5">
        <v>3170</v>
      </c>
      <c r="J178" s="5">
        <v>81.73</v>
      </c>
      <c r="K178" s="5">
        <v>56.67</v>
      </c>
      <c r="L178" s="5">
        <f>PRODUCT([1]!Table1[[#This Row],[Units Sold]],[1]!Table1[[#This Row],[Unit Cost]])</f>
        <v>179643.9</v>
      </c>
      <c r="M178" s="5" t="str">
        <f>TEXT([1]!Table1[[#This Row],[Order Date]],"mmmm")</f>
        <v>November</v>
      </c>
      <c r="N178" s="5" t="str">
        <f>TEXT([1]!Table1[[#This Row],[Ship Date]],"yyyy")</f>
        <v>2011</v>
      </c>
      <c r="O178" s="7" t="str">
        <f>"Q" &amp; INT((MONTH([1]!Table1[[#This Row],[Order Date]]-1)/3)+1)</f>
        <v>Q4</v>
      </c>
      <c r="P178" s="7">
        <f>[1]!Table1[[#This Row],[revenue]]-[1]!Table1[[#This Row],[cogs]]</f>
        <v>79440.200000000012</v>
      </c>
      <c r="Q178" s="8">
        <f>PRODUCT([1]!Table1[[#This Row],[Unit Price]],[1]!Table1[[#This Row],[Units Sold]])</f>
        <v>259084.1</v>
      </c>
    </row>
    <row r="179" spans="1:17">
      <c r="A179" s="9" t="s">
        <v>35</v>
      </c>
      <c r="B179" s="10" t="s">
        <v>158</v>
      </c>
      <c r="C179" s="10" t="s">
        <v>57</v>
      </c>
      <c r="D179" s="10" t="s">
        <v>20</v>
      </c>
      <c r="E179" s="10" t="s">
        <v>30</v>
      </c>
      <c r="F179" s="11">
        <v>41633</v>
      </c>
      <c r="G179" s="10">
        <v>729631936</v>
      </c>
      <c r="H179" s="11">
        <v>41681</v>
      </c>
      <c r="I179" s="10">
        <v>3159</v>
      </c>
      <c r="J179" s="10">
        <v>668.27</v>
      </c>
      <c r="K179" s="10">
        <v>502.54</v>
      </c>
      <c r="L179" s="10">
        <f>PRODUCT([1]!Table1[[#This Row],[Units Sold]],[1]!Table1[[#This Row],[Unit Cost]])</f>
        <v>1587523.86</v>
      </c>
      <c r="M179" s="10" t="str">
        <f>TEXT([1]!Table1[[#This Row],[Order Date]],"mmmm")</f>
        <v>December</v>
      </c>
      <c r="N179" s="10" t="str">
        <f>TEXT([1]!Table1[[#This Row],[Ship Date]],"yyyy")</f>
        <v>2014</v>
      </c>
      <c r="O179" s="12" t="str">
        <f>"Q" &amp; INT((MONTH([1]!Table1[[#This Row],[Order Date]]-1)/3)+1)</f>
        <v>Q5</v>
      </c>
      <c r="P179" s="12">
        <f>[1]!Table1[[#This Row],[revenue]]-[1]!Table1[[#This Row],[cogs]]</f>
        <v>523541.07000000007</v>
      </c>
      <c r="Q179" s="13">
        <f>PRODUCT([1]!Table1[[#This Row],[Unit Price]],[1]!Table1[[#This Row],[Units Sold]])</f>
        <v>2111064.9300000002</v>
      </c>
    </row>
    <row r="180" spans="1:17">
      <c r="A180" s="4" t="s">
        <v>53</v>
      </c>
      <c r="B180" s="5" t="s">
        <v>90</v>
      </c>
      <c r="C180" s="5" t="s">
        <v>57</v>
      </c>
      <c r="D180" s="5" t="s">
        <v>25</v>
      </c>
      <c r="E180" s="5" t="s">
        <v>34</v>
      </c>
      <c r="F180" s="6">
        <v>40509</v>
      </c>
      <c r="G180" s="5">
        <v>668829905</v>
      </c>
      <c r="H180" s="6">
        <v>40535</v>
      </c>
      <c r="I180" s="5">
        <v>487</v>
      </c>
      <c r="J180" s="5">
        <v>668.27</v>
      </c>
      <c r="K180" s="5">
        <v>502.54</v>
      </c>
      <c r="L180" s="5">
        <f>PRODUCT([1]!Table1[[#This Row],[Units Sold]],[1]!Table1[[#This Row],[Unit Cost]])</f>
        <v>244736.98</v>
      </c>
      <c r="M180" s="5" t="str">
        <f>TEXT([1]!Table1[[#This Row],[Order Date]],"mmmm")</f>
        <v>November</v>
      </c>
      <c r="N180" s="5" t="str">
        <f>TEXT([1]!Table1[[#This Row],[Ship Date]],"yyyy")</f>
        <v>2010</v>
      </c>
      <c r="O180" s="7" t="str">
        <f>"Q" &amp; INT((MONTH([1]!Table1[[#This Row],[Order Date]]-1)/3)+1)</f>
        <v>Q4</v>
      </c>
      <c r="P180" s="7">
        <f>[1]!Table1[[#This Row],[revenue]]-[1]!Table1[[#This Row],[cogs]]</f>
        <v>80710.50999999998</v>
      </c>
      <c r="Q180" s="8">
        <f>PRODUCT([1]!Table1[[#This Row],[Unit Price]],[1]!Table1[[#This Row],[Units Sold]])</f>
        <v>325447.49</v>
      </c>
    </row>
    <row r="181" spans="1:17">
      <c r="A181" s="9" t="s">
        <v>53</v>
      </c>
      <c r="B181" s="10" t="s">
        <v>61</v>
      </c>
      <c r="C181" s="10" t="s">
        <v>62</v>
      </c>
      <c r="D181" s="10" t="s">
        <v>20</v>
      </c>
      <c r="E181" s="10" t="s">
        <v>30</v>
      </c>
      <c r="F181" s="11">
        <v>42255</v>
      </c>
      <c r="G181" s="10">
        <v>295535504</v>
      </c>
      <c r="H181" s="11">
        <v>42296</v>
      </c>
      <c r="I181" s="10">
        <v>4378</v>
      </c>
      <c r="J181" s="10">
        <v>255.28</v>
      </c>
      <c r="K181" s="10">
        <v>159.41999999999999</v>
      </c>
      <c r="L181" s="10">
        <f>PRODUCT([1]!Table1[[#This Row],[Units Sold]],[1]!Table1[[#This Row],[Unit Cost]])</f>
        <v>697940.75999999989</v>
      </c>
      <c r="M181" s="10" t="str">
        <f>TEXT([1]!Table1[[#This Row],[Order Date]],"mmmm")</f>
        <v>September</v>
      </c>
      <c r="N181" s="10" t="str">
        <f>TEXT([1]!Table1[[#This Row],[Ship Date]],"yyyy")</f>
        <v>2015</v>
      </c>
      <c r="O181" s="12" t="str">
        <f>"Q" &amp; INT((MONTH([1]!Table1[[#This Row],[Order Date]]-1)/3)+1)</f>
        <v>Q4</v>
      </c>
      <c r="P181" s="12">
        <f>[1]!Table1[[#This Row],[revenue]]-[1]!Table1[[#This Row],[cogs]]</f>
        <v>419675.08000000019</v>
      </c>
      <c r="Q181" s="13">
        <f>PRODUCT([1]!Table1[[#This Row],[Unit Price]],[1]!Table1[[#This Row],[Units Sold]])</f>
        <v>1117615.8400000001</v>
      </c>
    </row>
    <row r="182" spans="1:17">
      <c r="A182" s="4" t="s">
        <v>26</v>
      </c>
      <c r="B182" s="5" t="s">
        <v>159</v>
      </c>
      <c r="C182" s="5" t="s">
        <v>40</v>
      </c>
      <c r="D182" s="5" t="s">
        <v>20</v>
      </c>
      <c r="E182" s="5" t="s">
        <v>21</v>
      </c>
      <c r="F182" s="6">
        <v>42350</v>
      </c>
      <c r="G182" s="5">
        <v>872297561</v>
      </c>
      <c r="H182" s="6">
        <v>42358</v>
      </c>
      <c r="I182" s="5">
        <v>1087</v>
      </c>
      <c r="J182" s="5">
        <v>651.21</v>
      </c>
      <c r="K182" s="5">
        <v>524.96</v>
      </c>
      <c r="L182" s="5">
        <f>PRODUCT([1]!Table1[[#This Row],[Units Sold]],[1]!Table1[[#This Row],[Unit Cost]])</f>
        <v>570631.52</v>
      </c>
      <c r="M182" s="5" t="str">
        <f>TEXT([1]!Table1[[#This Row],[Order Date]],"mmmm")</f>
        <v>December</v>
      </c>
      <c r="N182" s="5" t="str">
        <f>TEXT([1]!Table1[[#This Row],[Ship Date]],"yyyy")</f>
        <v>2015</v>
      </c>
      <c r="O182" s="7" t="str">
        <f>"Q" &amp; INT((MONTH([1]!Table1[[#This Row],[Order Date]]-1)/3)+1)</f>
        <v>Q5</v>
      </c>
      <c r="P182" s="7">
        <f>[1]!Table1[[#This Row],[revenue]]-[1]!Table1[[#This Row],[cogs]]</f>
        <v>137233.75</v>
      </c>
      <c r="Q182" s="8">
        <f>PRODUCT([1]!Table1[[#This Row],[Unit Price]],[1]!Table1[[#This Row],[Units Sold]])</f>
        <v>707865.27</v>
      </c>
    </row>
    <row r="183" spans="1:17">
      <c r="A183" s="9" t="s">
        <v>31</v>
      </c>
      <c r="B183" s="10" t="s">
        <v>104</v>
      </c>
      <c r="C183" s="10" t="s">
        <v>19</v>
      </c>
      <c r="D183" s="10" t="s">
        <v>20</v>
      </c>
      <c r="E183" s="10" t="s">
        <v>30</v>
      </c>
      <c r="F183" s="11">
        <v>42196</v>
      </c>
      <c r="G183" s="10">
        <v>581977403</v>
      </c>
      <c r="H183" s="11">
        <v>42201</v>
      </c>
      <c r="I183" s="10">
        <v>8901</v>
      </c>
      <c r="J183" s="10">
        <v>9.33</v>
      </c>
      <c r="K183" s="10">
        <v>6.92</v>
      </c>
      <c r="L183" s="10">
        <f>PRODUCT([1]!Table1[[#This Row],[Units Sold]],[1]!Table1[[#This Row],[Unit Cost]])</f>
        <v>61594.92</v>
      </c>
      <c r="M183" s="10" t="str">
        <f>TEXT([1]!Table1[[#This Row],[Order Date]],"mmmm")</f>
        <v>July</v>
      </c>
      <c r="N183" s="10" t="str">
        <f>TEXT([1]!Table1[[#This Row],[Ship Date]],"yyyy")</f>
        <v>2015</v>
      </c>
      <c r="O183" s="12" t="str">
        <f>"Q" &amp; INT((MONTH([1]!Table1[[#This Row],[Order Date]]-1)/3)+1)</f>
        <v>Q3</v>
      </c>
      <c r="P183" s="12">
        <f>[1]!Table1[[#This Row],[revenue]]-[1]!Table1[[#This Row],[cogs]]</f>
        <v>21451.410000000003</v>
      </c>
      <c r="Q183" s="13">
        <f>PRODUCT([1]!Table1[[#This Row],[Unit Price]],[1]!Table1[[#This Row],[Units Sold]])</f>
        <v>83046.33</v>
      </c>
    </row>
    <row r="184" spans="1:17">
      <c r="A184" s="4" t="s">
        <v>17</v>
      </c>
      <c r="B184" s="5" t="s">
        <v>160</v>
      </c>
      <c r="C184" s="5" t="s">
        <v>80</v>
      </c>
      <c r="D184" s="5" t="s">
        <v>20</v>
      </c>
      <c r="E184" s="5" t="s">
        <v>21</v>
      </c>
      <c r="F184" s="6">
        <v>42199</v>
      </c>
      <c r="G184" s="5">
        <v>377748858</v>
      </c>
      <c r="H184" s="6">
        <v>42247</v>
      </c>
      <c r="I184" s="5">
        <v>3136</v>
      </c>
      <c r="J184" s="5">
        <v>205.7</v>
      </c>
      <c r="K184" s="5">
        <v>117.11</v>
      </c>
      <c r="L184" s="5">
        <f>PRODUCT([1]!Table1[[#This Row],[Units Sold]],[1]!Table1[[#This Row],[Unit Cost]])</f>
        <v>367256.96</v>
      </c>
      <c r="M184" s="5" t="str">
        <f>TEXT([1]!Table1[[#This Row],[Order Date]],"mmmm")</f>
        <v>July</v>
      </c>
      <c r="N184" s="5" t="str">
        <f>TEXT([1]!Table1[[#This Row],[Ship Date]],"yyyy")</f>
        <v>2015</v>
      </c>
      <c r="O184" s="7" t="str">
        <f>"Q" &amp; INT((MONTH([1]!Table1[[#This Row],[Order Date]]-1)/3)+1)</f>
        <v>Q3</v>
      </c>
      <c r="P184" s="7">
        <f>[1]!Table1[[#This Row],[revenue]]-[1]!Table1[[#This Row],[cogs]]</f>
        <v>277818.23999999993</v>
      </c>
      <c r="Q184" s="8">
        <f>PRODUCT([1]!Table1[[#This Row],[Unit Price]],[1]!Table1[[#This Row],[Units Sold]])</f>
        <v>645075.19999999995</v>
      </c>
    </row>
    <row r="185" spans="1:17">
      <c r="A185" s="9" t="s">
        <v>35</v>
      </c>
      <c r="B185" s="10" t="s">
        <v>89</v>
      </c>
      <c r="C185" s="10" t="s">
        <v>62</v>
      </c>
      <c r="D185" s="10" t="s">
        <v>20</v>
      </c>
      <c r="E185" s="10" t="s">
        <v>30</v>
      </c>
      <c r="F185" s="11">
        <v>40388</v>
      </c>
      <c r="G185" s="10">
        <v>833098256</v>
      </c>
      <c r="H185" s="11">
        <v>40403</v>
      </c>
      <c r="I185" s="10">
        <v>1142</v>
      </c>
      <c r="J185" s="10">
        <v>255.28</v>
      </c>
      <c r="K185" s="10">
        <v>159.41999999999999</v>
      </c>
      <c r="L185" s="10">
        <f>PRODUCT([1]!Table1[[#This Row],[Units Sold]],[1]!Table1[[#This Row],[Unit Cost]])</f>
        <v>182057.63999999998</v>
      </c>
      <c r="M185" s="10" t="str">
        <f>TEXT([1]!Table1[[#This Row],[Order Date]],"mmmm")</f>
        <v>July</v>
      </c>
      <c r="N185" s="10" t="str">
        <f>TEXT([1]!Table1[[#This Row],[Ship Date]],"yyyy")</f>
        <v>2010</v>
      </c>
      <c r="O185" s="12" t="str">
        <f>"Q" &amp; INT((MONTH([1]!Table1[[#This Row],[Order Date]]-1)/3)+1)</f>
        <v>Q3</v>
      </c>
      <c r="P185" s="12">
        <f>[1]!Table1[[#This Row],[revenue]]-[1]!Table1[[#This Row],[cogs]]</f>
        <v>109472.12000000002</v>
      </c>
      <c r="Q185" s="13">
        <f>PRODUCT([1]!Table1[[#This Row],[Unit Price]],[1]!Table1[[#This Row],[Units Sold]])</f>
        <v>291529.76</v>
      </c>
    </row>
    <row r="186" spans="1:17">
      <c r="A186" s="4" t="s">
        <v>31</v>
      </c>
      <c r="B186" s="5" t="s">
        <v>100</v>
      </c>
      <c r="C186" s="5" t="s">
        <v>48</v>
      </c>
      <c r="D186" s="5" t="s">
        <v>25</v>
      </c>
      <c r="E186" s="5" t="s">
        <v>30</v>
      </c>
      <c r="F186" s="6">
        <v>42096</v>
      </c>
      <c r="G186" s="5">
        <v>791824424</v>
      </c>
      <c r="H186" s="6">
        <v>42122</v>
      </c>
      <c r="I186" s="5">
        <v>7298</v>
      </c>
      <c r="J186" s="5">
        <v>81.73</v>
      </c>
      <c r="K186" s="5">
        <v>56.67</v>
      </c>
      <c r="L186" s="5">
        <f>PRODUCT([1]!Table1[[#This Row],[Units Sold]],[1]!Table1[[#This Row],[Unit Cost]])</f>
        <v>413577.66000000003</v>
      </c>
      <c r="M186" s="5" t="str">
        <f>TEXT([1]!Table1[[#This Row],[Order Date]],"mmmm")</f>
        <v>April</v>
      </c>
      <c r="N186" s="5" t="str">
        <f>TEXT([1]!Table1[[#This Row],[Ship Date]],"yyyy")</f>
        <v>2015</v>
      </c>
      <c r="O186" s="7" t="str">
        <f>"Q" &amp; INT((MONTH([1]!Table1[[#This Row],[Order Date]]-1)/3)+1)</f>
        <v>Q2</v>
      </c>
      <c r="P186" s="7">
        <f>[1]!Table1[[#This Row],[revenue]]-[1]!Table1[[#This Row],[cogs]]</f>
        <v>182887.88</v>
      </c>
      <c r="Q186" s="8">
        <f>PRODUCT([1]!Table1[[#This Row],[Unit Price]],[1]!Table1[[#This Row],[Units Sold]])</f>
        <v>596465.54</v>
      </c>
    </row>
    <row r="187" spans="1:17">
      <c r="A187" s="9" t="s">
        <v>31</v>
      </c>
      <c r="B187" s="10" t="s">
        <v>161</v>
      </c>
      <c r="C187" s="10" t="s">
        <v>45</v>
      </c>
      <c r="D187" s="10" t="s">
        <v>25</v>
      </c>
      <c r="E187" s="10" t="s">
        <v>21</v>
      </c>
      <c r="F187" s="11">
        <v>41983</v>
      </c>
      <c r="G187" s="10">
        <v>518038690</v>
      </c>
      <c r="H187" s="11">
        <v>41994</v>
      </c>
      <c r="I187" s="10">
        <v>8015</v>
      </c>
      <c r="J187" s="10">
        <v>152.58000000000001</v>
      </c>
      <c r="K187" s="10">
        <v>97.44</v>
      </c>
      <c r="L187" s="10">
        <f>PRODUCT([1]!Table1[[#This Row],[Units Sold]],[1]!Table1[[#This Row],[Unit Cost]])</f>
        <v>780981.6</v>
      </c>
      <c r="M187" s="10" t="str">
        <f>TEXT([1]!Table1[[#This Row],[Order Date]],"mmmm")</f>
        <v>December</v>
      </c>
      <c r="N187" s="10" t="str">
        <f>TEXT([1]!Table1[[#This Row],[Ship Date]],"yyyy")</f>
        <v>2014</v>
      </c>
      <c r="O187" s="12" t="str">
        <f>"Q" &amp; INT((MONTH([1]!Table1[[#This Row],[Order Date]]-1)/3)+1)</f>
        <v>Q5</v>
      </c>
      <c r="P187" s="12">
        <f>[1]!Table1[[#This Row],[revenue]]-[1]!Table1[[#This Row],[cogs]]</f>
        <v>441947.10000000021</v>
      </c>
      <c r="Q187" s="13">
        <f>PRODUCT([1]!Table1[[#This Row],[Unit Price]],[1]!Table1[[#This Row],[Units Sold]])</f>
        <v>1222928.7000000002</v>
      </c>
    </row>
    <row r="188" spans="1:17">
      <c r="A188" s="4" t="s">
        <v>22</v>
      </c>
      <c r="B188" s="5" t="s">
        <v>162</v>
      </c>
      <c r="C188" s="5" t="s">
        <v>33</v>
      </c>
      <c r="D188" s="5" t="s">
        <v>20</v>
      </c>
      <c r="E188" s="5" t="s">
        <v>21</v>
      </c>
      <c r="F188" s="6">
        <v>42010</v>
      </c>
      <c r="G188" s="5">
        <v>346164882</v>
      </c>
      <c r="H188" s="6">
        <v>42049</v>
      </c>
      <c r="I188" s="5">
        <v>6736</v>
      </c>
      <c r="J188" s="5">
        <v>47.45</v>
      </c>
      <c r="K188" s="5">
        <v>31.79</v>
      </c>
      <c r="L188" s="5">
        <f>PRODUCT([1]!Table1[[#This Row],[Units Sold]],[1]!Table1[[#This Row],[Unit Cost]])</f>
        <v>214137.44</v>
      </c>
      <c r="M188" s="5" t="str">
        <f>TEXT([1]!Table1[[#This Row],[Order Date]],"mmmm")</f>
        <v>January</v>
      </c>
      <c r="N188" s="5" t="str">
        <f>TEXT([1]!Table1[[#This Row],[Ship Date]],"yyyy")</f>
        <v>2015</v>
      </c>
      <c r="O188" s="7" t="str">
        <f>"Q" &amp; INT((MONTH([1]!Table1[[#This Row],[Order Date]]-1)/3)+1)</f>
        <v>Q1</v>
      </c>
      <c r="P188" s="7">
        <f>[1]!Table1[[#This Row],[revenue]]-[1]!Table1[[#This Row],[cogs]]</f>
        <v>105485.76000000001</v>
      </c>
      <c r="Q188" s="8">
        <f>PRODUCT([1]!Table1[[#This Row],[Unit Price]],[1]!Table1[[#This Row],[Units Sold]])</f>
        <v>319623.2</v>
      </c>
    </row>
    <row r="189" spans="1:17">
      <c r="A189" s="9" t="s">
        <v>31</v>
      </c>
      <c r="B189" s="10" t="s">
        <v>94</v>
      </c>
      <c r="C189" s="10" t="s">
        <v>24</v>
      </c>
      <c r="D189" s="10" t="s">
        <v>25</v>
      </c>
      <c r="E189" s="10" t="s">
        <v>46</v>
      </c>
      <c r="F189" s="11">
        <v>41763</v>
      </c>
      <c r="G189" s="10">
        <v>230939328</v>
      </c>
      <c r="H189" s="11">
        <v>41806</v>
      </c>
      <c r="I189" s="10">
        <v>8934</v>
      </c>
      <c r="J189" s="10">
        <v>109.28</v>
      </c>
      <c r="K189" s="10">
        <v>35.840000000000003</v>
      </c>
      <c r="L189" s="10">
        <f>PRODUCT([1]!Table1[[#This Row],[Units Sold]],[1]!Table1[[#This Row],[Unit Cost]])</f>
        <v>320194.56000000006</v>
      </c>
      <c r="M189" s="10" t="str">
        <f>TEXT([1]!Table1[[#This Row],[Order Date]],"mmmm")</f>
        <v>May</v>
      </c>
      <c r="N189" s="10" t="str">
        <f>TEXT([1]!Table1[[#This Row],[Ship Date]],"yyyy")</f>
        <v>2014</v>
      </c>
      <c r="O189" s="12" t="str">
        <f>"Q" &amp; INT((MONTH([1]!Table1[[#This Row],[Order Date]]-1)/3)+1)</f>
        <v>Q2</v>
      </c>
      <c r="P189" s="12">
        <f>[1]!Table1[[#This Row],[revenue]]-[1]!Table1[[#This Row],[cogs]]</f>
        <v>656112.96</v>
      </c>
      <c r="Q189" s="13">
        <f>PRODUCT([1]!Table1[[#This Row],[Unit Price]],[1]!Table1[[#This Row],[Units Sold]])</f>
        <v>976307.52</v>
      </c>
    </row>
    <row r="190" spans="1:17">
      <c r="A190" s="4" t="s">
        <v>26</v>
      </c>
      <c r="B190" s="5" t="s">
        <v>27</v>
      </c>
      <c r="C190" s="5" t="s">
        <v>40</v>
      </c>
      <c r="D190" s="5" t="s">
        <v>20</v>
      </c>
      <c r="E190" s="5" t="s">
        <v>46</v>
      </c>
      <c r="F190" s="6">
        <v>42599</v>
      </c>
      <c r="G190" s="5">
        <v>197410857</v>
      </c>
      <c r="H190" s="6">
        <v>42642</v>
      </c>
      <c r="I190" s="5">
        <v>7114</v>
      </c>
      <c r="J190" s="5">
        <v>651.21</v>
      </c>
      <c r="K190" s="5">
        <v>524.96</v>
      </c>
      <c r="L190" s="5">
        <f>PRODUCT([1]!Table1[[#This Row],[Units Sold]],[1]!Table1[[#This Row],[Unit Cost]])</f>
        <v>3734565.4400000004</v>
      </c>
      <c r="M190" s="5" t="str">
        <f>TEXT([1]!Table1[[#This Row],[Order Date]],"mmmm")</f>
        <v>August</v>
      </c>
      <c r="N190" s="5" t="str">
        <f>TEXT([1]!Table1[[#This Row],[Ship Date]],"yyyy")</f>
        <v>2016</v>
      </c>
      <c r="O190" s="7" t="str">
        <f>"Q" &amp; INT((MONTH([1]!Table1[[#This Row],[Order Date]]-1)/3)+1)</f>
        <v>Q3</v>
      </c>
      <c r="P190" s="7">
        <f>[1]!Table1[[#This Row],[revenue]]-[1]!Table1[[#This Row],[cogs]]</f>
        <v>898142.5</v>
      </c>
      <c r="Q190" s="8">
        <f>PRODUCT([1]!Table1[[#This Row],[Unit Price]],[1]!Table1[[#This Row],[Units Sold]])</f>
        <v>4632707.9400000004</v>
      </c>
    </row>
    <row r="191" spans="1:17">
      <c r="A191" s="9" t="s">
        <v>85</v>
      </c>
      <c r="B191" s="10" t="s">
        <v>124</v>
      </c>
      <c r="C191" s="10" t="s">
        <v>57</v>
      </c>
      <c r="D191" s="10" t="s">
        <v>20</v>
      </c>
      <c r="E191" s="10" t="s">
        <v>46</v>
      </c>
      <c r="F191" s="11">
        <v>40732</v>
      </c>
      <c r="G191" s="10">
        <v>790940797</v>
      </c>
      <c r="H191" s="11">
        <v>40756</v>
      </c>
      <c r="I191" s="10">
        <v>5813</v>
      </c>
      <c r="J191" s="10">
        <v>668.27</v>
      </c>
      <c r="K191" s="10">
        <v>502.54</v>
      </c>
      <c r="L191" s="10">
        <f>PRODUCT([1]!Table1[[#This Row],[Units Sold]],[1]!Table1[[#This Row],[Unit Cost]])</f>
        <v>2921265.02</v>
      </c>
      <c r="M191" s="10" t="str">
        <f>TEXT([1]!Table1[[#This Row],[Order Date]],"mmmm")</f>
        <v>July</v>
      </c>
      <c r="N191" s="10" t="str">
        <f>TEXT([1]!Table1[[#This Row],[Ship Date]],"yyyy")</f>
        <v>2011</v>
      </c>
      <c r="O191" s="12" t="str">
        <f>"Q" &amp; INT((MONTH([1]!Table1[[#This Row],[Order Date]]-1)/3)+1)</f>
        <v>Q3</v>
      </c>
      <c r="P191" s="12">
        <f>[1]!Table1[[#This Row],[revenue]]-[1]!Table1[[#This Row],[cogs]]</f>
        <v>963388.48999999976</v>
      </c>
      <c r="Q191" s="13">
        <f>PRODUCT([1]!Table1[[#This Row],[Unit Price]],[1]!Table1[[#This Row],[Units Sold]])</f>
        <v>3884653.51</v>
      </c>
    </row>
    <row r="192" spans="1:17">
      <c r="A192" s="4" t="s">
        <v>31</v>
      </c>
      <c r="B192" s="5" t="s">
        <v>163</v>
      </c>
      <c r="C192" s="5" t="s">
        <v>40</v>
      </c>
      <c r="D192" s="5" t="s">
        <v>25</v>
      </c>
      <c r="E192" s="5" t="s">
        <v>46</v>
      </c>
      <c r="F192" s="6">
        <v>42448</v>
      </c>
      <c r="G192" s="5">
        <v>827202975</v>
      </c>
      <c r="H192" s="6">
        <v>42455</v>
      </c>
      <c r="I192" s="5">
        <v>6598</v>
      </c>
      <c r="J192" s="5">
        <v>651.21</v>
      </c>
      <c r="K192" s="5">
        <v>524.96</v>
      </c>
      <c r="L192" s="5">
        <f>PRODUCT([1]!Table1[[#This Row],[Units Sold]],[1]!Table1[[#This Row],[Unit Cost]])</f>
        <v>3463686.08</v>
      </c>
      <c r="M192" s="5" t="str">
        <f>TEXT([1]!Table1[[#This Row],[Order Date]],"mmmm")</f>
        <v>March</v>
      </c>
      <c r="N192" s="5" t="str">
        <f>TEXT([1]!Table1[[#This Row],[Ship Date]],"yyyy")</f>
        <v>2016</v>
      </c>
      <c r="O192" s="7" t="str">
        <f>"Q" &amp; INT((MONTH([1]!Table1[[#This Row],[Order Date]]-1)/3)+1)</f>
        <v>Q2</v>
      </c>
      <c r="P192" s="7">
        <f>[1]!Table1[[#This Row],[revenue]]-[1]!Table1[[#This Row],[cogs]]</f>
        <v>832997.5</v>
      </c>
      <c r="Q192" s="8">
        <f>PRODUCT([1]!Table1[[#This Row],[Unit Price]],[1]!Table1[[#This Row],[Units Sold]])</f>
        <v>4296683.58</v>
      </c>
    </row>
    <row r="193" spans="1:17">
      <c r="A193" s="9" t="s">
        <v>22</v>
      </c>
      <c r="B193" s="10" t="s">
        <v>75</v>
      </c>
      <c r="C193" s="10" t="s">
        <v>19</v>
      </c>
      <c r="D193" s="10" t="s">
        <v>25</v>
      </c>
      <c r="E193" s="10" t="s">
        <v>30</v>
      </c>
      <c r="F193" s="11">
        <v>40588</v>
      </c>
      <c r="G193" s="10">
        <v>542183721</v>
      </c>
      <c r="H193" s="11">
        <v>40618</v>
      </c>
      <c r="I193" s="10">
        <v>3066</v>
      </c>
      <c r="J193" s="10">
        <v>9.33</v>
      </c>
      <c r="K193" s="10">
        <v>6.92</v>
      </c>
      <c r="L193" s="10">
        <f>PRODUCT([1]!Table1[[#This Row],[Units Sold]],[1]!Table1[[#This Row],[Unit Cost]])</f>
        <v>21216.720000000001</v>
      </c>
      <c r="M193" s="10" t="str">
        <f>TEXT([1]!Table1[[#This Row],[Order Date]],"mmmm")</f>
        <v>February</v>
      </c>
      <c r="N193" s="10" t="str">
        <f>TEXT([1]!Table1[[#This Row],[Ship Date]],"yyyy")</f>
        <v>2011</v>
      </c>
      <c r="O193" s="12" t="str">
        <f>"Q" &amp; INT((MONTH([1]!Table1[[#This Row],[Order Date]]-1)/3)+1)</f>
        <v>Q1</v>
      </c>
      <c r="P193" s="12">
        <f>[1]!Table1[[#This Row],[revenue]]-[1]!Table1[[#This Row],[cogs]]</f>
        <v>7389.0599999999977</v>
      </c>
      <c r="Q193" s="13">
        <f>PRODUCT([1]!Table1[[#This Row],[Unit Price]],[1]!Table1[[#This Row],[Units Sold]])</f>
        <v>28605.78</v>
      </c>
    </row>
    <row r="194" spans="1:17">
      <c r="A194" s="4" t="s">
        <v>17</v>
      </c>
      <c r="B194" s="5" t="s">
        <v>129</v>
      </c>
      <c r="C194" s="5" t="s">
        <v>62</v>
      </c>
      <c r="D194" s="5" t="s">
        <v>25</v>
      </c>
      <c r="E194" s="5" t="s">
        <v>30</v>
      </c>
      <c r="F194" s="6">
        <v>40833</v>
      </c>
      <c r="G194" s="5">
        <v>242181861</v>
      </c>
      <c r="H194" s="6">
        <v>40848</v>
      </c>
      <c r="I194" s="5">
        <v>5849</v>
      </c>
      <c r="J194" s="5">
        <v>255.28</v>
      </c>
      <c r="K194" s="5">
        <v>159.41999999999999</v>
      </c>
      <c r="L194" s="5">
        <f>PRODUCT([1]!Table1[[#This Row],[Units Sold]],[1]!Table1[[#This Row],[Unit Cost]])</f>
        <v>932447.58</v>
      </c>
      <c r="M194" s="5" t="str">
        <f>TEXT([1]!Table1[[#This Row],[Order Date]],"mmmm")</f>
        <v>October</v>
      </c>
      <c r="N194" s="5" t="str">
        <f>TEXT([1]!Table1[[#This Row],[Ship Date]],"yyyy")</f>
        <v>2011</v>
      </c>
      <c r="O194" s="7" t="str">
        <f>"Q" &amp; INT((MONTH([1]!Table1[[#This Row],[Order Date]]-1)/3)+1)</f>
        <v>Q4</v>
      </c>
      <c r="P194" s="7">
        <f>[1]!Table1[[#This Row],[revenue]]-[1]!Table1[[#This Row],[cogs]]</f>
        <v>560685.14</v>
      </c>
      <c r="Q194" s="8">
        <f>PRODUCT([1]!Table1[[#This Row],[Unit Price]],[1]!Table1[[#This Row],[Units Sold]])</f>
        <v>1493132.72</v>
      </c>
    </row>
    <row r="195" spans="1:17">
      <c r="A195" s="9" t="s">
        <v>31</v>
      </c>
      <c r="B195" s="10" t="s">
        <v>163</v>
      </c>
      <c r="C195" s="10" t="s">
        <v>33</v>
      </c>
      <c r="D195" s="10" t="s">
        <v>25</v>
      </c>
      <c r="E195" s="10" t="s">
        <v>34</v>
      </c>
      <c r="F195" s="11">
        <v>40952</v>
      </c>
      <c r="G195" s="10">
        <v>753808724</v>
      </c>
      <c r="H195" s="11">
        <v>40952</v>
      </c>
      <c r="I195" s="10">
        <v>7608</v>
      </c>
      <c r="J195" s="10">
        <v>47.45</v>
      </c>
      <c r="K195" s="10">
        <v>31.79</v>
      </c>
      <c r="L195" s="10">
        <f>PRODUCT([1]!Table1[[#This Row],[Units Sold]],[1]!Table1[[#This Row],[Unit Cost]])</f>
        <v>241858.32</v>
      </c>
      <c r="M195" s="10" t="str">
        <f>TEXT([1]!Table1[[#This Row],[Order Date]],"mmmm")</f>
        <v>February</v>
      </c>
      <c r="N195" s="10" t="str">
        <f>TEXT([1]!Table1[[#This Row],[Ship Date]],"yyyy")</f>
        <v>2012</v>
      </c>
      <c r="O195" s="12" t="str">
        <f>"Q" &amp; INT((MONTH([1]!Table1[[#This Row],[Order Date]]-1)/3)+1)</f>
        <v>Q1</v>
      </c>
      <c r="P195" s="12">
        <f>[1]!Table1[[#This Row],[revenue]]-[1]!Table1[[#This Row],[cogs]]</f>
        <v>119141.28000000003</v>
      </c>
      <c r="Q195" s="13">
        <f>PRODUCT([1]!Table1[[#This Row],[Unit Price]],[1]!Table1[[#This Row],[Units Sold]])</f>
        <v>360999.60000000003</v>
      </c>
    </row>
    <row r="196" spans="1:17">
      <c r="A196" s="4" t="s">
        <v>31</v>
      </c>
      <c r="B196" s="5" t="s">
        <v>164</v>
      </c>
      <c r="C196" s="5" t="s">
        <v>45</v>
      </c>
      <c r="D196" s="5" t="s">
        <v>20</v>
      </c>
      <c r="E196" s="5" t="s">
        <v>34</v>
      </c>
      <c r="F196" s="6">
        <v>40488</v>
      </c>
      <c r="G196" s="5">
        <v>273988139</v>
      </c>
      <c r="H196" s="6">
        <v>40498</v>
      </c>
      <c r="I196" s="5">
        <v>8034</v>
      </c>
      <c r="J196" s="5">
        <v>152.58000000000001</v>
      </c>
      <c r="K196" s="5">
        <v>97.44</v>
      </c>
      <c r="L196" s="5">
        <f>PRODUCT([1]!Table1[[#This Row],[Units Sold]],[1]!Table1[[#This Row],[Unit Cost]])</f>
        <v>782832.96</v>
      </c>
      <c r="M196" s="5" t="str">
        <f>TEXT([1]!Table1[[#This Row],[Order Date]],"mmmm")</f>
        <v>November</v>
      </c>
      <c r="N196" s="5" t="str">
        <f>TEXT([1]!Table1[[#This Row],[Ship Date]],"yyyy")</f>
        <v>2010</v>
      </c>
      <c r="O196" s="7" t="str">
        <f>"Q" &amp; INT((MONTH([1]!Table1[[#This Row],[Order Date]]-1)/3)+1)</f>
        <v>Q4</v>
      </c>
      <c r="P196" s="7">
        <f>[1]!Table1[[#This Row],[revenue]]-[1]!Table1[[#This Row],[cogs]]</f>
        <v>442994.76000000024</v>
      </c>
      <c r="Q196" s="8">
        <f>PRODUCT([1]!Table1[[#This Row],[Unit Price]],[1]!Table1[[#This Row],[Units Sold]])</f>
        <v>1225827.7200000002</v>
      </c>
    </row>
    <row r="197" spans="1:17">
      <c r="A197" s="9" t="s">
        <v>17</v>
      </c>
      <c r="B197" s="10" t="s">
        <v>165</v>
      </c>
      <c r="C197" s="10" t="s">
        <v>33</v>
      </c>
      <c r="D197" s="10" t="s">
        <v>25</v>
      </c>
      <c r="E197" s="10" t="s">
        <v>30</v>
      </c>
      <c r="F197" s="11">
        <v>42138</v>
      </c>
      <c r="G197" s="10">
        <v>219956433</v>
      </c>
      <c r="H197" s="11">
        <v>42173</v>
      </c>
      <c r="I197" s="10">
        <v>8851</v>
      </c>
      <c r="J197" s="10">
        <v>47.45</v>
      </c>
      <c r="K197" s="10">
        <v>31.79</v>
      </c>
      <c r="L197" s="10">
        <f>PRODUCT([1]!Table1[[#This Row],[Units Sold]],[1]!Table1[[#This Row],[Unit Cost]])</f>
        <v>281373.28999999998</v>
      </c>
      <c r="M197" s="10" t="str">
        <f>TEXT([1]!Table1[[#This Row],[Order Date]],"mmmm")</f>
        <v>May</v>
      </c>
      <c r="N197" s="10" t="str">
        <f>TEXT([1]!Table1[[#This Row],[Ship Date]],"yyyy")</f>
        <v>2015</v>
      </c>
      <c r="O197" s="12" t="str">
        <f>"Q" &amp; INT((MONTH([1]!Table1[[#This Row],[Order Date]]-1)/3)+1)</f>
        <v>Q2</v>
      </c>
      <c r="P197" s="12">
        <f>[1]!Table1[[#This Row],[revenue]]-[1]!Table1[[#This Row],[cogs]]</f>
        <v>138606.66000000003</v>
      </c>
      <c r="Q197" s="13">
        <f>PRODUCT([1]!Table1[[#This Row],[Unit Price]],[1]!Table1[[#This Row],[Units Sold]])</f>
        <v>419979.95</v>
      </c>
    </row>
    <row r="198" spans="1:17">
      <c r="A198" s="4" t="s">
        <v>31</v>
      </c>
      <c r="B198" s="5" t="s">
        <v>74</v>
      </c>
      <c r="C198" s="5" t="s">
        <v>48</v>
      </c>
      <c r="D198" s="5" t="s">
        <v>20</v>
      </c>
      <c r="E198" s="5" t="s">
        <v>34</v>
      </c>
      <c r="F198" s="6">
        <v>42072</v>
      </c>
      <c r="G198" s="5">
        <v>279262435</v>
      </c>
      <c r="H198" s="6">
        <v>42073</v>
      </c>
      <c r="I198" s="5">
        <v>8815</v>
      </c>
      <c r="J198" s="5">
        <v>81.73</v>
      </c>
      <c r="K198" s="5">
        <v>56.67</v>
      </c>
      <c r="L198" s="5">
        <f>PRODUCT([1]!Table1[[#This Row],[Units Sold]],[1]!Table1[[#This Row],[Unit Cost]])</f>
        <v>499546.05</v>
      </c>
      <c r="M198" s="5" t="str">
        <f>TEXT([1]!Table1[[#This Row],[Order Date]],"mmmm")</f>
        <v>March</v>
      </c>
      <c r="N198" s="5" t="str">
        <f>TEXT([1]!Table1[[#This Row],[Ship Date]],"yyyy")</f>
        <v>2015</v>
      </c>
      <c r="O198" s="7" t="str">
        <f>"Q" &amp; INT((MONTH([1]!Table1[[#This Row],[Order Date]]-1)/3)+1)</f>
        <v>Q2</v>
      </c>
      <c r="P198" s="7">
        <f>[1]!Table1[[#This Row],[revenue]]-[1]!Table1[[#This Row],[cogs]]</f>
        <v>220903.90000000008</v>
      </c>
      <c r="Q198" s="8">
        <f>PRODUCT([1]!Table1[[#This Row],[Unit Price]],[1]!Table1[[#This Row],[Units Sold]])</f>
        <v>720449.95000000007</v>
      </c>
    </row>
    <row r="199" spans="1:17">
      <c r="A199" s="9" t="s">
        <v>35</v>
      </c>
      <c r="B199" s="10" t="s">
        <v>166</v>
      </c>
      <c r="C199" s="10" t="s">
        <v>33</v>
      </c>
      <c r="D199" s="10" t="s">
        <v>20</v>
      </c>
      <c r="E199" s="10" t="s">
        <v>34</v>
      </c>
      <c r="F199" s="11">
        <v>42383</v>
      </c>
      <c r="G199" s="10">
        <v>659767472</v>
      </c>
      <c r="H199" s="11">
        <v>42432</v>
      </c>
      <c r="I199" s="10">
        <v>8711</v>
      </c>
      <c r="J199" s="10">
        <v>47.45</v>
      </c>
      <c r="K199" s="10">
        <v>31.79</v>
      </c>
      <c r="L199" s="10">
        <f>PRODUCT([1]!Table1[[#This Row],[Units Sold]],[1]!Table1[[#This Row],[Unit Cost]])</f>
        <v>276922.69</v>
      </c>
      <c r="M199" s="10" t="str">
        <f>TEXT([1]!Table1[[#This Row],[Order Date]],"mmmm")</f>
        <v>January</v>
      </c>
      <c r="N199" s="10" t="str">
        <f>TEXT([1]!Table1[[#This Row],[Ship Date]],"yyyy")</f>
        <v>2016</v>
      </c>
      <c r="O199" s="12" t="str">
        <f>"Q" &amp; INT((MONTH([1]!Table1[[#This Row],[Order Date]]-1)/3)+1)</f>
        <v>Q1</v>
      </c>
      <c r="P199" s="12">
        <f>[1]!Table1[[#This Row],[revenue]]-[1]!Table1[[#This Row],[cogs]]</f>
        <v>136414.26</v>
      </c>
      <c r="Q199" s="13">
        <f>PRODUCT([1]!Table1[[#This Row],[Unit Price]],[1]!Table1[[#This Row],[Units Sold]])</f>
        <v>413336.95</v>
      </c>
    </row>
    <row r="200" spans="1:17">
      <c r="A200" s="4" t="s">
        <v>35</v>
      </c>
      <c r="B200" s="5" t="s">
        <v>166</v>
      </c>
      <c r="C200" s="5" t="s">
        <v>40</v>
      </c>
      <c r="D200" s="5" t="s">
        <v>20</v>
      </c>
      <c r="E200" s="5" t="s">
        <v>34</v>
      </c>
      <c r="F200" s="6">
        <v>41403</v>
      </c>
      <c r="G200" s="5">
        <v>739645373</v>
      </c>
      <c r="H200" s="6">
        <v>41409</v>
      </c>
      <c r="I200" s="5">
        <v>6357</v>
      </c>
      <c r="J200" s="5">
        <v>651.21</v>
      </c>
      <c r="K200" s="5">
        <v>524.96</v>
      </c>
      <c r="L200" s="5">
        <f>PRODUCT([1]!Table1[[#This Row],[Units Sold]],[1]!Table1[[#This Row],[Unit Cost]])</f>
        <v>3337170.72</v>
      </c>
      <c r="M200" s="5" t="str">
        <f>TEXT([1]!Table1[[#This Row],[Order Date]],"mmmm")</f>
        <v>May</v>
      </c>
      <c r="N200" s="5" t="str">
        <f>TEXT([1]!Table1[[#This Row],[Ship Date]],"yyyy")</f>
        <v>2013</v>
      </c>
      <c r="O200" s="7" t="str">
        <f>"Q" &amp; INT((MONTH([1]!Table1[[#This Row],[Order Date]]-1)/3)+1)</f>
        <v>Q2</v>
      </c>
      <c r="P200" s="7">
        <f>[1]!Table1[[#This Row],[revenue]]-[1]!Table1[[#This Row],[cogs]]</f>
        <v>802571.25</v>
      </c>
      <c r="Q200" s="8">
        <f>PRODUCT([1]!Table1[[#This Row],[Unit Price]],[1]!Table1[[#This Row],[Units Sold]])</f>
        <v>4139741.97</v>
      </c>
    </row>
  </sheetData>
  <autoFilter ref="A1:Q20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I1" zoomScale="70" zoomScaleNormal="70" workbookViewId="0">
      <selection activeCell="F7" sqref="F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</dc:creator>
  <cp:lastModifiedBy>Corporate Edition</cp:lastModifiedBy>
  <dcterms:created xsi:type="dcterms:W3CDTF">2025-06-21T03:58:01Z</dcterms:created>
  <dcterms:modified xsi:type="dcterms:W3CDTF">2025-06-23T04:58:07Z</dcterms:modified>
</cp:coreProperties>
</file>