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BC\OneDrive - Drexel University\Desktop\CompassRed\Process Decision\Research on Project Management Tools\"/>
    </mc:Choice>
  </mc:AlternateContent>
  <xr:revisionPtr revIDLastSave="0" documentId="13_ncr:1_{246E5CE8-4D8C-4A6F-9C43-4DC753E5ABE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ools and Comparison" sheetId="2" r:id="rId1"/>
    <sheet name="Final Scoring" sheetId="3" r:id="rId2"/>
    <sheet name="Tools Analysis Data" sheetId="1" r:id="rId3"/>
    <sheet name="Notion" sheetId="5" r:id="rId4"/>
    <sheet name="Comparis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4" l="1"/>
  <c r="J18" i="4"/>
  <c r="I18" i="4"/>
  <c r="H18" i="4"/>
  <c r="G18" i="4"/>
  <c r="F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15" i="3"/>
  <c r="B15" i="3"/>
  <c r="C14" i="3"/>
  <c r="B14" i="3"/>
  <c r="C13" i="3"/>
  <c r="B13" i="3"/>
  <c r="C12" i="3"/>
  <c r="B12" i="3"/>
  <c r="C11" i="3"/>
  <c r="B11" i="3"/>
  <c r="C10" i="3"/>
  <c r="B10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B2" i="3"/>
  <c r="I18" i="2"/>
  <c r="D2" i="3"/>
  <c r="C2" i="3"/>
  <c r="K18" i="2"/>
  <c r="J18" i="2"/>
  <c r="H18" i="2"/>
  <c r="G18" i="2"/>
  <c r="F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14" i="3" l="1"/>
  <c r="D10" i="3"/>
  <c r="D12" i="3"/>
  <c r="E4" i="3"/>
  <c r="E3" i="3"/>
  <c r="D15" i="3"/>
  <c r="D13" i="3"/>
  <c r="D11" i="3"/>
  <c r="E7" i="3"/>
  <c r="E6" i="3"/>
  <c r="E5" i="3"/>
  <c r="E2" i="3"/>
  <c r="E11" i="3" l="1"/>
  <c r="E15" i="3"/>
  <c r="E13" i="3"/>
  <c r="E12" i="3"/>
  <c r="E10" i="3"/>
  <c r="F2" i="3"/>
  <c r="E14" i="3"/>
  <c r="F7" i="3"/>
  <c r="F5" i="3"/>
  <c r="F6" i="3"/>
  <c r="F4" i="3"/>
  <c r="F3" i="3"/>
</calcChain>
</file>

<file path=xl/sharedStrings.xml><?xml version="1.0" encoding="utf-8"?>
<sst xmlns="http://schemas.openxmlformats.org/spreadsheetml/2006/main" count="418" uniqueCount="145">
  <si>
    <t>Focus Area</t>
  </si>
  <si>
    <t>Business Requirements</t>
  </si>
  <si>
    <t>Monday.com</t>
  </si>
  <si>
    <t>jira/confluence</t>
  </si>
  <si>
    <t>Shortcut</t>
  </si>
  <si>
    <t>KanbanFlow</t>
  </si>
  <si>
    <t>Kanbanize</t>
  </si>
  <si>
    <t>Notion</t>
  </si>
  <si>
    <t>Score</t>
  </si>
  <si>
    <t>Description</t>
  </si>
  <si>
    <t>Apps/Integrations</t>
  </si>
  <si>
    <t>Full integration w/ Github</t>
  </si>
  <si>
    <t>Supports PRs for Engineers if needed</t>
  </si>
  <si>
    <t>Does Not Meet</t>
  </si>
  <si>
    <t>Workflow Automation is intuitive</t>
  </si>
  <si>
    <t>Ease of use when creating tickets/stories/subtasks</t>
  </si>
  <si>
    <t>Meets with Workaround</t>
  </si>
  <si>
    <t>PM</t>
  </si>
  <si>
    <t>Intuitive Kanban view w/ user-friendly milestone/iteration management</t>
  </si>
  <si>
    <t>Supports agile/scrum methodology</t>
  </si>
  <si>
    <t>Meets Requirement</t>
  </si>
  <si>
    <t>Native Milestone/Epic/Project/Story structure</t>
  </si>
  <si>
    <t>Exceeds Requirement</t>
  </si>
  <si>
    <t>Robust dependent task/story management</t>
  </si>
  <si>
    <t>Facilitates clear notification/transparency when dependent tasks are able to be performed</t>
  </si>
  <si>
    <t>Client Status Reporting made easy</t>
  </si>
  <si>
    <t>Provide status reports to clients for work done, in progress, &amp; blocked for current sprint</t>
  </si>
  <si>
    <t xml:space="preserve">Capacity/Sprint/Velocity Reporting </t>
  </si>
  <si>
    <t>Easy to create and find reporting tooling</t>
  </si>
  <si>
    <t>Historical Stories/bugs/tasks found easily</t>
  </si>
  <si>
    <t>Easily searchable task/story data for previous projects</t>
  </si>
  <si>
    <t>Bulk Changing tasks simplified</t>
  </si>
  <si>
    <t>Editing or making bulk changes to stories/task is easy</t>
  </si>
  <si>
    <t>Track team member capacity/volume from PM dashboard (Kanban view, etc.)</t>
  </si>
  <si>
    <t>Facilitates more meaningful sprint/iteration planning sessions.</t>
  </si>
  <si>
    <t>Helpful Questions Community</t>
  </si>
  <si>
    <t>Ability to research questions/answers through the platform's community base. i.e: stackoverflow for PM's</t>
  </si>
  <si>
    <t>Migration tools from Monday to new platform</t>
  </si>
  <si>
    <t>Easily able to migrate tickets to new platform</t>
  </si>
  <si>
    <t>UI &amp; UX</t>
  </si>
  <si>
    <t>Cloud-hosted/ does not require a local install for viewers (but ok if it does for PMs)</t>
  </si>
  <si>
    <t>Cloud-Hosted accessible via a browser. Can be a local-client application for PMs.</t>
  </si>
  <si>
    <t>Intuitive navigation / UI for non-PM team members</t>
  </si>
  <si>
    <t>Ease of search, view, and understand task/project relationships, what's assigned, etc.</t>
  </si>
  <si>
    <t>DUO MFA</t>
  </si>
  <si>
    <t>If MFA is available, having DUO as an option would help us consolidate authenicator apps</t>
  </si>
  <si>
    <t xml:space="preserve">Mutliple Views (Backlog, Kanban, Sprint boards) </t>
  </si>
  <si>
    <t>Users have a choice to view tickets/task base on preference</t>
  </si>
  <si>
    <t>MONDAY.COM</t>
  </si>
  <si>
    <t>GitHub Integration</t>
  </si>
  <si>
    <t>Too simple</t>
  </si>
  <si>
    <t>No workflow</t>
  </si>
  <si>
    <t>Intuitive Kanban View</t>
  </si>
  <si>
    <t>Simple View</t>
  </si>
  <si>
    <t>Milestone/Epic/Project/Story Structure</t>
  </si>
  <si>
    <t>Robust Dependent Task/Story Management</t>
  </si>
  <si>
    <t>Client Status Reporting</t>
  </si>
  <si>
    <t>Capacity/Sprint/Velocity Reporting</t>
  </si>
  <si>
    <t>Ease of Historical Task Search</t>
  </si>
  <si>
    <t xml:space="preserve">Simplified Bulk Change </t>
  </si>
  <si>
    <t>No bulk change allowed</t>
  </si>
  <si>
    <t>Track Team Members Capacity/Volume</t>
  </si>
  <si>
    <t>Helpful Question Community</t>
  </si>
  <si>
    <t>Ease of Migrating from Moday.com</t>
  </si>
  <si>
    <t>Cloud-Hosted and Accessible via a browser</t>
  </si>
  <si>
    <t>Intuitive Navigation (Easy to Search)</t>
  </si>
  <si>
    <t>DUO Multi Factor Authentication</t>
  </si>
  <si>
    <t xml:space="preserve">Multiple Views (Backlog, Kanban, Sprint board) </t>
  </si>
  <si>
    <t>Total</t>
  </si>
  <si>
    <t>Easy Integration</t>
  </si>
  <si>
    <t>Has List View of task as cards</t>
  </si>
  <si>
    <t>Not intuitive structural view</t>
  </si>
  <si>
    <t>Needs workaround</t>
  </si>
  <si>
    <t>Needs Cycle time, Leadtime charts</t>
  </si>
  <si>
    <t>Cannot have charts across sprint</t>
  </si>
  <si>
    <t>Easy search using Search bar</t>
  </si>
  <si>
    <t>Can move task across boards</t>
  </si>
  <si>
    <t>Not active community</t>
  </si>
  <si>
    <t>Has Import . Export, needs Excel format</t>
  </si>
  <si>
    <t>Mobile and browser</t>
  </si>
  <si>
    <t>Search bar is easy to use</t>
  </si>
  <si>
    <t>Has Two-Factor Authentication</t>
  </si>
  <si>
    <t>SHORTCUTS</t>
  </si>
  <si>
    <t>Allow associate tasks and subtasks</t>
  </si>
  <si>
    <t>In-depth</t>
  </si>
  <si>
    <t>Active Community</t>
  </si>
  <si>
    <t xml:space="preserve">Huge difference in format </t>
  </si>
  <si>
    <t>Has dropdown to query</t>
  </si>
  <si>
    <t>JIRA</t>
  </si>
  <si>
    <t>Many mode code base Integration</t>
  </si>
  <si>
    <t>Easy to understand</t>
  </si>
  <si>
    <t xml:space="preserve">No tree structure but has Easy view </t>
  </si>
  <si>
    <t>Allows to create block story</t>
  </si>
  <si>
    <t>Auto burn down and Cycle Time charts</t>
  </si>
  <si>
    <t>Auto generate, select(story count/point)</t>
  </si>
  <si>
    <t>Has Filter page for easy querying</t>
  </si>
  <si>
    <t>Ask process you are migrating from</t>
  </si>
  <si>
    <t>Has browser view</t>
  </si>
  <si>
    <t>Meets Requirement(Assigned to me)</t>
  </si>
  <si>
    <t>Business plan has TFA and SSO login</t>
  </si>
  <si>
    <t>Platform</t>
  </si>
  <si>
    <t>Required</t>
  </si>
  <si>
    <t>User Requirements</t>
  </si>
  <si>
    <t>Nice-to-have</t>
  </si>
  <si>
    <t>Nice-to-Have</t>
  </si>
  <si>
    <t>Requirements</t>
  </si>
  <si>
    <t>Comments</t>
  </si>
  <si>
    <t>Rank</t>
  </si>
  <si>
    <t>Priority</t>
  </si>
  <si>
    <t>Grand Total</t>
  </si>
  <si>
    <t>KANBANFLOW</t>
  </si>
  <si>
    <t>KANBANIZE</t>
  </si>
  <si>
    <t>NOTION</t>
  </si>
  <si>
    <t>Basic Requiremnt</t>
  </si>
  <si>
    <t>Basic search button</t>
  </si>
  <si>
    <t>Pomodoros statistics</t>
  </si>
  <si>
    <t>Kanban Encyclopedia only</t>
  </si>
  <si>
    <t>SimpleExcel Import</t>
  </si>
  <si>
    <t>Not intuitive</t>
  </si>
  <si>
    <t>Meets requirement</t>
  </si>
  <si>
    <t>No defined structure</t>
  </si>
  <si>
    <t>Great feature</t>
  </si>
  <si>
    <t>Good reporting features</t>
  </si>
  <si>
    <t>Good reporting but capacity feature is missing</t>
  </si>
  <si>
    <t>Has Help center no community</t>
  </si>
  <si>
    <t>excel imports</t>
  </si>
  <si>
    <t>Can be confusing</t>
  </si>
  <si>
    <t>Has 2FA</t>
  </si>
  <si>
    <t>Need work around</t>
  </si>
  <si>
    <t>Need to create from scratch</t>
  </si>
  <si>
    <t>No Reporting functionality</t>
  </si>
  <si>
    <t>No advance Search option</t>
  </si>
  <si>
    <t>Can edit multiple tasks</t>
  </si>
  <si>
    <t>Active community</t>
  </si>
  <si>
    <t>bowser and mobile</t>
  </si>
  <si>
    <t>No authentication</t>
  </si>
  <si>
    <t>Integrations</t>
  </si>
  <si>
    <t>needs workaround</t>
  </si>
  <si>
    <t xml:space="preserve">Good </t>
  </si>
  <si>
    <t>Needs extra effort</t>
  </si>
  <si>
    <t>No Reporting</t>
  </si>
  <si>
    <t>Meet requirement</t>
  </si>
  <si>
    <t>Ease of Migrating from Monday.com</t>
  </si>
  <si>
    <t>Good feature</t>
  </si>
  <si>
    <t>No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</si>
</sst>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rgb="FF000000"/>
      <name val="Roboto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0" fillId="0" borderId="5" xfId="0" applyBorder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8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 vertical="center" wrapText="1"/>
    </xf>
    <xf numFmtId="0" fontId="9" fillId="0" borderId="0" xfId="0" applyFont="1"/>
    <xf numFmtId="1" fontId="9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" fontId="8" fillId="8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rtcut.com/" TargetMode="External"/><Relationship Id="rId2" Type="http://schemas.openxmlformats.org/officeDocument/2006/relationships/hyperlink" Target="https://www.atlassian.com/software/jira" TargetMode="External"/><Relationship Id="rId1" Type="http://schemas.openxmlformats.org/officeDocument/2006/relationships/hyperlink" Target="http://monday.com/" TargetMode="External"/><Relationship Id="rId6" Type="http://schemas.openxmlformats.org/officeDocument/2006/relationships/hyperlink" Target="https://www.notion.so/" TargetMode="External"/><Relationship Id="rId5" Type="http://schemas.openxmlformats.org/officeDocument/2006/relationships/hyperlink" Target="https://kanbanize.com/" TargetMode="External"/><Relationship Id="rId4" Type="http://schemas.openxmlformats.org/officeDocument/2006/relationships/hyperlink" Target="https://kanbanflow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hortcut.com/" TargetMode="External"/><Relationship Id="rId2" Type="http://schemas.openxmlformats.org/officeDocument/2006/relationships/hyperlink" Target="https://www.atlassian.com/software/jira" TargetMode="External"/><Relationship Id="rId1" Type="http://schemas.openxmlformats.org/officeDocument/2006/relationships/hyperlink" Target="http://monday.com/" TargetMode="External"/><Relationship Id="rId6" Type="http://schemas.openxmlformats.org/officeDocument/2006/relationships/hyperlink" Target="https://www.notion.so/" TargetMode="External"/><Relationship Id="rId5" Type="http://schemas.openxmlformats.org/officeDocument/2006/relationships/hyperlink" Target="https://kanbanize.com/" TargetMode="External"/><Relationship Id="rId4" Type="http://schemas.openxmlformats.org/officeDocument/2006/relationships/hyperlink" Target="https://kanbanflow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0824-48EE-4C11-B018-DAE5489F48E8}">
  <dimension ref="A1:N18"/>
  <sheetViews>
    <sheetView zoomScaleNormal="100" workbookViewId="0">
      <selection activeCell="C6" sqref="C6"/>
    </sheetView>
  </sheetViews>
  <sheetFormatPr defaultRowHeight="15" x14ac:dyDescent="0.25"/>
  <cols>
    <col min="1" max="1" width="16.7109375" style="8" bestFit="1" customWidth="1"/>
    <col min="2" max="2" width="15.7109375" style="8" hidden="1" customWidth="1"/>
    <col min="3" max="3" width="39.28515625" style="8" customWidth="1"/>
    <col min="4" max="4" width="45.28515625" style="8" customWidth="1"/>
    <col min="5" max="5" width="11.5703125" style="8" bestFit="1" customWidth="1"/>
    <col min="6" max="6" width="12.5703125" style="12" bestFit="1" customWidth="1"/>
    <col min="7" max="7" width="14.7109375" style="8" bestFit="1" customWidth="1"/>
    <col min="8" max="8" width="8.42578125" style="8" bestFit="1" customWidth="1"/>
    <col min="9" max="9" width="11.85546875" style="8" bestFit="1" customWidth="1"/>
    <col min="10" max="10" width="10.140625" style="8" bestFit="1" customWidth="1"/>
    <col min="11" max="11" width="8.140625" style="8" customWidth="1"/>
    <col min="12" max="13" width="9.140625" style="8"/>
    <col min="14" max="14" width="20.5703125" style="8" bestFit="1" customWidth="1"/>
    <col min="15" max="16384" width="9.140625" style="8"/>
  </cols>
  <sheetData>
    <row r="1" spans="1:14" x14ac:dyDescent="0.25">
      <c r="A1" s="14" t="s">
        <v>0</v>
      </c>
      <c r="B1" s="14"/>
      <c r="C1" s="14" t="s">
        <v>102</v>
      </c>
      <c r="D1" s="14" t="s">
        <v>1</v>
      </c>
      <c r="E1" s="14" t="s">
        <v>108</v>
      </c>
      <c r="F1" s="14" t="s">
        <v>2</v>
      </c>
      <c r="G1" s="14" t="s">
        <v>3</v>
      </c>
      <c r="H1" s="14" t="s">
        <v>4</v>
      </c>
      <c r="I1" s="14" t="s">
        <v>5</v>
      </c>
      <c r="J1" s="14" t="s">
        <v>6</v>
      </c>
      <c r="K1" s="14" t="s">
        <v>7</v>
      </c>
      <c r="L1" s="7"/>
      <c r="M1" s="14" t="s">
        <v>8</v>
      </c>
      <c r="N1" s="14" t="s">
        <v>9</v>
      </c>
    </row>
    <row r="2" spans="1:14" x14ac:dyDescent="0.25">
      <c r="A2" s="42" t="s">
        <v>10</v>
      </c>
      <c r="B2" s="15" t="str">
        <f t="shared" ref="B2:B3" si="0">$A$2</f>
        <v>Apps/Integrations</v>
      </c>
      <c r="C2" s="16" t="s">
        <v>11</v>
      </c>
      <c r="D2" s="17" t="s">
        <v>12</v>
      </c>
      <c r="E2" s="18" t="s">
        <v>104</v>
      </c>
      <c r="F2" s="3">
        <v>1</v>
      </c>
      <c r="G2" s="13">
        <v>3</v>
      </c>
      <c r="H2" s="13">
        <v>3</v>
      </c>
      <c r="I2" s="13">
        <v>0</v>
      </c>
      <c r="J2" s="20">
        <v>1</v>
      </c>
      <c r="K2" s="3">
        <v>1</v>
      </c>
      <c r="L2" s="7"/>
      <c r="M2" s="9">
        <v>0</v>
      </c>
      <c r="N2" s="10" t="s">
        <v>13</v>
      </c>
    </row>
    <row r="3" spans="1:14" x14ac:dyDescent="0.25">
      <c r="A3" s="42"/>
      <c r="B3" s="15" t="str">
        <f t="shared" si="0"/>
        <v>Apps/Integrations</v>
      </c>
      <c r="C3" s="16" t="s">
        <v>14</v>
      </c>
      <c r="D3" s="19" t="s">
        <v>15</v>
      </c>
      <c r="E3" s="18" t="s">
        <v>104</v>
      </c>
      <c r="F3" s="3">
        <v>2</v>
      </c>
      <c r="G3" s="13">
        <v>2</v>
      </c>
      <c r="H3" s="13">
        <v>3</v>
      </c>
      <c r="I3" s="13">
        <v>0</v>
      </c>
      <c r="J3" s="20">
        <v>2</v>
      </c>
      <c r="K3" s="3">
        <v>2</v>
      </c>
      <c r="L3" s="7"/>
      <c r="M3" s="9">
        <v>1</v>
      </c>
      <c r="N3" s="10" t="s">
        <v>16</v>
      </c>
    </row>
    <row r="4" spans="1:14" ht="25.5" x14ac:dyDescent="0.25">
      <c r="A4" s="43" t="s">
        <v>17</v>
      </c>
      <c r="B4" s="15" t="str">
        <f t="shared" ref="B4:B13" si="1">$A$4</f>
        <v>PM</v>
      </c>
      <c r="C4" s="16" t="s">
        <v>18</v>
      </c>
      <c r="D4" s="19" t="s">
        <v>19</v>
      </c>
      <c r="E4" s="18" t="s">
        <v>101</v>
      </c>
      <c r="F4" s="3">
        <v>1</v>
      </c>
      <c r="G4" s="13">
        <v>3</v>
      </c>
      <c r="H4" s="13">
        <v>3</v>
      </c>
      <c r="I4" s="13">
        <v>2</v>
      </c>
      <c r="J4" s="20">
        <v>2</v>
      </c>
      <c r="K4" s="3">
        <v>3</v>
      </c>
      <c r="L4" s="7"/>
      <c r="M4" s="9">
        <v>2</v>
      </c>
      <c r="N4" s="10" t="s">
        <v>20</v>
      </c>
    </row>
    <row r="5" spans="1:14" x14ac:dyDescent="0.25">
      <c r="A5" s="43"/>
      <c r="B5" s="15" t="str">
        <f t="shared" si="1"/>
        <v>PM</v>
      </c>
      <c r="C5" s="16" t="s">
        <v>21</v>
      </c>
      <c r="D5" s="19" t="s">
        <v>19</v>
      </c>
      <c r="E5" s="18" t="s">
        <v>101</v>
      </c>
      <c r="F5" s="3">
        <v>1</v>
      </c>
      <c r="G5" s="13">
        <v>2</v>
      </c>
      <c r="H5" s="13">
        <v>3</v>
      </c>
      <c r="I5" s="13">
        <v>0</v>
      </c>
      <c r="J5" s="20">
        <v>1</v>
      </c>
      <c r="K5" s="3">
        <v>3</v>
      </c>
      <c r="L5" s="11"/>
      <c r="M5" s="9">
        <v>3</v>
      </c>
      <c r="N5" s="10" t="s">
        <v>22</v>
      </c>
    </row>
    <row r="6" spans="1:14" ht="25.5" x14ac:dyDescent="0.25">
      <c r="A6" s="43"/>
      <c r="B6" s="15" t="str">
        <f t="shared" si="1"/>
        <v>PM</v>
      </c>
      <c r="C6" s="16" t="s">
        <v>23</v>
      </c>
      <c r="D6" s="19" t="s">
        <v>24</v>
      </c>
      <c r="E6" s="18" t="s">
        <v>101</v>
      </c>
      <c r="F6" s="3">
        <v>1</v>
      </c>
      <c r="G6" s="13">
        <v>2</v>
      </c>
      <c r="H6" s="13">
        <v>3</v>
      </c>
      <c r="I6" s="13">
        <v>0</v>
      </c>
      <c r="J6" s="20">
        <v>3</v>
      </c>
      <c r="K6" s="3">
        <v>0</v>
      </c>
      <c r="L6" s="7"/>
      <c r="M6" s="7"/>
      <c r="N6" s="7"/>
    </row>
    <row r="7" spans="1:14" ht="25.5" x14ac:dyDescent="0.25">
      <c r="A7" s="43"/>
      <c r="B7" s="15" t="str">
        <f t="shared" si="1"/>
        <v>PM</v>
      </c>
      <c r="C7" s="16" t="s">
        <v>25</v>
      </c>
      <c r="D7" s="19" t="s">
        <v>26</v>
      </c>
      <c r="E7" s="18" t="s">
        <v>104</v>
      </c>
      <c r="F7" s="3">
        <v>1</v>
      </c>
      <c r="G7" s="13">
        <v>3</v>
      </c>
      <c r="H7" s="13">
        <v>3</v>
      </c>
      <c r="I7" s="13">
        <v>0</v>
      </c>
      <c r="J7" s="20">
        <v>2</v>
      </c>
      <c r="K7" s="3">
        <v>0</v>
      </c>
      <c r="L7" s="7"/>
      <c r="M7" s="7"/>
      <c r="N7" s="7"/>
    </row>
    <row r="8" spans="1:14" x14ac:dyDescent="0.25">
      <c r="A8" s="43"/>
      <c r="B8" s="15" t="str">
        <f t="shared" si="1"/>
        <v>PM</v>
      </c>
      <c r="C8" s="16" t="s">
        <v>27</v>
      </c>
      <c r="D8" s="19" t="s">
        <v>28</v>
      </c>
      <c r="E8" s="18" t="s">
        <v>104</v>
      </c>
      <c r="F8" s="3">
        <v>1</v>
      </c>
      <c r="G8" s="13">
        <v>3</v>
      </c>
      <c r="H8" s="13">
        <v>3</v>
      </c>
      <c r="I8" s="13">
        <v>1</v>
      </c>
      <c r="J8" s="20">
        <v>2</v>
      </c>
      <c r="K8" s="3">
        <v>1</v>
      </c>
      <c r="L8" s="7"/>
      <c r="M8" s="7"/>
      <c r="N8" s="7"/>
    </row>
    <row r="9" spans="1:14" ht="25.5" x14ac:dyDescent="0.25">
      <c r="A9" s="43"/>
      <c r="B9" s="15" t="str">
        <f t="shared" si="1"/>
        <v>PM</v>
      </c>
      <c r="C9" s="16" t="s">
        <v>29</v>
      </c>
      <c r="D9" s="19" t="s">
        <v>30</v>
      </c>
      <c r="E9" s="18" t="s">
        <v>104</v>
      </c>
      <c r="F9" s="3">
        <v>1</v>
      </c>
      <c r="G9" s="13">
        <v>3</v>
      </c>
      <c r="H9" s="13">
        <v>2</v>
      </c>
      <c r="I9" s="13">
        <v>1</v>
      </c>
      <c r="J9" s="20">
        <v>2</v>
      </c>
      <c r="K9" s="3">
        <v>1</v>
      </c>
      <c r="L9" s="7"/>
      <c r="M9" s="7"/>
      <c r="N9" s="7"/>
    </row>
    <row r="10" spans="1:14" ht="25.5" x14ac:dyDescent="0.25">
      <c r="A10" s="43"/>
      <c r="B10" s="15" t="str">
        <f t="shared" si="1"/>
        <v>PM</v>
      </c>
      <c r="C10" s="16" t="s">
        <v>31</v>
      </c>
      <c r="D10" s="19" t="s">
        <v>32</v>
      </c>
      <c r="E10" s="18" t="s">
        <v>104</v>
      </c>
      <c r="F10" s="3">
        <v>2</v>
      </c>
      <c r="G10" s="13">
        <v>3</v>
      </c>
      <c r="H10" s="13">
        <v>3</v>
      </c>
      <c r="I10" s="13">
        <v>0</v>
      </c>
      <c r="J10" s="20">
        <v>1</v>
      </c>
      <c r="K10" s="3">
        <v>2</v>
      </c>
      <c r="L10" s="7"/>
      <c r="M10" s="7"/>
      <c r="N10" s="7"/>
    </row>
    <row r="11" spans="1:14" ht="25.5" x14ac:dyDescent="0.25">
      <c r="A11" s="43"/>
      <c r="B11" s="15" t="str">
        <f t="shared" si="1"/>
        <v>PM</v>
      </c>
      <c r="C11" s="19" t="s">
        <v>33</v>
      </c>
      <c r="D11" s="19" t="s">
        <v>34</v>
      </c>
      <c r="E11" s="18" t="s">
        <v>104</v>
      </c>
      <c r="F11" s="3">
        <v>2</v>
      </c>
      <c r="G11" s="13">
        <v>3</v>
      </c>
      <c r="H11" s="13">
        <v>3</v>
      </c>
      <c r="I11" s="13">
        <v>1</v>
      </c>
      <c r="J11" s="20">
        <v>1</v>
      </c>
      <c r="K11" s="3">
        <v>1</v>
      </c>
      <c r="L11" s="7"/>
      <c r="M11" s="7"/>
      <c r="N11" s="7"/>
    </row>
    <row r="12" spans="1:14" ht="28.5" customHeight="1" x14ac:dyDescent="0.25">
      <c r="A12" s="43"/>
      <c r="B12" s="15" t="str">
        <f t="shared" si="1"/>
        <v>PM</v>
      </c>
      <c r="C12" s="16" t="s">
        <v>35</v>
      </c>
      <c r="D12" s="19" t="s">
        <v>36</v>
      </c>
      <c r="E12" s="18" t="s">
        <v>104</v>
      </c>
      <c r="F12" s="3">
        <v>0</v>
      </c>
      <c r="G12" s="13">
        <v>2</v>
      </c>
      <c r="H12" s="13">
        <v>3</v>
      </c>
      <c r="I12" s="13">
        <v>2</v>
      </c>
      <c r="J12" s="20">
        <v>1</v>
      </c>
      <c r="K12" s="3">
        <v>3</v>
      </c>
      <c r="L12" s="7"/>
      <c r="M12" s="7"/>
      <c r="N12" s="7"/>
    </row>
    <row r="13" spans="1:14" ht="20.25" customHeight="1" x14ac:dyDescent="0.25">
      <c r="A13" s="43"/>
      <c r="B13" s="15" t="str">
        <f t="shared" si="1"/>
        <v>PM</v>
      </c>
      <c r="C13" s="16" t="s">
        <v>37</v>
      </c>
      <c r="D13" s="19" t="s">
        <v>38</v>
      </c>
      <c r="E13" s="18" t="s">
        <v>104</v>
      </c>
      <c r="F13" s="3">
        <v>3</v>
      </c>
      <c r="G13" s="13">
        <v>3</v>
      </c>
      <c r="H13" s="13">
        <v>2</v>
      </c>
      <c r="I13" s="13">
        <v>1</v>
      </c>
      <c r="J13" s="20">
        <v>1</v>
      </c>
      <c r="K13" s="3">
        <v>1</v>
      </c>
      <c r="L13" s="7"/>
      <c r="M13" s="7"/>
      <c r="N13" s="7"/>
    </row>
    <row r="14" spans="1:14" ht="25.5" x14ac:dyDescent="0.25">
      <c r="A14" s="44" t="s">
        <v>39</v>
      </c>
      <c r="B14" s="15" t="str">
        <f>$A$14</f>
        <v>UI &amp; UX</v>
      </c>
      <c r="C14" s="16" t="s">
        <v>40</v>
      </c>
      <c r="D14" s="19" t="s">
        <v>41</v>
      </c>
      <c r="E14" s="18" t="s">
        <v>101</v>
      </c>
      <c r="F14" s="3">
        <v>3</v>
      </c>
      <c r="G14" s="13">
        <v>3</v>
      </c>
      <c r="H14" s="13">
        <v>3</v>
      </c>
      <c r="I14" s="13">
        <v>2</v>
      </c>
      <c r="J14" s="20">
        <v>3</v>
      </c>
      <c r="K14" s="3">
        <v>3</v>
      </c>
      <c r="L14" s="7"/>
      <c r="M14" s="7"/>
      <c r="N14" s="7"/>
    </row>
    <row r="15" spans="1:14" ht="25.5" x14ac:dyDescent="0.25">
      <c r="A15" s="44"/>
      <c r="B15" s="15" t="str">
        <f>$A$14</f>
        <v>UI &amp; UX</v>
      </c>
      <c r="C15" s="16" t="s">
        <v>42</v>
      </c>
      <c r="D15" s="19" t="s">
        <v>43</v>
      </c>
      <c r="E15" s="18" t="s">
        <v>101</v>
      </c>
      <c r="F15" s="3">
        <v>2</v>
      </c>
      <c r="G15" s="13">
        <v>3</v>
      </c>
      <c r="H15" s="13">
        <v>3</v>
      </c>
      <c r="I15" s="13">
        <v>2</v>
      </c>
      <c r="J15" s="20">
        <v>2</v>
      </c>
      <c r="K15" s="3">
        <v>3</v>
      </c>
      <c r="L15" s="7"/>
      <c r="M15" s="7"/>
      <c r="N15" s="7"/>
    </row>
    <row r="16" spans="1:14" ht="25.5" x14ac:dyDescent="0.25">
      <c r="A16" s="44"/>
      <c r="B16" s="15" t="str">
        <f>$A$14</f>
        <v>UI &amp; UX</v>
      </c>
      <c r="C16" s="16" t="s">
        <v>44</v>
      </c>
      <c r="D16" s="19" t="s">
        <v>45</v>
      </c>
      <c r="E16" s="18" t="s">
        <v>104</v>
      </c>
      <c r="F16" s="3">
        <v>3</v>
      </c>
      <c r="G16" s="13">
        <v>3</v>
      </c>
      <c r="H16" s="13">
        <v>3</v>
      </c>
      <c r="I16" s="13">
        <v>2</v>
      </c>
      <c r="J16" s="20">
        <v>3</v>
      </c>
      <c r="K16" s="3">
        <v>0</v>
      </c>
      <c r="L16" s="7"/>
      <c r="M16" s="7"/>
      <c r="N16" s="7"/>
    </row>
    <row r="17" spans="1:14" ht="25.5" x14ac:dyDescent="0.25">
      <c r="A17" s="44"/>
      <c r="B17" s="15" t="str">
        <f>$A$14</f>
        <v>UI &amp; UX</v>
      </c>
      <c r="C17" s="16" t="s">
        <v>46</v>
      </c>
      <c r="D17" s="19" t="s">
        <v>47</v>
      </c>
      <c r="E17" s="18" t="s">
        <v>104</v>
      </c>
      <c r="F17" s="3">
        <v>1</v>
      </c>
      <c r="G17" s="13">
        <v>3</v>
      </c>
      <c r="H17" s="13">
        <v>3</v>
      </c>
      <c r="I17" s="13">
        <v>0</v>
      </c>
      <c r="J17" s="20">
        <v>1</v>
      </c>
      <c r="K17" s="3">
        <v>3</v>
      </c>
      <c r="L17" s="7"/>
      <c r="M17" s="7"/>
      <c r="N17" s="7"/>
    </row>
    <row r="18" spans="1:14" x14ac:dyDescent="0.25">
      <c r="A18" s="45" t="s">
        <v>109</v>
      </c>
      <c r="B18" s="46"/>
      <c r="C18" s="46"/>
      <c r="D18" s="46"/>
      <c r="E18" s="47"/>
      <c r="F18" s="21">
        <f t="shared" ref="F18:K18" si="2">SUM(F2:F17)</f>
        <v>25</v>
      </c>
      <c r="G18" s="21">
        <f t="shared" si="2"/>
        <v>44</v>
      </c>
      <c r="H18" s="21">
        <f t="shared" si="2"/>
        <v>46</v>
      </c>
      <c r="I18" s="21">
        <f t="shared" si="2"/>
        <v>14</v>
      </c>
      <c r="J18" s="21">
        <f t="shared" si="2"/>
        <v>28</v>
      </c>
      <c r="K18" s="21">
        <f t="shared" si="2"/>
        <v>27</v>
      </c>
      <c r="L18" s="7"/>
      <c r="M18" s="7"/>
      <c r="N18" s="7"/>
    </row>
  </sheetData>
  <mergeCells count="4">
    <mergeCell ref="A2:A3"/>
    <mergeCell ref="A4:A13"/>
    <mergeCell ref="A14:A17"/>
    <mergeCell ref="A18:E18"/>
  </mergeCells>
  <conditionalFormatting sqref="E2:E1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F1" r:id="rId1" xr:uid="{2F2613A9-333A-48C4-936E-6462F0287D12}"/>
    <hyperlink ref="G1" r:id="rId2" xr:uid="{EFEC30A3-E65F-4176-BF79-AC1592ADEEAB}"/>
    <hyperlink ref="H1" r:id="rId3" xr:uid="{53434A00-13C2-4F17-9955-17FAAFDEA983}"/>
    <hyperlink ref="I1" r:id="rId4" xr:uid="{27241B76-C306-4F3E-8F09-B43C6ACE2C90}"/>
    <hyperlink ref="J1" r:id="rId5" xr:uid="{98EDA8B0-8887-40AC-9098-C76F9D33450E}"/>
    <hyperlink ref="K1" r:id="rId6" xr:uid="{1F111B9A-1C05-43E3-818C-A33A37E9CEC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7938-C38B-44E6-A43D-367366A909EE}">
  <dimension ref="A1:G15"/>
  <sheetViews>
    <sheetView zoomScale="160" zoomScaleNormal="160" workbookViewId="0">
      <selection activeCell="D18" sqref="D18"/>
    </sheetView>
  </sheetViews>
  <sheetFormatPr defaultRowHeight="15" x14ac:dyDescent="0.25"/>
  <cols>
    <col min="1" max="1" width="12.42578125" style="1" bestFit="1" customWidth="1"/>
    <col min="2" max="2" width="16.85546875" style="1" bestFit="1" customWidth="1"/>
    <col min="3" max="3" width="12.28515625" style="1" bestFit="1" customWidth="1"/>
    <col min="4" max="4" width="7.85546875" style="1" bestFit="1" customWidth="1"/>
    <col min="5" max="5" width="6.7109375" style="1" customWidth="1"/>
    <col min="6" max="6" width="7" style="1" customWidth="1"/>
  </cols>
  <sheetData>
    <row r="1" spans="1:7" ht="15.75" customHeight="1" x14ac:dyDescent="0.25">
      <c r="A1" s="29" t="s">
        <v>100</v>
      </c>
      <c r="B1" s="29" t="s">
        <v>10</v>
      </c>
      <c r="C1" s="29" t="s">
        <v>17</v>
      </c>
      <c r="D1" s="29" t="s">
        <v>39</v>
      </c>
      <c r="E1" s="29" t="s">
        <v>68</v>
      </c>
      <c r="F1" s="29" t="s">
        <v>107</v>
      </c>
      <c r="G1" s="30"/>
    </row>
    <row r="2" spans="1:7" x14ac:dyDescent="0.25">
      <c r="A2" s="28" t="s">
        <v>2</v>
      </c>
      <c r="B2" s="28">
        <f>SUM('Tools and Comparison'!F2:F3)</f>
        <v>3</v>
      </c>
      <c r="C2" s="28">
        <f>SUM('Tools and Comparison'!F4:F13)</f>
        <v>13</v>
      </c>
      <c r="D2" s="28">
        <f>SUM('Tools and Comparison'!F14:F17)</f>
        <v>9</v>
      </c>
      <c r="E2" s="31">
        <f t="shared" ref="E2:E7" si="0">SUM(B2:D2)</f>
        <v>25</v>
      </c>
      <c r="F2" s="31">
        <f>RANK($E2,$E$2:$E$7)</f>
        <v>5</v>
      </c>
      <c r="G2" s="30"/>
    </row>
    <row r="3" spans="1:7" x14ac:dyDescent="0.25">
      <c r="A3" s="28" t="s">
        <v>3</v>
      </c>
      <c r="B3" s="28">
        <f>SUM('Tools and Comparison'!G2:G3)</f>
        <v>5</v>
      </c>
      <c r="C3" s="28">
        <f>SUM('Tools and Comparison'!G4:G13)</f>
        <v>27</v>
      </c>
      <c r="D3" s="28">
        <f>SUM('Tools and Comparison'!G14:G17)</f>
        <v>12</v>
      </c>
      <c r="E3" s="31">
        <f t="shared" si="0"/>
        <v>44</v>
      </c>
      <c r="F3" s="31">
        <f t="shared" ref="F3:F7" si="1">RANK($E3,$E$2:$E$7)</f>
        <v>2</v>
      </c>
      <c r="G3" s="30"/>
    </row>
    <row r="4" spans="1:7" x14ac:dyDescent="0.25">
      <c r="A4" s="28" t="s">
        <v>4</v>
      </c>
      <c r="B4" s="28">
        <f>SUM('Tools and Comparison'!H2:H3)</f>
        <v>6</v>
      </c>
      <c r="C4" s="28">
        <f>SUM('Tools and Comparison'!H4:H13)</f>
        <v>28</v>
      </c>
      <c r="D4" s="28">
        <f>SUM('Tools and Comparison'!H14:H17)</f>
        <v>12</v>
      </c>
      <c r="E4" s="31">
        <f t="shared" si="0"/>
        <v>46</v>
      </c>
      <c r="F4" s="31">
        <f t="shared" si="1"/>
        <v>1</v>
      </c>
      <c r="G4" s="30"/>
    </row>
    <row r="5" spans="1:7" x14ac:dyDescent="0.25">
      <c r="A5" s="28" t="s">
        <v>5</v>
      </c>
      <c r="B5" s="28">
        <f>SUM('Tools and Comparison'!I2:I3)</f>
        <v>0</v>
      </c>
      <c r="C5" s="28">
        <f>SUM('Tools and Comparison'!I4:I13)</f>
        <v>8</v>
      </c>
      <c r="D5" s="28">
        <f>SUM('Tools and Comparison'!I14:I17)</f>
        <v>6</v>
      </c>
      <c r="E5" s="31">
        <f t="shared" si="0"/>
        <v>14</v>
      </c>
      <c r="F5" s="31">
        <f t="shared" si="1"/>
        <v>6</v>
      </c>
      <c r="G5" s="30"/>
    </row>
    <row r="6" spans="1:7" x14ac:dyDescent="0.25">
      <c r="A6" s="28" t="s">
        <v>6</v>
      </c>
      <c r="B6" s="28">
        <f>SUM('Tools and Comparison'!J2:J3)</f>
        <v>3</v>
      </c>
      <c r="C6" s="28">
        <f>SUM('Tools and Comparison'!J4:J13)</f>
        <v>16</v>
      </c>
      <c r="D6" s="28">
        <f>SUM('Tools and Comparison'!J14:J17)</f>
        <v>9</v>
      </c>
      <c r="E6" s="31">
        <f t="shared" si="0"/>
        <v>28</v>
      </c>
      <c r="F6" s="31">
        <f t="shared" si="1"/>
        <v>3</v>
      </c>
      <c r="G6" s="30"/>
    </row>
    <row r="7" spans="1:7" x14ac:dyDescent="0.25">
      <c r="A7" s="28" t="s">
        <v>7</v>
      </c>
      <c r="B7" s="28">
        <f>SUM('Tools and Comparison'!K2:K3)</f>
        <v>3</v>
      </c>
      <c r="C7" s="28">
        <f>SUM('Tools and Comparison'!K4:K13)</f>
        <v>15</v>
      </c>
      <c r="D7" s="28">
        <f>SUM('Tools and Comparison'!K14:K17)</f>
        <v>9</v>
      </c>
      <c r="E7" s="31">
        <f t="shared" si="0"/>
        <v>27</v>
      </c>
      <c r="F7" s="31">
        <f t="shared" si="1"/>
        <v>4</v>
      </c>
      <c r="G7" s="30"/>
    </row>
    <row r="8" spans="1:7" x14ac:dyDescent="0.25">
      <c r="A8" s="32"/>
      <c r="B8" s="32"/>
      <c r="C8" s="32"/>
      <c r="D8" s="32"/>
      <c r="E8" s="32"/>
      <c r="F8" s="32"/>
      <c r="G8" s="30"/>
    </row>
    <row r="9" spans="1:7" ht="17.25" customHeight="1" x14ac:dyDescent="0.25">
      <c r="A9" s="29" t="s">
        <v>100</v>
      </c>
      <c r="B9" s="29" t="s">
        <v>101</v>
      </c>
      <c r="C9" s="29" t="s">
        <v>103</v>
      </c>
      <c r="D9" s="29" t="s">
        <v>68</v>
      </c>
      <c r="E9" s="29" t="s">
        <v>107</v>
      </c>
      <c r="F9" s="32"/>
      <c r="G9" s="30"/>
    </row>
    <row r="10" spans="1:7" x14ac:dyDescent="0.25">
      <c r="A10" s="28" t="s">
        <v>2</v>
      </c>
      <c r="B10" s="28">
        <f>SUM('Tools and Comparison'!F4:F6,'Tools and Comparison'!F14:F15)</f>
        <v>8</v>
      </c>
      <c r="C10" s="28">
        <f>SUM('Tools and Comparison'!F2:F3,'Tools and Comparison'!F7:F13,'Tools and Comparison'!F16:F17)</f>
        <v>17</v>
      </c>
      <c r="D10" s="31">
        <f t="shared" ref="D10:D15" si="2">SUM(B10:C10)</f>
        <v>25</v>
      </c>
      <c r="E10" s="31">
        <f>RANK($D10,$D$10:$D$15)</f>
        <v>5</v>
      </c>
      <c r="F10" s="33"/>
      <c r="G10" s="30"/>
    </row>
    <row r="11" spans="1:7" x14ac:dyDescent="0.25">
      <c r="A11" s="28" t="s">
        <v>3</v>
      </c>
      <c r="B11" s="28">
        <f>SUM('Tools and Comparison'!G4:G6,'Tools and Comparison'!G14:G15)</f>
        <v>13</v>
      </c>
      <c r="C11" s="28">
        <f>SUM('Tools and Comparison'!G2:G3,'Tools and Comparison'!G7:G13,'Tools and Comparison'!G16:G17)</f>
        <v>31</v>
      </c>
      <c r="D11" s="31">
        <f t="shared" si="2"/>
        <v>44</v>
      </c>
      <c r="E11" s="31">
        <f t="shared" ref="E11:E14" si="3">RANK($D11,$D$10:$D$15)</f>
        <v>2</v>
      </c>
      <c r="F11" s="33"/>
      <c r="G11" s="30"/>
    </row>
    <row r="12" spans="1:7" x14ac:dyDescent="0.25">
      <c r="A12" s="28" t="s">
        <v>4</v>
      </c>
      <c r="B12" s="28">
        <f>SUM('Tools and Comparison'!H4:H6,'Tools and Comparison'!H14:H15)</f>
        <v>15</v>
      </c>
      <c r="C12" s="28">
        <f>SUM('Tools and Comparison'!H2:H3,'Tools and Comparison'!H7:H13,'Tools and Comparison'!H16:H17)</f>
        <v>31</v>
      </c>
      <c r="D12" s="31">
        <f t="shared" si="2"/>
        <v>46</v>
      </c>
      <c r="E12" s="31">
        <f t="shared" si="3"/>
        <v>1</v>
      </c>
      <c r="F12" s="33"/>
      <c r="G12" s="30"/>
    </row>
    <row r="13" spans="1:7" x14ac:dyDescent="0.25">
      <c r="A13" s="28" t="s">
        <v>5</v>
      </c>
      <c r="B13" s="28">
        <f>SUM('Tools and Comparison'!I4:I6,'Tools and Comparison'!I14:I15)</f>
        <v>6</v>
      </c>
      <c r="C13" s="28">
        <f>SUM('Tools and Comparison'!I2:I3,'Tools and Comparison'!I7:I13,'Tools and Comparison'!I16:I17)</f>
        <v>8</v>
      </c>
      <c r="D13" s="31">
        <f t="shared" si="2"/>
        <v>14</v>
      </c>
      <c r="E13" s="31">
        <f t="shared" si="3"/>
        <v>6</v>
      </c>
      <c r="F13" s="33"/>
      <c r="G13" s="30"/>
    </row>
    <row r="14" spans="1:7" x14ac:dyDescent="0.25">
      <c r="A14" s="28" t="s">
        <v>6</v>
      </c>
      <c r="B14" s="28">
        <f>SUM('Tools and Comparison'!J4:J6,'Tools and Comparison'!J14:J15)</f>
        <v>11</v>
      </c>
      <c r="C14" s="28">
        <f>SUM('Tools and Comparison'!J2:J3,'Tools and Comparison'!J7:J13,'Tools and Comparison'!J16:J17)</f>
        <v>17</v>
      </c>
      <c r="D14" s="31">
        <f t="shared" si="2"/>
        <v>28</v>
      </c>
      <c r="E14" s="31">
        <f t="shared" si="3"/>
        <v>3</v>
      </c>
      <c r="F14" s="33"/>
      <c r="G14" s="30"/>
    </row>
    <row r="15" spans="1:7" x14ac:dyDescent="0.25">
      <c r="A15" s="28" t="s">
        <v>7</v>
      </c>
      <c r="B15" s="28">
        <f>SUM('Tools and Comparison'!K4:K6,'Tools and Comparison'!K14:K15)</f>
        <v>12</v>
      </c>
      <c r="C15" s="28">
        <f>SUM('Tools and Comparison'!K2:K3,'Tools and Comparison'!K7:K13,'Tools and Comparison'!K16:K17)</f>
        <v>15</v>
      </c>
      <c r="D15" s="31">
        <f t="shared" si="2"/>
        <v>27</v>
      </c>
      <c r="E15" s="31">
        <f>RANK($D15,$D$10:$D$15)</f>
        <v>4</v>
      </c>
      <c r="F15" s="33"/>
      <c r="G15" s="30"/>
    </row>
  </sheetData>
  <conditionalFormatting sqref="F2:F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:E1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ignoredErrors>
    <ignoredError sqref="B2:D2 B3:D3 B4:D7 B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zoomScale="115" zoomScaleNormal="115" workbookViewId="0">
      <selection activeCell="I9" sqref="I9"/>
    </sheetView>
  </sheetViews>
  <sheetFormatPr defaultRowHeight="15" x14ac:dyDescent="0.25"/>
  <cols>
    <col min="1" max="1" width="44" bestFit="1" customWidth="1"/>
    <col min="2" max="2" width="6.42578125" style="1" customWidth="1"/>
    <col min="3" max="3" width="38.85546875" bestFit="1" customWidth="1"/>
    <col min="4" max="4" width="3.5703125" customWidth="1"/>
    <col min="5" max="5" width="44" bestFit="1" customWidth="1"/>
    <col min="6" max="6" width="6.5703125" bestFit="1" customWidth="1"/>
    <col min="7" max="7" width="43.7109375" customWidth="1"/>
  </cols>
  <sheetData>
    <row r="1" spans="1:11" x14ac:dyDescent="0.25">
      <c r="A1" s="48" t="s">
        <v>48</v>
      </c>
      <c r="B1" s="49"/>
      <c r="C1" s="50"/>
      <c r="E1" s="51" t="s">
        <v>110</v>
      </c>
      <c r="F1" s="51"/>
      <c r="G1" s="51"/>
    </row>
    <row r="2" spans="1:11" ht="15.75" thickBot="1" x14ac:dyDescent="0.3">
      <c r="A2" s="5" t="s">
        <v>105</v>
      </c>
      <c r="B2" s="4" t="s">
        <v>8</v>
      </c>
      <c r="C2" s="5" t="s">
        <v>106</v>
      </c>
      <c r="E2" s="5" t="s">
        <v>105</v>
      </c>
      <c r="F2" s="4" t="s">
        <v>8</v>
      </c>
      <c r="G2" s="5" t="s">
        <v>106</v>
      </c>
    </row>
    <row r="3" spans="1:11" ht="15.75" thickBot="1" x14ac:dyDescent="0.3">
      <c r="A3" s="2" t="s">
        <v>49</v>
      </c>
      <c r="B3" s="63">
        <v>1</v>
      </c>
      <c r="C3" s="2" t="s">
        <v>69</v>
      </c>
      <c r="E3" s="2" t="s">
        <v>49</v>
      </c>
      <c r="F3" s="13">
        <v>0</v>
      </c>
      <c r="G3" s="2" t="s">
        <v>50</v>
      </c>
    </row>
    <row r="4" spans="1:11" ht="15.75" thickBot="1" x14ac:dyDescent="0.3">
      <c r="A4" s="2" t="s">
        <v>14</v>
      </c>
      <c r="B4" s="64">
        <v>1</v>
      </c>
      <c r="C4" s="2" t="s">
        <v>20</v>
      </c>
      <c r="E4" s="2" t="s">
        <v>14</v>
      </c>
      <c r="F4" s="13">
        <v>0</v>
      </c>
      <c r="G4" s="2" t="s">
        <v>51</v>
      </c>
    </row>
    <row r="5" spans="1:11" ht="15.75" thickBot="1" x14ac:dyDescent="0.3">
      <c r="A5" s="2" t="s">
        <v>52</v>
      </c>
      <c r="B5" s="64">
        <v>1</v>
      </c>
      <c r="C5" s="2" t="s">
        <v>70</v>
      </c>
      <c r="E5" s="2" t="s">
        <v>52</v>
      </c>
      <c r="F5" s="13">
        <v>2</v>
      </c>
      <c r="G5" s="2" t="s">
        <v>53</v>
      </c>
    </row>
    <row r="6" spans="1:11" ht="15.75" thickBot="1" x14ac:dyDescent="0.3">
      <c r="A6" s="2" t="s">
        <v>54</v>
      </c>
      <c r="B6" s="64">
        <v>1</v>
      </c>
      <c r="C6" s="2" t="s">
        <v>71</v>
      </c>
      <c r="E6" s="2" t="s">
        <v>54</v>
      </c>
      <c r="F6" s="13">
        <v>0</v>
      </c>
      <c r="G6" s="2" t="s">
        <v>50</v>
      </c>
    </row>
    <row r="7" spans="1:11" ht="15.75" thickBot="1" x14ac:dyDescent="0.3">
      <c r="A7" s="2" t="s">
        <v>55</v>
      </c>
      <c r="B7" s="64">
        <v>1</v>
      </c>
      <c r="C7" s="2" t="s">
        <v>72</v>
      </c>
      <c r="E7" s="2" t="s">
        <v>55</v>
      </c>
      <c r="F7" s="13">
        <v>0</v>
      </c>
      <c r="G7" s="2" t="s">
        <v>50</v>
      </c>
    </row>
    <row r="8" spans="1:11" ht="15.75" thickBot="1" x14ac:dyDescent="0.3">
      <c r="A8" s="2" t="s">
        <v>56</v>
      </c>
      <c r="B8" s="64">
        <v>1</v>
      </c>
      <c r="C8" s="2" t="s">
        <v>73</v>
      </c>
      <c r="E8" s="2" t="s">
        <v>56</v>
      </c>
      <c r="F8" s="13">
        <v>0</v>
      </c>
      <c r="G8" s="2" t="s">
        <v>50</v>
      </c>
    </row>
    <row r="9" spans="1:11" ht="15.75" thickBot="1" x14ac:dyDescent="0.3">
      <c r="A9" s="2" t="s">
        <v>57</v>
      </c>
      <c r="B9" s="64">
        <v>1</v>
      </c>
      <c r="C9" s="2" t="s">
        <v>74</v>
      </c>
      <c r="E9" s="2" t="s">
        <v>57</v>
      </c>
      <c r="F9" s="13">
        <v>1</v>
      </c>
      <c r="G9" s="2" t="s">
        <v>113</v>
      </c>
    </row>
    <row r="10" spans="1:11" ht="15.75" thickBot="1" x14ac:dyDescent="0.3">
      <c r="A10" s="2" t="s">
        <v>58</v>
      </c>
      <c r="B10" s="64">
        <v>1</v>
      </c>
      <c r="C10" s="2" t="s">
        <v>75</v>
      </c>
      <c r="E10" s="2" t="s">
        <v>58</v>
      </c>
      <c r="F10" s="13">
        <v>1</v>
      </c>
      <c r="G10" s="2" t="s">
        <v>114</v>
      </c>
    </row>
    <row r="11" spans="1:11" ht="15.75" thickBot="1" x14ac:dyDescent="0.3">
      <c r="A11" s="2" t="s">
        <v>59</v>
      </c>
      <c r="B11" s="64">
        <v>2</v>
      </c>
      <c r="C11" s="2" t="s">
        <v>76</v>
      </c>
      <c r="E11" s="2" t="s">
        <v>59</v>
      </c>
      <c r="F11" s="13">
        <v>0</v>
      </c>
      <c r="G11" s="2" t="s">
        <v>60</v>
      </c>
    </row>
    <row r="12" spans="1:11" ht="15.75" thickBot="1" x14ac:dyDescent="0.3">
      <c r="A12" s="2" t="s">
        <v>61</v>
      </c>
      <c r="B12" s="64">
        <v>2</v>
      </c>
      <c r="C12" s="2" t="s">
        <v>20</v>
      </c>
      <c r="E12" s="2" t="s">
        <v>61</v>
      </c>
      <c r="F12" s="13">
        <v>1</v>
      </c>
      <c r="G12" s="2" t="s">
        <v>115</v>
      </c>
      <c r="K12" s="6"/>
    </row>
    <row r="13" spans="1:11" ht="15.75" thickBot="1" x14ac:dyDescent="0.3">
      <c r="A13" s="2" t="s">
        <v>62</v>
      </c>
      <c r="B13" s="64">
        <v>0</v>
      </c>
      <c r="C13" s="2" t="s">
        <v>77</v>
      </c>
      <c r="E13" s="2" t="s">
        <v>62</v>
      </c>
      <c r="F13" s="13">
        <v>2</v>
      </c>
      <c r="G13" s="2" t="s">
        <v>116</v>
      </c>
    </row>
    <row r="14" spans="1:11" ht="15.75" thickBot="1" x14ac:dyDescent="0.3">
      <c r="A14" s="2" t="s">
        <v>63</v>
      </c>
      <c r="B14" s="64">
        <v>3</v>
      </c>
      <c r="C14" s="2" t="s">
        <v>78</v>
      </c>
      <c r="E14" s="2" t="s">
        <v>63</v>
      </c>
      <c r="F14" s="13">
        <v>1</v>
      </c>
      <c r="G14" s="2" t="s">
        <v>117</v>
      </c>
    </row>
    <row r="15" spans="1:11" ht="15.75" thickBot="1" x14ac:dyDescent="0.3">
      <c r="A15" s="2" t="s">
        <v>64</v>
      </c>
      <c r="B15" s="64">
        <v>3</v>
      </c>
      <c r="C15" s="2" t="s">
        <v>79</v>
      </c>
      <c r="E15" s="2" t="s">
        <v>64</v>
      </c>
      <c r="F15" s="13">
        <v>2</v>
      </c>
      <c r="G15" s="2" t="s">
        <v>50</v>
      </c>
    </row>
    <row r="16" spans="1:11" ht="15.75" thickBot="1" x14ac:dyDescent="0.3">
      <c r="A16" s="2" t="s">
        <v>65</v>
      </c>
      <c r="B16" s="64">
        <v>2</v>
      </c>
      <c r="C16" s="2" t="s">
        <v>80</v>
      </c>
      <c r="E16" s="2" t="s">
        <v>65</v>
      </c>
      <c r="F16" s="13">
        <v>2</v>
      </c>
      <c r="G16" s="2" t="s">
        <v>50</v>
      </c>
    </row>
    <row r="17" spans="1:7" ht="15.75" thickBot="1" x14ac:dyDescent="0.3">
      <c r="A17" s="2" t="s">
        <v>66</v>
      </c>
      <c r="B17" s="64">
        <v>3</v>
      </c>
      <c r="C17" s="2" t="s">
        <v>81</v>
      </c>
      <c r="E17" s="2" t="s">
        <v>66</v>
      </c>
      <c r="F17" s="13">
        <v>2</v>
      </c>
      <c r="G17" s="2" t="s">
        <v>50</v>
      </c>
    </row>
    <row r="18" spans="1:7" ht="15.75" thickBot="1" x14ac:dyDescent="0.3">
      <c r="A18" s="2" t="s">
        <v>67</v>
      </c>
      <c r="B18" s="64">
        <v>1</v>
      </c>
      <c r="C18" s="2" t="s">
        <v>16</v>
      </c>
      <c r="E18" s="2" t="s">
        <v>67</v>
      </c>
      <c r="F18" s="13">
        <v>0</v>
      </c>
      <c r="G18" s="2" t="s">
        <v>50</v>
      </c>
    </row>
    <row r="19" spans="1:7" x14ac:dyDescent="0.25">
      <c r="A19" s="2" t="s">
        <v>68</v>
      </c>
      <c r="B19" s="3"/>
      <c r="C19" s="2"/>
      <c r="E19" s="2" t="s">
        <v>68</v>
      </c>
      <c r="F19" s="3"/>
      <c r="G19" s="2"/>
    </row>
    <row r="20" spans="1:7" x14ac:dyDescent="0.25">
      <c r="F20" s="1"/>
    </row>
    <row r="21" spans="1:7" x14ac:dyDescent="0.25">
      <c r="A21" s="51" t="s">
        <v>88</v>
      </c>
      <c r="B21" s="51"/>
      <c r="C21" s="51"/>
      <c r="E21" s="51" t="s">
        <v>111</v>
      </c>
      <c r="F21" s="51"/>
      <c r="G21" s="51"/>
    </row>
    <row r="22" spans="1:7" x14ac:dyDescent="0.25">
      <c r="A22" s="5" t="s">
        <v>105</v>
      </c>
      <c r="B22" s="4" t="s">
        <v>8</v>
      </c>
      <c r="C22" s="5" t="s">
        <v>106</v>
      </c>
      <c r="E22" s="5" t="s">
        <v>105</v>
      </c>
      <c r="F22" s="4" t="s">
        <v>8</v>
      </c>
      <c r="G22" s="5" t="s">
        <v>106</v>
      </c>
    </row>
    <row r="23" spans="1:7" x14ac:dyDescent="0.25">
      <c r="A23" s="2" t="s">
        <v>49</v>
      </c>
      <c r="B23" s="13">
        <v>3</v>
      </c>
      <c r="C23" s="2" t="s">
        <v>22</v>
      </c>
      <c r="E23" s="2" t="s">
        <v>49</v>
      </c>
      <c r="F23" s="20">
        <v>1</v>
      </c>
      <c r="G23" s="2" t="s">
        <v>118</v>
      </c>
    </row>
    <row r="24" spans="1:7" x14ac:dyDescent="0.25">
      <c r="A24" s="2" t="s">
        <v>14</v>
      </c>
      <c r="B24" s="13">
        <v>2</v>
      </c>
      <c r="C24" s="2" t="s">
        <v>16</v>
      </c>
      <c r="E24" s="2" t="s">
        <v>14</v>
      </c>
      <c r="F24" s="20">
        <v>2</v>
      </c>
      <c r="G24" s="2" t="s">
        <v>119</v>
      </c>
    </row>
    <row r="25" spans="1:7" x14ac:dyDescent="0.25">
      <c r="A25" s="2" t="s">
        <v>52</v>
      </c>
      <c r="B25" s="13">
        <v>3</v>
      </c>
      <c r="C25" s="2" t="s">
        <v>22</v>
      </c>
      <c r="E25" s="2" t="s">
        <v>52</v>
      </c>
      <c r="F25" s="20">
        <v>2</v>
      </c>
      <c r="G25" s="2" t="s">
        <v>126</v>
      </c>
    </row>
    <row r="26" spans="1:7" x14ac:dyDescent="0.25">
      <c r="A26" s="2" t="s">
        <v>54</v>
      </c>
      <c r="B26" s="13">
        <v>2</v>
      </c>
      <c r="C26" s="2" t="s">
        <v>16</v>
      </c>
      <c r="E26" s="2" t="s">
        <v>54</v>
      </c>
      <c r="F26" s="20">
        <v>1</v>
      </c>
      <c r="G26" s="2" t="s">
        <v>120</v>
      </c>
    </row>
    <row r="27" spans="1:7" x14ac:dyDescent="0.25">
      <c r="A27" s="2" t="s">
        <v>55</v>
      </c>
      <c r="B27" s="13">
        <v>2</v>
      </c>
      <c r="C27" s="2" t="s">
        <v>83</v>
      </c>
      <c r="E27" s="2" t="s">
        <v>55</v>
      </c>
      <c r="F27" s="20">
        <v>3</v>
      </c>
      <c r="G27" s="2" t="s">
        <v>121</v>
      </c>
    </row>
    <row r="28" spans="1:7" x14ac:dyDescent="0.25">
      <c r="A28" s="2" t="s">
        <v>56</v>
      </c>
      <c r="B28" s="13">
        <v>3</v>
      </c>
      <c r="C28" s="2" t="s">
        <v>84</v>
      </c>
      <c r="E28" s="2" t="s">
        <v>56</v>
      </c>
      <c r="F28" s="20">
        <v>2</v>
      </c>
      <c r="G28" s="2" t="s">
        <v>122</v>
      </c>
    </row>
    <row r="29" spans="1:7" x14ac:dyDescent="0.25">
      <c r="A29" s="2" t="s">
        <v>57</v>
      </c>
      <c r="B29" s="13">
        <v>3</v>
      </c>
      <c r="C29" s="2" t="s">
        <v>84</v>
      </c>
      <c r="E29" s="2" t="s">
        <v>57</v>
      </c>
      <c r="F29" s="20">
        <v>2</v>
      </c>
      <c r="G29" s="2" t="s">
        <v>123</v>
      </c>
    </row>
    <row r="30" spans="1:7" x14ac:dyDescent="0.25">
      <c r="A30" s="2" t="s">
        <v>58</v>
      </c>
      <c r="B30" s="13">
        <v>3</v>
      </c>
      <c r="C30" s="2" t="s">
        <v>22</v>
      </c>
      <c r="E30" s="2" t="s">
        <v>58</v>
      </c>
      <c r="F30" s="20">
        <v>2</v>
      </c>
      <c r="G30" s="2" t="s">
        <v>119</v>
      </c>
    </row>
    <row r="31" spans="1:7" x14ac:dyDescent="0.25">
      <c r="A31" s="2" t="s">
        <v>59</v>
      </c>
      <c r="B31" s="13">
        <v>3</v>
      </c>
      <c r="C31" s="2" t="s">
        <v>84</v>
      </c>
      <c r="E31" s="2" t="s">
        <v>59</v>
      </c>
      <c r="F31" s="20">
        <v>1</v>
      </c>
      <c r="G31" s="2" t="s">
        <v>118</v>
      </c>
    </row>
    <row r="32" spans="1:7" x14ac:dyDescent="0.25">
      <c r="A32" s="2" t="s">
        <v>61</v>
      </c>
      <c r="B32" s="13">
        <v>3</v>
      </c>
      <c r="C32" s="2" t="s">
        <v>84</v>
      </c>
      <c r="E32" s="2" t="s">
        <v>61</v>
      </c>
      <c r="F32" s="20">
        <v>1</v>
      </c>
      <c r="G32" s="2" t="s">
        <v>123</v>
      </c>
    </row>
    <row r="33" spans="1:7" x14ac:dyDescent="0.25">
      <c r="A33" s="2" t="s">
        <v>62</v>
      </c>
      <c r="B33" s="13">
        <v>2</v>
      </c>
      <c r="C33" s="2" t="s">
        <v>85</v>
      </c>
      <c r="E33" s="2" t="s">
        <v>62</v>
      </c>
      <c r="F33" s="20">
        <v>1</v>
      </c>
      <c r="G33" s="2" t="s">
        <v>124</v>
      </c>
    </row>
    <row r="34" spans="1:7" x14ac:dyDescent="0.25">
      <c r="A34" s="2" t="s">
        <v>63</v>
      </c>
      <c r="B34" s="13">
        <v>3</v>
      </c>
      <c r="C34" s="2" t="s">
        <v>86</v>
      </c>
      <c r="E34" s="2" t="s">
        <v>63</v>
      </c>
      <c r="F34" s="20">
        <v>1</v>
      </c>
      <c r="G34" s="2" t="s">
        <v>125</v>
      </c>
    </row>
    <row r="35" spans="1:7" x14ac:dyDescent="0.25">
      <c r="A35" s="2" t="s">
        <v>64</v>
      </c>
      <c r="B35" s="13">
        <v>3</v>
      </c>
      <c r="C35" s="2" t="s">
        <v>79</v>
      </c>
      <c r="E35" s="2" t="s">
        <v>64</v>
      </c>
      <c r="F35" s="20">
        <v>3</v>
      </c>
      <c r="G35" s="2" t="s">
        <v>79</v>
      </c>
    </row>
    <row r="36" spans="1:7" x14ac:dyDescent="0.25">
      <c r="A36" s="2" t="s">
        <v>65</v>
      </c>
      <c r="B36" s="13">
        <v>3</v>
      </c>
      <c r="C36" s="2" t="s">
        <v>87</v>
      </c>
      <c r="E36" s="2" t="s">
        <v>65</v>
      </c>
      <c r="F36" s="20">
        <v>2</v>
      </c>
      <c r="G36" s="2" t="s">
        <v>119</v>
      </c>
    </row>
    <row r="37" spans="1:7" x14ac:dyDescent="0.25">
      <c r="A37" s="2" t="s">
        <v>66</v>
      </c>
      <c r="B37" s="13">
        <v>3</v>
      </c>
      <c r="C37" s="2" t="s">
        <v>22</v>
      </c>
      <c r="E37" s="2" t="s">
        <v>66</v>
      </c>
      <c r="F37" s="20">
        <v>3</v>
      </c>
      <c r="G37" s="2" t="s">
        <v>127</v>
      </c>
    </row>
    <row r="38" spans="1:7" x14ac:dyDescent="0.25">
      <c r="A38" s="2" t="s">
        <v>67</v>
      </c>
      <c r="B38" s="13">
        <v>3</v>
      </c>
      <c r="C38" s="2" t="s">
        <v>22</v>
      </c>
      <c r="E38" s="2" t="s">
        <v>67</v>
      </c>
      <c r="F38" s="20">
        <v>1</v>
      </c>
      <c r="G38" s="2" t="s">
        <v>126</v>
      </c>
    </row>
    <row r="39" spans="1:7" x14ac:dyDescent="0.25">
      <c r="A39" s="40" t="s">
        <v>68</v>
      </c>
      <c r="B39" s="41">
        <v>44</v>
      </c>
      <c r="C39" s="40"/>
      <c r="E39" s="41" t="s">
        <v>68</v>
      </c>
      <c r="F39" s="41"/>
      <c r="G39" s="41"/>
    </row>
    <row r="40" spans="1:7" x14ac:dyDescent="0.25">
      <c r="F40" s="1"/>
    </row>
    <row r="41" spans="1:7" x14ac:dyDescent="0.25">
      <c r="A41" s="51" t="s">
        <v>82</v>
      </c>
      <c r="B41" s="51"/>
      <c r="C41" s="51"/>
      <c r="E41" s="51" t="s">
        <v>112</v>
      </c>
      <c r="F41" s="51"/>
      <c r="G41" s="51"/>
    </row>
    <row r="42" spans="1:7" x14ac:dyDescent="0.25">
      <c r="A42" s="5" t="s">
        <v>105</v>
      </c>
      <c r="B42" s="4" t="s">
        <v>8</v>
      </c>
      <c r="C42" s="5" t="s">
        <v>106</v>
      </c>
      <c r="E42" s="5" t="s">
        <v>105</v>
      </c>
      <c r="F42" s="4" t="s">
        <v>8</v>
      </c>
      <c r="G42" s="5" t="s">
        <v>106</v>
      </c>
    </row>
    <row r="43" spans="1:7" x14ac:dyDescent="0.25">
      <c r="A43" s="2" t="s">
        <v>49</v>
      </c>
      <c r="B43" s="13">
        <v>3</v>
      </c>
      <c r="C43" s="2" t="s">
        <v>89</v>
      </c>
      <c r="E43" s="2" t="s">
        <v>49</v>
      </c>
      <c r="F43" s="3">
        <v>1</v>
      </c>
      <c r="G43" s="2" t="s">
        <v>128</v>
      </c>
    </row>
    <row r="44" spans="1:7" x14ac:dyDescent="0.25">
      <c r="A44" s="2" t="s">
        <v>14</v>
      </c>
      <c r="B44" s="13">
        <v>3</v>
      </c>
      <c r="C44" s="2" t="s">
        <v>20</v>
      </c>
      <c r="E44" s="2" t="s">
        <v>14</v>
      </c>
      <c r="F44" s="3">
        <v>2</v>
      </c>
      <c r="G44" s="2" t="s">
        <v>119</v>
      </c>
    </row>
    <row r="45" spans="1:7" x14ac:dyDescent="0.25">
      <c r="A45" s="2" t="s">
        <v>52</v>
      </c>
      <c r="B45" s="13">
        <v>3</v>
      </c>
      <c r="C45" s="2" t="s">
        <v>90</v>
      </c>
      <c r="E45" s="2" t="s">
        <v>52</v>
      </c>
      <c r="F45" s="3">
        <v>3</v>
      </c>
      <c r="G45" s="2" t="s">
        <v>121</v>
      </c>
    </row>
    <row r="46" spans="1:7" x14ac:dyDescent="0.25">
      <c r="A46" s="2" t="s">
        <v>54</v>
      </c>
      <c r="B46" s="13">
        <v>3</v>
      </c>
      <c r="C46" s="2" t="s">
        <v>91</v>
      </c>
      <c r="E46" s="2" t="s">
        <v>54</v>
      </c>
      <c r="F46" s="3">
        <v>3</v>
      </c>
      <c r="G46" s="2" t="s">
        <v>129</v>
      </c>
    </row>
    <row r="47" spans="1:7" x14ac:dyDescent="0.25">
      <c r="A47" s="2" t="s">
        <v>55</v>
      </c>
      <c r="B47" s="13">
        <v>3</v>
      </c>
      <c r="C47" s="2" t="s">
        <v>92</v>
      </c>
      <c r="E47" s="2" t="s">
        <v>55</v>
      </c>
      <c r="F47" s="3">
        <v>0</v>
      </c>
      <c r="G47" s="2" t="s">
        <v>119</v>
      </c>
    </row>
    <row r="48" spans="1:7" x14ac:dyDescent="0.25">
      <c r="A48" s="2" t="s">
        <v>56</v>
      </c>
      <c r="B48" s="13">
        <v>3</v>
      </c>
      <c r="C48" s="2" t="s">
        <v>93</v>
      </c>
      <c r="E48" s="2" t="s">
        <v>56</v>
      </c>
      <c r="F48" s="3">
        <v>0</v>
      </c>
      <c r="G48" s="2" t="s">
        <v>130</v>
      </c>
    </row>
    <row r="49" spans="1:7" x14ac:dyDescent="0.25">
      <c r="A49" s="2" t="s">
        <v>57</v>
      </c>
      <c r="B49" s="13">
        <v>3</v>
      </c>
      <c r="C49" s="2" t="s">
        <v>94</v>
      </c>
      <c r="E49" s="2" t="s">
        <v>57</v>
      </c>
      <c r="F49" s="3">
        <v>1</v>
      </c>
      <c r="G49" s="2" t="s">
        <v>130</v>
      </c>
    </row>
    <row r="50" spans="1:7" x14ac:dyDescent="0.25">
      <c r="A50" s="2" t="s">
        <v>58</v>
      </c>
      <c r="B50" s="13">
        <v>2</v>
      </c>
      <c r="C50" s="2" t="s">
        <v>95</v>
      </c>
      <c r="E50" s="2" t="s">
        <v>58</v>
      </c>
      <c r="F50" s="3">
        <v>1</v>
      </c>
      <c r="G50" s="2" t="s">
        <v>131</v>
      </c>
    </row>
    <row r="51" spans="1:7" x14ac:dyDescent="0.25">
      <c r="A51" s="2" t="s">
        <v>59</v>
      </c>
      <c r="B51" s="13">
        <v>3</v>
      </c>
      <c r="C51" s="2" t="s">
        <v>20</v>
      </c>
      <c r="E51" s="2" t="s">
        <v>59</v>
      </c>
      <c r="F51" s="3">
        <v>2</v>
      </c>
      <c r="G51" s="2" t="s">
        <v>132</v>
      </c>
    </row>
    <row r="52" spans="1:7" x14ac:dyDescent="0.25">
      <c r="A52" s="2" t="s">
        <v>61</v>
      </c>
      <c r="B52" s="13">
        <v>3</v>
      </c>
      <c r="C52" s="2" t="s">
        <v>16</v>
      </c>
      <c r="E52" s="2" t="s">
        <v>61</v>
      </c>
      <c r="F52" s="3">
        <v>1</v>
      </c>
      <c r="G52" s="2" t="s">
        <v>130</v>
      </c>
    </row>
    <row r="53" spans="1:7" x14ac:dyDescent="0.25">
      <c r="A53" s="2" t="s">
        <v>62</v>
      </c>
      <c r="B53" s="13">
        <v>3</v>
      </c>
      <c r="C53" s="2" t="s">
        <v>85</v>
      </c>
      <c r="E53" s="2" t="s">
        <v>62</v>
      </c>
      <c r="F53" s="3">
        <v>3</v>
      </c>
      <c r="G53" s="2" t="s">
        <v>133</v>
      </c>
    </row>
    <row r="54" spans="1:7" x14ac:dyDescent="0.25">
      <c r="A54" s="2" t="s">
        <v>63</v>
      </c>
      <c r="B54" s="13">
        <v>2</v>
      </c>
      <c r="C54" s="2" t="s">
        <v>96</v>
      </c>
      <c r="E54" s="2" t="s">
        <v>63</v>
      </c>
      <c r="F54" s="3">
        <v>1</v>
      </c>
      <c r="G54" s="2" t="s">
        <v>72</v>
      </c>
    </row>
    <row r="55" spans="1:7" x14ac:dyDescent="0.25">
      <c r="A55" s="2" t="s">
        <v>64</v>
      </c>
      <c r="B55" s="13">
        <v>3</v>
      </c>
      <c r="C55" s="2" t="s">
        <v>97</v>
      </c>
      <c r="E55" s="2" t="s">
        <v>64</v>
      </c>
      <c r="F55" s="3">
        <v>3</v>
      </c>
      <c r="G55" s="2" t="s">
        <v>134</v>
      </c>
    </row>
    <row r="56" spans="1:7" x14ac:dyDescent="0.25">
      <c r="A56" s="2" t="s">
        <v>65</v>
      </c>
      <c r="B56" s="13">
        <v>3</v>
      </c>
      <c r="C56" s="2" t="s">
        <v>98</v>
      </c>
      <c r="E56" s="2" t="s">
        <v>65</v>
      </c>
      <c r="F56" s="3">
        <v>3</v>
      </c>
      <c r="G56" s="2" t="s">
        <v>121</v>
      </c>
    </row>
    <row r="57" spans="1:7" x14ac:dyDescent="0.25">
      <c r="A57" s="2" t="s">
        <v>66</v>
      </c>
      <c r="B57" s="13">
        <v>3</v>
      </c>
      <c r="C57" s="2" t="s">
        <v>99</v>
      </c>
      <c r="E57" s="2" t="s">
        <v>66</v>
      </c>
      <c r="F57" s="3">
        <v>0</v>
      </c>
      <c r="G57" s="2" t="s">
        <v>135</v>
      </c>
    </row>
    <row r="58" spans="1:7" x14ac:dyDescent="0.25">
      <c r="A58" s="2" t="s">
        <v>67</v>
      </c>
      <c r="B58" s="13">
        <v>3</v>
      </c>
      <c r="C58" s="2" t="s">
        <v>20</v>
      </c>
      <c r="E58" s="2" t="s">
        <v>67</v>
      </c>
      <c r="F58" s="3">
        <v>3</v>
      </c>
      <c r="G58" s="2" t="s">
        <v>121</v>
      </c>
    </row>
    <row r="59" spans="1:7" x14ac:dyDescent="0.25">
      <c r="A59" s="41" t="s">
        <v>68</v>
      </c>
      <c r="B59" s="41">
        <v>46</v>
      </c>
      <c r="C59" s="40"/>
      <c r="E59" s="41" t="s">
        <v>68</v>
      </c>
      <c r="F59" s="41"/>
      <c r="G59" s="41"/>
    </row>
  </sheetData>
  <mergeCells count="6">
    <mergeCell ref="A1:C1"/>
    <mergeCell ref="A21:C21"/>
    <mergeCell ref="A41:C41"/>
    <mergeCell ref="E1:G1"/>
    <mergeCell ref="E21:G21"/>
    <mergeCell ref="E41:G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4A19-38FC-4D16-9E45-D066EDC29F26}">
  <dimension ref="A1:C19"/>
  <sheetViews>
    <sheetView zoomScale="160" zoomScaleNormal="160" workbookViewId="0">
      <selection activeCell="B24" sqref="B24"/>
    </sheetView>
  </sheetViews>
  <sheetFormatPr defaultRowHeight="15" x14ac:dyDescent="0.25"/>
  <cols>
    <col min="1" max="1" width="44" bestFit="1" customWidth="1"/>
    <col min="2" max="2" width="13.5703125" customWidth="1"/>
    <col min="3" max="3" width="31.140625" customWidth="1"/>
  </cols>
  <sheetData>
    <row r="1" spans="1:3" x14ac:dyDescent="0.25">
      <c r="A1" s="51" t="s">
        <v>112</v>
      </c>
      <c r="B1" s="51"/>
      <c r="C1" s="51"/>
    </row>
    <row r="2" spans="1:3" x14ac:dyDescent="0.25">
      <c r="A2" s="5" t="s">
        <v>105</v>
      </c>
      <c r="B2" s="4" t="s">
        <v>8</v>
      </c>
      <c r="C2" s="5" t="s">
        <v>106</v>
      </c>
    </row>
    <row r="3" spans="1:3" x14ac:dyDescent="0.25">
      <c r="A3" s="2" t="s">
        <v>49</v>
      </c>
      <c r="B3" s="3">
        <v>1</v>
      </c>
      <c r="C3" s="2" t="s">
        <v>137</v>
      </c>
    </row>
    <row r="4" spans="1:3" x14ac:dyDescent="0.25">
      <c r="A4" s="2" t="s">
        <v>14</v>
      </c>
      <c r="B4" s="3">
        <v>1</v>
      </c>
      <c r="C4" s="2" t="s">
        <v>118</v>
      </c>
    </row>
    <row r="5" spans="1:3" x14ac:dyDescent="0.25">
      <c r="A5" s="2" t="s">
        <v>52</v>
      </c>
      <c r="B5" s="3">
        <v>2</v>
      </c>
      <c r="C5" s="2" t="s">
        <v>138</v>
      </c>
    </row>
    <row r="6" spans="1:3" x14ac:dyDescent="0.25">
      <c r="A6" s="2" t="s">
        <v>54</v>
      </c>
      <c r="B6" s="3">
        <v>2</v>
      </c>
      <c r="C6" s="2" t="s">
        <v>139</v>
      </c>
    </row>
    <row r="7" spans="1:3" x14ac:dyDescent="0.25">
      <c r="A7" s="2" t="s">
        <v>55</v>
      </c>
      <c r="B7" s="3">
        <v>1</v>
      </c>
      <c r="C7" s="2" t="s">
        <v>137</v>
      </c>
    </row>
    <row r="8" spans="1:3" x14ac:dyDescent="0.25">
      <c r="A8" s="2" t="s">
        <v>56</v>
      </c>
      <c r="B8" s="3">
        <v>0</v>
      </c>
      <c r="C8" s="2" t="s">
        <v>140</v>
      </c>
    </row>
    <row r="9" spans="1:3" x14ac:dyDescent="0.25">
      <c r="A9" s="2" t="s">
        <v>57</v>
      </c>
      <c r="B9" s="3">
        <v>0</v>
      </c>
      <c r="C9" s="2" t="s">
        <v>140</v>
      </c>
    </row>
    <row r="10" spans="1:3" x14ac:dyDescent="0.25">
      <c r="A10" s="2" t="s">
        <v>58</v>
      </c>
      <c r="B10" s="3">
        <v>2</v>
      </c>
      <c r="C10" s="2" t="s">
        <v>141</v>
      </c>
    </row>
    <row r="11" spans="1:3" x14ac:dyDescent="0.25">
      <c r="A11" s="2" t="s">
        <v>59</v>
      </c>
      <c r="B11" s="3">
        <v>1</v>
      </c>
      <c r="C11" s="2" t="s">
        <v>137</v>
      </c>
    </row>
    <row r="12" spans="1:3" x14ac:dyDescent="0.25">
      <c r="A12" s="2" t="s">
        <v>61</v>
      </c>
      <c r="B12" s="3">
        <v>2</v>
      </c>
      <c r="C12" s="2" t="s">
        <v>141</v>
      </c>
    </row>
    <row r="13" spans="1:3" x14ac:dyDescent="0.25">
      <c r="A13" s="2" t="s">
        <v>62</v>
      </c>
      <c r="B13" s="3">
        <v>3</v>
      </c>
      <c r="C13" s="2" t="s">
        <v>85</v>
      </c>
    </row>
    <row r="14" spans="1:3" x14ac:dyDescent="0.25">
      <c r="A14" s="2" t="s">
        <v>142</v>
      </c>
      <c r="B14" s="3">
        <v>1</v>
      </c>
      <c r="C14" s="2" t="s">
        <v>137</v>
      </c>
    </row>
    <row r="15" spans="1:3" x14ac:dyDescent="0.25">
      <c r="A15" s="2" t="s">
        <v>64</v>
      </c>
      <c r="B15" s="3">
        <v>3</v>
      </c>
      <c r="C15" s="2" t="s">
        <v>79</v>
      </c>
    </row>
    <row r="16" spans="1:3" x14ac:dyDescent="0.25">
      <c r="A16" s="2" t="s">
        <v>65</v>
      </c>
      <c r="B16" s="3">
        <v>3</v>
      </c>
      <c r="C16" s="2" t="s">
        <v>143</v>
      </c>
    </row>
    <row r="17" spans="1:3" x14ac:dyDescent="0.25">
      <c r="A17" s="2" t="s">
        <v>66</v>
      </c>
      <c r="B17" s="3">
        <v>0</v>
      </c>
      <c r="C17" s="2" t="s">
        <v>144</v>
      </c>
    </row>
    <row r="18" spans="1:3" x14ac:dyDescent="0.25">
      <c r="A18" s="2" t="s">
        <v>67</v>
      </c>
      <c r="B18" s="3">
        <v>3</v>
      </c>
      <c r="C18" s="2" t="s">
        <v>143</v>
      </c>
    </row>
    <row r="19" spans="1:3" x14ac:dyDescent="0.25">
      <c r="A19" s="2" t="s">
        <v>68</v>
      </c>
      <c r="B19" s="3"/>
      <c r="C19" s="2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3DB8-DEB4-4DD1-90AB-9D8BEF38B060}">
  <dimension ref="A1:N18"/>
  <sheetViews>
    <sheetView zoomScaleNormal="100" workbookViewId="0">
      <selection activeCell="I27" sqref="I27"/>
    </sheetView>
  </sheetViews>
  <sheetFormatPr defaultRowHeight="15" x14ac:dyDescent="0.25"/>
  <cols>
    <col min="1" max="1" width="12" style="23" bestFit="1" customWidth="1"/>
    <col min="2" max="2" width="9.85546875" style="23" hidden="1" customWidth="1"/>
    <col min="3" max="3" width="26.85546875" style="23" customWidth="1"/>
    <col min="4" max="4" width="44" style="23" hidden="1" customWidth="1"/>
    <col min="5" max="5" width="10.7109375" style="23" bestFit="1" customWidth="1"/>
    <col min="6" max="6" width="12.42578125" style="27" bestFit="1" customWidth="1"/>
    <col min="7" max="7" width="14.7109375" style="23" bestFit="1" customWidth="1"/>
    <col min="8" max="8" width="8.5703125" style="23" bestFit="1" customWidth="1"/>
    <col min="9" max="9" width="11.7109375" style="23" bestFit="1" customWidth="1"/>
    <col min="10" max="10" width="10" style="23" bestFit="1" customWidth="1"/>
    <col min="11" max="11" width="7" style="23" bestFit="1" customWidth="1"/>
    <col min="12" max="13" width="9.140625" style="23"/>
    <col min="14" max="14" width="20.5703125" style="23" bestFit="1" customWidth="1"/>
    <col min="15" max="16384" width="9.140625" style="23"/>
  </cols>
  <sheetData>
    <row r="1" spans="1:14" ht="24" customHeight="1" x14ac:dyDescent="0.25">
      <c r="A1" s="39" t="s">
        <v>0</v>
      </c>
      <c r="B1" s="39"/>
      <c r="C1" s="39" t="s">
        <v>102</v>
      </c>
      <c r="D1" s="39" t="s">
        <v>1</v>
      </c>
      <c r="E1" s="39" t="s">
        <v>108</v>
      </c>
      <c r="F1" s="39" t="s">
        <v>2</v>
      </c>
      <c r="G1" s="39" t="s">
        <v>3</v>
      </c>
      <c r="H1" s="39" t="s">
        <v>4</v>
      </c>
      <c r="I1" s="39" t="s">
        <v>5</v>
      </c>
      <c r="J1" s="39" t="s">
        <v>6</v>
      </c>
      <c r="K1" s="39" t="s">
        <v>7</v>
      </c>
      <c r="L1" s="22"/>
      <c r="M1" s="14" t="s">
        <v>8</v>
      </c>
      <c r="N1" s="14" t="s">
        <v>9</v>
      </c>
    </row>
    <row r="2" spans="1:14" x14ac:dyDescent="0.25">
      <c r="A2" s="52" t="s">
        <v>136</v>
      </c>
      <c r="B2" s="34" t="str">
        <f t="shared" ref="B2:B3" si="0">$A$2</f>
        <v>Integrations</v>
      </c>
      <c r="C2" s="35" t="s">
        <v>49</v>
      </c>
      <c r="D2" s="35" t="s">
        <v>12</v>
      </c>
      <c r="E2" s="35" t="s">
        <v>104</v>
      </c>
      <c r="F2" s="36">
        <v>3</v>
      </c>
      <c r="G2" s="37">
        <v>3</v>
      </c>
      <c r="H2" s="13">
        <v>3</v>
      </c>
      <c r="I2" s="37">
        <v>0</v>
      </c>
      <c r="J2" s="37">
        <v>1</v>
      </c>
      <c r="K2" s="36">
        <v>1</v>
      </c>
      <c r="L2" s="22"/>
      <c r="M2" s="24">
        <v>0</v>
      </c>
      <c r="N2" s="25" t="s">
        <v>13</v>
      </c>
    </row>
    <row r="3" spans="1:14" x14ac:dyDescent="0.25">
      <c r="A3" s="53"/>
      <c r="B3" s="34" t="str">
        <f t="shared" si="0"/>
        <v>Integrations</v>
      </c>
      <c r="C3" s="35" t="s">
        <v>14</v>
      </c>
      <c r="D3" s="35" t="s">
        <v>15</v>
      </c>
      <c r="E3" s="35" t="s">
        <v>104</v>
      </c>
      <c r="F3" s="36">
        <v>2</v>
      </c>
      <c r="G3" s="37">
        <v>2</v>
      </c>
      <c r="H3" s="13">
        <v>3</v>
      </c>
      <c r="I3" s="37">
        <v>0</v>
      </c>
      <c r="J3" s="37">
        <v>2</v>
      </c>
      <c r="K3" s="36">
        <v>2</v>
      </c>
      <c r="L3" s="22"/>
      <c r="M3" s="24">
        <v>1</v>
      </c>
      <c r="N3" s="25" t="s">
        <v>16</v>
      </c>
    </row>
    <row r="4" spans="1:14" x14ac:dyDescent="0.25">
      <c r="A4" s="54" t="s">
        <v>17</v>
      </c>
      <c r="B4" s="34" t="str">
        <f t="shared" ref="B4:B13" si="1">$A$4</f>
        <v>PM</v>
      </c>
      <c r="C4" s="35" t="s">
        <v>52</v>
      </c>
      <c r="D4" s="35" t="s">
        <v>19</v>
      </c>
      <c r="E4" s="35" t="s">
        <v>101</v>
      </c>
      <c r="F4" s="36">
        <v>1</v>
      </c>
      <c r="G4" s="37">
        <v>3</v>
      </c>
      <c r="H4" s="13">
        <v>3</v>
      </c>
      <c r="I4" s="37">
        <v>2</v>
      </c>
      <c r="J4" s="37">
        <v>2</v>
      </c>
      <c r="K4" s="36">
        <v>3</v>
      </c>
      <c r="L4" s="22"/>
      <c r="M4" s="24">
        <v>2</v>
      </c>
      <c r="N4" s="25" t="s">
        <v>20</v>
      </c>
    </row>
    <row r="5" spans="1:14" x14ac:dyDescent="0.25">
      <c r="A5" s="55"/>
      <c r="B5" s="34" t="str">
        <f t="shared" si="1"/>
        <v>PM</v>
      </c>
      <c r="C5" s="35" t="s">
        <v>54</v>
      </c>
      <c r="D5" s="35" t="s">
        <v>19</v>
      </c>
      <c r="E5" s="35" t="s">
        <v>101</v>
      </c>
      <c r="F5" s="36">
        <v>1</v>
      </c>
      <c r="G5" s="37">
        <v>2</v>
      </c>
      <c r="H5" s="13">
        <v>3</v>
      </c>
      <c r="I5" s="37">
        <v>0</v>
      </c>
      <c r="J5" s="37">
        <v>1</v>
      </c>
      <c r="K5" s="36">
        <v>3</v>
      </c>
      <c r="L5" s="26"/>
      <c r="M5" s="24">
        <v>3</v>
      </c>
      <c r="N5" s="25" t="s">
        <v>22</v>
      </c>
    </row>
    <row r="6" spans="1:14" ht="12.75" customHeight="1" x14ac:dyDescent="0.25">
      <c r="A6" s="55"/>
      <c r="B6" s="34" t="str">
        <f t="shared" si="1"/>
        <v>PM</v>
      </c>
      <c r="C6" s="35" t="s">
        <v>55</v>
      </c>
      <c r="D6" s="35" t="s">
        <v>24</v>
      </c>
      <c r="E6" s="35" t="s">
        <v>101</v>
      </c>
      <c r="F6" s="36">
        <v>1</v>
      </c>
      <c r="G6" s="37">
        <v>2</v>
      </c>
      <c r="H6" s="13">
        <v>3</v>
      </c>
      <c r="I6" s="37">
        <v>0</v>
      </c>
      <c r="J6" s="37">
        <v>3</v>
      </c>
      <c r="K6" s="36">
        <v>0</v>
      </c>
      <c r="L6" s="22"/>
      <c r="M6" s="22"/>
      <c r="N6" s="22"/>
    </row>
    <row r="7" spans="1:14" ht="15.75" customHeight="1" x14ac:dyDescent="0.25">
      <c r="A7" s="55"/>
      <c r="B7" s="34" t="str">
        <f t="shared" si="1"/>
        <v>PM</v>
      </c>
      <c r="C7" s="35" t="s">
        <v>56</v>
      </c>
      <c r="D7" s="35" t="s">
        <v>26</v>
      </c>
      <c r="E7" s="35" t="s">
        <v>104</v>
      </c>
      <c r="F7" s="36">
        <v>1</v>
      </c>
      <c r="G7" s="37">
        <v>3</v>
      </c>
      <c r="H7" s="13">
        <v>3</v>
      </c>
      <c r="I7" s="37">
        <v>0</v>
      </c>
      <c r="J7" s="37">
        <v>2</v>
      </c>
      <c r="K7" s="36">
        <v>0</v>
      </c>
      <c r="L7" s="22"/>
      <c r="M7" s="22"/>
      <c r="N7" s="22"/>
    </row>
    <row r="8" spans="1:14" x14ac:dyDescent="0.25">
      <c r="A8" s="55"/>
      <c r="B8" s="34" t="str">
        <f t="shared" si="1"/>
        <v>PM</v>
      </c>
      <c r="C8" s="35" t="s">
        <v>57</v>
      </c>
      <c r="D8" s="35" t="s">
        <v>28</v>
      </c>
      <c r="E8" s="35" t="s">
        <v>104</v>
      </c>
      <c r="F8" s="36">
        <v>1</v>
      </c>
      <c r="G8" s="37">
        <v>3</v>
      </c>
      <c r="H8" s="13">
        <v>3</v>
      </c>
      <c r="I8" s="37">
        <v>1</v>
      </c>
      <c r="J8" s="37">
        <v>2</v>
      </c>
      <c r="K8" s="36">
        <v>1</v>
      </c>
      <c r="L8" s="22"/>
      <c r="M8" s="22"/>
      <c r="N8" s="22"/>
    </row>
    <row r="9" spans="1:14" x14ac:dyDescent="0.25">
      <c r="A9" s="55"/>
      <c r="B9" s="34" t="str">
        <f t="shared" si="1"/>
        <v>PM</v>
      </c>
      <c r="C9" s="35" t="s">
        <v>58</v>
      </c>
      <c r="D9" s="35" t="s">
        <v>30</v>
      </c>
      <c r="E9" s="35" t="s">
        <v>104</v>
      </c>
      <c r="F9" s="36">
        <v>1</v>
      </c>
      <c r="G9" s="37">
        <v>3</v>
      </c>
      <c r="H9" s="13">
        <v>2</v>
      </c>
      <c r="I9" s="37">
        <v>1</v>
      </c>
      <c r="J9" s="37">
        <v>2</v>
      </c>
      <c r="K9" s="36">
        <v>1</v>
      </c>
      <c r="L9" s="22"/>
      <c r="M9" s="22"/>
      <c r="N9" s="22"/>
    </row>
    <row r="10" spans="1:14" x14ac:dyDescent="0.25">
      <c r="A10" s="55"/>
      <c r="B10" s="34" t="str">
        <f t="shared" si="1"/>
        <v>PM</v>
      </c>
      <c r="C10" s="35" t="s">
        <v>59</v>
      </c>
      <c r="D10" s="35" t="s">
        <v>32</v>
      </c>
      <c r="E10" s="35" t="s">
        <v>104</v>
      </c>
      <c r="F10" s="36">
        <v>2</v>
      </c>
      <c r="G10" s="37">
        <v>3</v>
      </c>
      <c r="H10" s="13">
        <v>3</v>
      </c>
      <c r="I10" s="37">
        <v>0</v>
      </c>
      <c r="J10" s="37">
        <v>1</v>
      </c>
      <c r="K10" s="36">
        <v>2</v>
      </c>
      <c r="L10" s="22"/>
      <c r="M10" s="22"/>
      <c r="N10" s="22"/>
    </row>
    <row r="11" spans="1:14" x14ac:dyDescent="0.25">
      <c r="A11" s="55"/>
      <c r="B11" s="34" t="str">
        <f t="shared" si="1"/>
        <v>PM</v>
      </c>
      <c r="C11" s="35" t="s">
        <v>61</v>
      </c>
      <c r="D11" s="35" t="s">
        <v>34</v>
      </c>
      <c r="E11" s="35" t="s">
        <v>104</v>
      </c>
      <c r="F11" s="36">
        <v>2</v>
      </c>
      <c r="G11" s="37">
        <v>3</v>
      </c>
      <c r="H11" s="13">
        <v>3</v>
      </c>
      <c r="I11" s="37">
        <v>1</v>
      </c>
      <c r="J11" s="37">
        <v>1</v>
      </c>
      <c r="K11" s="36">
        <v>1</v>
      </c>
      <c r="L11" s="22"/>
      <c r="M11" s="22"/>
      <c r="N11" s="22"/>
    </row>
    <row r="12" spans="1:14" ht="15.75" customHeight="1" x14ac:dyDescent="0.25">
      <c r="A12" s="55"/>
      <c r="B12" s="34" t="str">
        <f t="shared" si="1"/>
        <v>PM</v>
      </c>
      <c r="C12" s="35" t="s">
        <v>62</v>
      </c>
      <c r="D12" s="35" t="s">
        <v>36</v>
      </c>
      <c r="E12" s="35" t="s">
        <v>104</v>
      </c>
      <c r="F12" s="36">
        <v>0</v>
      </c>
      <c r="G12" s="37">
        <v>2</v>
      </c>
      <c r="H12" s="13">
        <v>3</v>
      </c>
      <c r="I12" s="37">
        <v>2</v>
      </c>
      <c r="J12" s="37">
        <v>1</v>
      </c>
      <c r="K12" s="36">
        <v>3</v>
      </c>
      <c r="L12" s="22"/>
      <c r="M12" s="22"/>
      <c r="N12" s="22"/>
    </row>
    <row r="13" spans="1:14" ht="17.25" customHeight="1" x14ac:dyDescent="0.25">
      <c r="A13" s="56"/>
      <c r="B13" s="34" t="str">
        <f t="shared" si="1"/>
        <v>PM</v>
      </c>
      <c r="C13" s="35" t="s">
        <v>63</v>
      </c>
      <c r="D13" s="35" t="s">
        <v>38</v>
      </c>
      <c r="E13" s="35" t="s">
        <v>104</v>
      </c>
      <c r="F13" s="36">
        <v>3</v>
      </c>
      <c r="G13" s="37">
        <v>3</v>
      </c>
      <c r="H13" s="13">
        <v>2</v>
      </c>
      <c r="I13" s="37">
        <v>1</v>
      </c>
      <c r="J13" s="37">
        <v>1</v>
      </c>
      <c r="K13" s="36">
        <v>1</v>
      </c>
      <c r="L13" s="22"/>
      <c r="M13" s="22"/>
      <c r="N13" s="22"/>
    </row>
    <row r="14" spans="1:14" x14ac:dyDescent="0.25">
      <c r="A14" s="57" t="s">
        <v>39</v>
      </c>
      <c r="B14" s="34" t="str">
        <f>$A$14</f>
        <v>UI &amp; UX</v>
      </c>
      <c r="C14" s="35" t="s">
        <v>64</v>
      </c>
      <c r="D14" s="35" t="s">
        <v>41</v>
      </c>
      <c r="E14" s="35" t="s">
        <v>101</v>
      </c>
      <c r="F14" s="36">
        <v>3</v>
      </c>
      <c r="G14" s="37">
        <v>3</v>
      </c>
      <c r="H14" s="13">
        <v>3</v>
      </c>
      <c r="I14" s="37">
        <v>2</v>
      </c>
      <c r="J14" s="37">
        <v>3</v>
      </c>
      <c r="K14" s="36">
        <v>3</v>
      </c>
      <c r="L14" s="22"/>
      <c r="M14" s="22"/>
      <c r="N14" s="22"/>
    </row>
    <row r="15" spans="1:14" x14ac:dyDescent="0.25">
      <c r="A15" s="58"/>
      <c r="B15" s="34" t="str">
        <f>$A$14</f>
        <v>UI &amp; UX</v>
      </c>
      <c r="C15" s="35" t="s">
        <v>65</v>
      </c>
      <c r="D15" s="35" t="s">
        <v>43</v>
      </c>
      <c r="E15" s="35" t="s">
        <v>101</v>
      </c>
      <c r="F15" s="36">
        <v>2</v>
      </c>
      <c r="G15" s="37">
        <v>3</v>
      </c>
      <c r="H15" s="13">
        <v>3</v>
      </c>
      <c r="I15" s="37">
        <v>2</v>
      </c>
      <c r="J15" s="37">
        <v>2</v>
      </c>
      <c r="K15" s="36">
        <v>3</v>
      </c>
      <c r="L15" s="22"/>
      <c r="M15" s="22"/>
      <c r="N15" s="22"/>
    </row>
    <row r="16" spans="1:14" ht="12.75" customHeight="1" x14ac:dyDescent="0.25">
      <c r="A16" s="58"/>
      <c r="B16" s="34" t="str">
        <f>$A$14</f>
        <v>UI &amp; UX</v>
      </c>
      <c r="C16" s="35" t="s">
        <v>66</v>
      </c>
      <c r="D16" s="35" t="s">
        <v>45</v>
      </c>
      <c r="E16" s="35" t="s">
        <v>104</v>
      </c>
      <c r="F16" s="36">
        <v>3</v>
      </c>
      <c r="G16" s="37">
        <v>3</v>
      </c>
      <c r="H16" s="13">
        <v>3</v>
      </c>
      <c r="I16" s="37">
        <v>2</v>
      </c>
      <c r="J16" s="37">
        <v>3</v>
      </c>
      <c r="K16" s="36">
        <v>0</v>
      </c>
      <c r="L16" s="22"/>
      <c r="M16" s="22"/>
      <c r="N16" s="22"/>
    </row>
    <row r="17" spans="1:14" x14ac:dyDescent="0.25">
      <c r="A17" s="59"/>
      <c r="B17" s="34" t="str">
        <f>$A$14</f>
        <v>UI &amp; UX</v>
      </c>
      <c r="C17" s="35" t="s">
        <v>67</v>
      </c>
      <c r="D17" s="35" t="s">
        <v>47</v>
      </c>
      <c r="E17" s="35" t="s">
        <v>104</v>
      </c>
      <c r="F17" s="36">
        <v>1</v>
      </c>
      <c r="G17" s="37">
        <v>3</v>
      </c>
      <c r="H17" s="13">
        <v>3</v>
      </c>
      <c r="I17" s="37">
        <v>0</v>
      </c>
      <c r="J17" s="37">
        <v>1</v>
      </c>
      <c r="K17" s="36">
        <v>3</v>
      </c>
      <c r="L17" s="22"/>
      <c r="M17" s="22"/>
      <c r="N17" s="22"/>
    </row>
    <row r="18" spans="1:14" x14ac:dyDescent="0.25">
      <c r="A18" s="60" t="s">
        <v>109</v>
      </c>
      <c r="B18" s="61"/>
      <c r="C18" s="61"/>
      <c r="D18" s="61"/>
      <c r="E18" s="62"/>
      <c r="F18" s="38">
        <f t="shared" ref="F18:K18" si="2">SUM(F2:F17)</f>
        <v>27</v>
      </c>
      <c r="G18" s="38">
        <f t="shared" si="2"/>
        <v>44</v>
      </c>
      <c r="H18" s="38">
        <f t="shared" si="2"/>
        <v>46</v>
      </c>
      <c r="I18" s="38">
        <f t="shared" si="2"/>
        <v>14</v>
      </c>
      <c r="J18" s="38">
        <f t="shared" si="2"/>
        <v>28</v>
      </c>
      <c r="K18" s="38">
        <f t="shared" si="2"/>
        <v>27</v>
      </c>
      <c r="L18" s="22"/>
      <c r="M18" s="22"/>
      <c r="N18" s="22"/>
    </row>
  </sheetData>
  <mergeCells count="4">
    <mergeCell ref="A2:A3"/>
    <mergeCell ref="A4:A13"/>
    <mergeCell ref="A14:A17"/>
    <mergeCell ref="A18:E18"/>
  </mergeCells>
  <conditionalFormatting sqref="E2:E1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F1" r:id="rId1" xr:uid="{D60FE3E0-BC49-4B3A-BB94-768EBD220698}"/>
    <hyperlink ref="G1" r:id="rId2" xr:uid="{9C821048-C293-40E1-A284-113E17D1852E}"/>
    <hyperlink ref="H1" r:id="rId3" xr:uid="{5C97F266-87A0-4B2F-9EDF-F2C43F87DB86}"/>
    <hyperlink ref="I1" r:id="rId4" xr:uid="{21CB4FF2-A449-4761-BF24-2C5BFE1EA4E6}"/>
    <hyperlink ref="J1" r:id="rId5" xr:uid="{72482D76-1EA6-444F-A55B-FA88FB0E5079}"/>
    <hyperlink ref="K1" r:id="rId6" xr:uid="{DC76072C-8B14-47E6-9FD9-FC0FD3D1C3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Tools and Comparison</vt:lpstr>
      <vt:lpstr>Final Scoring</vt:lpstr>
      <vt:lpstr>Tools Analysis Data</vt:lpstr>
      <vt:lpstr>Notion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Sunu</dc:creator>
  <cp:lastModifiedBy>ABC</cp:lastModifiedBy>
  <dcterms:created xsi:type="dcterms:W3CDTF">2015-06-05T18:17:20Z</dcterms:created>
  <dcterms:modified xsi:type="dcterms:W3CDTF">2022-08-17T15:24:21Z</dcterms:modified>
</cp:coreProperties>
</file>