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r3tek-my.sharepoint.com/personal/sunita_panda_r3tek_com/Documents/2025 AMS MGR/Q1 - 2025/"/>
    </mc:Choice>
  </mc:AlternateContent>
  <xr:revisionPtr revIDLastSave="998" documentId="8_{28319F58-A5A5-40A7-9859-0750F671B677}" xr6:coauthVersionLast="47" xr6:coauthVersionMax="47" xr10:uidLastSave="{A80C6C22-1FCB-4177-B919-B78294F2BC5D}"/>
  <bookViews>
    <workbookView xWindow="-108" yWindow="-108" windowWidth="23256" windowHeight="12456" firstSheet="3" activeTab="7" xr2:uid="{AC7857D3-2E38-DD40-A761-9290465F520A}"/>
  </bookViews>
  <sheets>
    <sheet name="AMS_2025" sheetId="9" r:id="rId1"/>
    <sheet name="DBMS CHARTS" sheetId="1" r:id="rId2"/>
    <sheet name="MDM CHARTS" sheetId="2" r:id="rId3"/>
    <sheet name="EDW &amp; SNOWFLAKE" sheetId="3" r:id="rId4"/>
    <sheet name="CLOUD OPERATION" sheetId="4" r:id="rId5"/>
    <sheet name="ORACLE FINANCIALS" sheetId="5" r:id="rId6"/>
    <sheet name="TELECOM NETWORK" sheetId="6" r:id="rId7"/>
    <sheet name="TEM" sheetId="12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2" l="1"/>
  <c r="O61" i="12"/>
  <c r="N61" i="12"/>
  <c r="M61" i="12"/>
  <c r="P60" i="12"/>
  <c r="O60" i="12"/>
  <c r="N60" i="12"/>
  <c r="Q60" i="12" s="1"/>
  <c r="M60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" i="12"/>
  <c r="B33" i="9" l="1"/>
  <c r="B32" i="9"/>
  <c r="B20" i="9"/>
  <c r="J3" i="9"/>
  <c r="I3" i="9"/>
  <c r="E3" i="9"/>
  <c r="F3" i="9"/>
  <c r="T38" i="12"/>
  <c r="R38" i="12"/>
  <c r="O38" i="12"/>
  <c r="N38" i="12"/>
  <c r="M38" i="12"/>
  <c r="N27" i="12"/>
  <c r="S38" i="12" s="1"/>
  <c r="N19" i="12"/>
  <c r="Q38" i="12" s="1"/>
  <c r="O15" i="12"/>
  <c r="O14" i="12"/>
  <c r="P38" i="12" s="1"/>
  <c r="N14" i="12"/>
  <c r="O9" i="12"/>
  <c r="O8" i="12"/>
  <c r="O7" i="12"/>
  <c r="O6" i="12"/>
  <c r="B37" i="6"/>
  <c r="B36" i="6"/>
  <c r="B22" i="4"/>
  <c r="B23" i="4"/>
  <c r="B24" i="4"/>
  <c r="B21" i="4"/>
  <c r="D105" i="2"/>
  <c r="B37" i="2"/>
  <c r="B36" i="2"/>
  <c r="B21" i="9" s="1"/>
  <c r="B16" i="2"/>
  <c r="B8" i="2"/>
  <c r="B36" i="1" l="1"/>
  <c r="B37" i="1"/>
  <c r="B21" i="1" l="1"/>
  <c r="B22" i="1"/>
  <c r="B23" i="1"/>
  <c r="B24" i="1"/>
  <c r="B20" i="1"/>
  <c r="B31" i="9"/>
  <c r="B30" i="9"/>
  <c r="B29" i="9"/>
  <c r="B22" i="9"/>
  <c r="C24" i="9"/>
  <c r="B24" i="9"/>
  <c r="A15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A38" i="9"/>
  <c r="B56" i="9" s="1"/>
  <c r="B28" i="9"/>
  <c r="E58" i="9" l="1"/>
  <c r="E59" i="9"/>
  <c r="E60" i="9"/>
  <c r="E57" i="9"/>
  <c r="A28" i="2" l="1"/>
  <c r="G105" i="6"/>
  <c r="F105" i="6"/>
  <c r="E105" i="6"/>
  <c r="D105" i="6"/>
  <c r="H105" i="6" s="1"/>
  <c r="A27" i="6"/>
  <c r="B24" i="6"/>
  <c r="B23" i="6"/>
  <c r="B22" i="6"/>
  <c r="B21" i="6"/>
  <c r="B20" i="6"/>
  <c r="B19" i="6"/>
  <c r="B35" i="6" s="1"/>
  <c r="B56" i="6" s="1"/>
  <c r="B16" i="6"/>
  <c r="C16" i="6" s="1"/>
  <c r="N3" i="9" s="1"/>
  <c r="B10" i="6"/>
  <c r="B8" i="6"/>
  <c r="B58" i="6" s="1"/>
  <c r="B59" i="6" s="1"/>
  <c r="G105" i="5"/>
  <c r="F105" i="5"/>
  <c r="E105" i="5"/>
  <c r="D105" i="5"/>
  <c r="H105" i="5" s="1"/>
  <c r="C59" i="5"/>
  <c r="A27" i="5"/>
  <c r="B22" i="5"/>
  <c r="B21" i="5"/>
  <c r="B20" i="5"/>
  <c r="B19" i="5"/>
  <c r="B35" i="5" s="1"/>
  <c r="B56" i="5" s="1"/>
  <c r="B16" i="5"/>
  <c r="C16" i="5" s="1"/>
  <c r="L3" i="9" s="1"/>
  <c r="B10" i="5"/>
  <c r="B8" i="5"/>
  <c r="B58" i="5" s="1"/>
  <c r="B59" i="5" s="1"/>
  <c r="G105" i="4"/>
  <c r="F105" i="4"/>
  <c r="E105" i="4"/>
  <c r="D105" i="4"/>
  <c r="C59" i="4"/>
  <c r="C58" i="4"/>
  <c r="A27" i="4"/>
  <c r="B20" i="4"/>
  <c r="B19" i="4"/>
  <c r="B35" i="4" s="1"/>
  <c r="B56" i="4" s="1"/>
  <c r="B16" i="4"/>
  <c r="C16" i="4" s="1"/>
  <c r="H3" i="9" s="1"/>
  <c r="B10" i="4"/>
  <c r="B8" i="4"/>
  <c r="B58" i="4" s="1"/>
  <c r="B59" i="4" s="1"/>
  <c r="G105" i="3"/>
  <c r="F105" i="3"/>
  <c r="E105" i="3"/>
  <c r="D105" i="3"/>
  <c r="H105" i="3" s="1"/>
  <c r="C59" i="3"/>
  <c r="A27" i="3"/>
  <c r="B24" i="3"/>
  <c r="B23" i="3"/>
  <c r="B22" i="3"/>
  <c r="B21" i="3"/>
  <c r="B20" i="3"/>
  <c r="B19" i="3"/>
  <c r="B35" i="3" s="1"/>
  <c r="B56" i="3" s="1"/>
  <c r="B16" i="3"/>
  <c r="C16" i="3" s="1"/>
  <c r="B10" i="3"/>
  <c r="B8" i="3"/>
  <c r="C8" i="3" s="1"/>
  <c r="E15" i="9" s="1"/>
  <c r="G105" i="2"/>
  <c r="F105" i="2"/>
  <c r="E105" i="2"/>
  <c r="C59" i="2"/>
  <c r="B23" i="2"/>
  <c r="B22" i="2"/>
  <c r="B21" i="2"/>
  <c r="B20" i="2"/>
  <c r="B19" i="2"/>
  <c r="B35" i="2" s="1"/>
  <c r="B56" i="2" s="1"/>
  <c r="C16" i="2"/>
  <c r="D3" i="9" s="1"/>
  <c r="B10" i="2"/>
  <c r="B58" i="2"/>
  <c r="B59" i="2" s="1"/>
  <c r="C58" i="5" l="1"/>
  <c r="B25" i="4"/>
  <c r="C58" i="3"/>
  <c r="C58" i="6"/>
  <c r="B25" i="6"/>
  <c r="B25" i="5"/>
  <c r="H105" i="4"/>
  <c r="B58" i="3"/>
  <c r="B59" i="3" s="1"/>
  <c r="B25" i="3"/>
  <c r="H105" i="2"/>
  <c r="D106" i="2" s="1"/>
  <c r="B25" i="2"/>
  <c r="G106" i="6"/>
  <c r="F106" i="6"/>
  <c r="E106" i="6"/>
  <c r="D106" i="6"/>
  <c r="C8" i="6"/>
  <c r="M3" i="9" s="1"/>
  <c r="B15" i="9" s="1"/>
  <c r="G106" i="5"/>
  <c r="F106" i="5"/>
  <c r="D106" i="5"/>
  <c r="E106" i="5"/>
  <c r="C8" i="5"/>
  <c r="K3" i="9" s="1"/>
  <c r="C15" i="9" s="1"/>
  <c r="G106" i="4"/>
  <c r="D106" i="4"/>
  <c r="F106" i="4"/>
  <c r="E106" i="4"/>
  <c r="C8" i="4"/>
  <c r="G3" i="9" s="1"/>
  <c r="D15" i="9" s="1"/>
  <c r="G106" i="3"/>
  <c r="F106" i="3"/>
  <c r="E106" i="3"/>
  <c r="D106" i="3"/>
  <c r="C58" i="2"/>
  <c r="C8" i="2"/>
  <c r="C3" i="9" s="1"/>
  <c r="F15" i="9" s="1"/>
  <c r="G106" i="2" l="1"/>
  <c r="E106" i="2"/>
  <c r="F106" i="2"/>
  <c r="B16" i="1" l="1"/>
  <c r="B40" i="9" s="1"/>
  <c r="B8" i="1"/>
  <c r="A40" i="9" l="1"/>
  <c r="B41" i="9" s="1"/>
  <c r="B25" i="1"/>
  <c r="G105" i="1"/>
  <c r="F105" i="1"/>
  <c r="E105" i="1"/>
  <c r="D105" i="1"/>
  <c r="A27" i="1"/>
  <c r="B19" i="1"/>
  <c r="B35" i="1" s="1"/>
  <c r="B56" i="1" s="1"/>
  <c r="B10" i="1"/>
  <c r="A41" i="9" l="1"/>
  <c r="H105" i="1"/>
  <c r="G106" i="1" s="1"/>
  <c r="C16" i="1"/>
  <c r="B3" i="9" s="1"/>
  <c r="C58" i="1"/>
  <c r="C8" i="1"/>
  <c r="A3" i="9" s="1"/>
  <c r="G15" i="9" s="1"/>
  <c r="B58" i="1"/>
  <c r="F106" i="1" l="1"/>
  <c r="E106" i="1"/>
  <c r="D106" i="1"/>
  <c r="C59" i="1"/>
  <c r="B59" i="1"/>
</calcChain>
</file>

<file path=xl/sharedStrings.xml><?xml version="1.0" encoding="utf-8"?>
<sst xmlns="http://schemas.openxmlformats.org/spreadsheetml/2006/main" count="525" uniqueCount="79">
  <si>
    <t>total tickets by type</t>
  </si>
  <si>
    <t>Incident</t>
  </si>
  <si>
    <t>Request</t>
  </si>
  <si>
    <t>Changes</t>
  </si>
  <si>
    <t>total</t>
  </si>
  <si>
    <t>CLOSED TICKETS</t>
  </si>
  <si>
    <t>Open tickets by type</t>
  </si>
  <si>
    <t>INCIDENT BY PRIORITY</t>
  </si>
  <si>
    <t>CRITICAL</t>
  </si>
  <si>
    <t>HIGH</t>
  </si>
  <si>
    <t>MEDIUM</t>
  </si>
  <si>
    <t>LOW</t>
  </si>
  <si>
    <t>P1/P2 INCIDENT</t>
  </si>
  <si>
    <t>P1-Critical</t>
  </si>
  <si>
    <t>P2-High</t>
  </si>
  <si>
    <t>ASSIGNED VS CLOSED TREND</t>
  </si>
  <si>
    <t>ASSIGNED</t>
  </si>
  <si>
    <t>CLOSED</t>
  </si>
  <si>
    <t>Tickets Handled by Team (Daily) - [Start Date] to [End Date]</t>
  </si>
  <si>
    <t>Week - 1</t>
  </si>
  <si>
    <t>Week - 2</t>
  </si>
  <si>
    <t>Week - 3</t>
  </si>
  <si>
    <t>Week - 4</t>
  </si>
  <si>
    <t>Average</t>
  </si>
  <si>
    <t>C-Task</t>
  </si>
  <si>
    <t>work load distribution_Jan</t>
  </si>
  <si>
    <t>DBMS</t>
  </si>
  <si>
    <t>MDM_APP &amp; Opps_SUPPORT</t>
  </si>
  <si>
    <t>EDW_APP &amp; SNOWFLAKE OPP</t>
  </si>
  <si>
    <t>CLOUD_ARC &amp; GCP_IT_OPS</t>
  </si>
  <si>
    <t>Telecom Operations - Provisioning</t>
  </si>
  <si>
    <t>Oracle Financials DevOps</t>
  </si>
  <si>
    <t>Telecom Network Operation</t>
  </si>
  <si>
    <t xml:space="preserve">ASSIGNED </t>
  </si>
  <si>
    <t>TICKETS BY DOMAIN</t>
  </si>
  <si>
    <t>TELECOM EXPENSE MANAGEMENT</t>
  </si>
  <si>
    <t>TELECOM &amp; NETWORK OPERATIONS</t>
  </si>
  <si>
    <t>CLOUD OPERATIONS</t>
  </si>
  <si>
    <t>MDM_APP &amp; OPPS_SUPPORT</t>
  </si>
  <si>
    <t>MONTHS</t>
  </si>
  <si>
    <t>P1-CRITICAL</t>
  </si>
  <si>
    <t>P2-HIGH</t>
  </si>
  <si>
    <t>TICKETS ASSIGNED BY TYPES</t>
  </si>
  <si>
    <t>INCIDENT</t>
  </si>
  <si>
    <t>REQUEST</t>
  </si>
  <si>
    <t>CHANGES</t>
  </si>
  <si>
    <t>C-TASK</t>
  </si>
  <si>
    <t>Assigned</t>
  </si>
  <si>
    <t>Closed</t>
  </si>
  <si>
    <t>TOTAL</t>
  </si>
  <si>
    <t>Invoice State</t>
  </si>
  <si>
    <t>Status</t>
  </si>
  <si>
    <t>Total</t>
  </si>
  <si>
    <t>Remarks</t>
  </si>
  <si>
    <t>Approved-Paid</t>
  </si>
  <si>
    <t>Open</t>
  </si>
  <si>
    <t>Payment is pending from AP team</t>
  </si>
  <si>
    <t>Pending</t>
  </si>
  <si>
    <t>Payment is made to vendor</t>
  </si>
  <si>
    <t>Incomplete</t>
  </si>
  <si>
    <t>Internal review</t>
  </si>
  <si>
    <t>Grand Total</t>
  </si>
  <si>
    <t>Week-1</t>
  </si>
  <si>
    <t>Week-2</t>
  </si>
  <si>
    <t>Week-3</t>
  </si>
  <si>
    <t>Week-4</t>
  </si>
  <si>
    <t>March'25</t>
  </si>
  <si>
    <t>Catalog Task</t>
  </si>
  <si>
    <t xml:space="preserve">  </t>
  </si>
  <si>
    <t xml:space="preserve">    </t>
  </si>
  <si>
    <t>R-Task</t>
  </si>
  <si>
    <t>Month</t>
  </si>
  <si>
    <t>Invoice Received Date</t>
  </si>
  <si>
    <t>Mar 2025</t>
  </si>
  <si>
    <t xml:space="preserve">Open </t>
  </si>
  <si>
    <t>open</t>
  </si>
  <si>
    <t>closed</t>
  </si>
  <si>
    <t>March</t>
  </si>
  <si>
    <t>OTHER-TASK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</si>
</sst>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indexed="8"/>
      <name val="Aptos Narrow"/>
      <family val="2"/>
      <scheme val="minor"/>
    </font>
    <font>
      <b/>
      <sz val="16"/>
      <color indexed="8"/>
      <name val="Aptos Narrow"/>
      <family val="2"/>
      <scheme val="minor"/>
    </font>
    <font>
      <sz val="14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1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8" fillId="3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7" xfId="0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43" fontId="0" fillId="0" borderId="0" xfId="1" applyFont="1"/>
    <xf numFmtId="0" fontId="7" fillId="2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1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3" fillId="4" borderId="32" xfId="3" applyFont="1" applyFill="1" applyBorder="1"/>
    <xf numFmtId="0" fontId="13" fillId="4" borderId="0" xfId="3" applyFont="1" applyFill="1" applyAlignment="1">
      <alignment horizontal="center" vertical="center"/>
    </xf>
    <xf numFmtId="0" fontId="1" fillId="0" borderId="0" xfId="3"/>
    <xf numFmtId="0" fontId="13" fillId="4" borderId="32" xfId="3" applyFont="1" applyFill="1" applyBorder="1" applyAlignment="1">
      <alignment horizontal="center" vertical="center"/>
    </xf>
    <xf numFmtId="0" fontId="1" fillId="0" borderId="32" xfId="3" applyBorder="1"/>
    <xf numFmtId="14" fontId="1" fillId="0" borderId="0" xfId="3" applyNumberFormat="1"/>
    <xf numFmtId="0" fontId="1" fillId="0" borderId="0" xfId="3" quotePrefix="1"/>
    <xf numFmtId="14" fontId="1" fillId="0" borderId="0" xfId="3" applyNumberFormat="1" applyAlignment="1">
      <alignment horizontal="left" indent="1"/>
    </xf>
    <xf numFmtId="0" fontId="13" fillId="4" borderId="33" xfId="3" applyFont="1" applyFill="1" applyBorder="1"/>
    <xf numFmtId="0" fontId="1" fillId="0" borderId="0" xfId="4" applyAlignment="1">
      <alignment horizontal="center" vertical="center"/>
    </xf>
    <xf numFmtId="0" fontId="1" fillId="0" borderId="0" xfId="4" applyAlignment="1">
      <alignment vertical="center"/>
    </xf>
    <xf numFmtId="0" fontId="0" fillId="0" borderId="0" xfId="0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3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4" applyAlignment="1">
      <alignment horizontal="center" vertical="center"/>
    </xf>
  </cellXfs>
  <cellStyles count="5">
    <cellStyle name="Comma" xfId="1" builtinId="3"/>
    <cellStyle name="Normal" xfId="0" builtinId="0"/>
    <cellStyle name="Normal 2" xfId="2" xr:uid="{5C5B9A1B-A79D-4900-ABDE-6940E92383F7}"/>
    <cellStyle name="Normal 2 2" xfId="4" xr:uid="{1B197199-AE5B-4837-A280-DBC6C16A583F}"/>
    <cellStyle name="Normal 3" xfId="3" xr:uid="{30981292-7686-4870-A8BD-1DF4DC6E7C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91260643305272"/>
          <c:y val="0.11435407804350678"/>
          <c:w val="0.69237683460782729"/>
          <c:h val="0.8437160933405407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3C30853-D84A-6146-B7BB-3C7B9AFA270F}" type="VALUE">
                      <a:rPr lang="en-US"/>
                      <a:pPr/>
                      <a:t>[VALUE]</a:t>
                    </a:fld>
                    <a:r>
                      <a:rPr lang="en-US">
                        <a:solidFill>
                          <a:srgbClr val="FF0000"/>
                        </a:solidFill>
                      </a:rPr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899-4198-8976-5A01C9CEFD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AFE3B7-CE0C-4B41-AB49-603737F876E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899-4198-8976-5A01C9CEFD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AMS_2025!$A$14:$G$14</c:f>
              <c:strCache>
                <c:ptCount val="7"/>
                <c:pt idx="0">
                  <c:v>TELECOM EXPENSE MANAGEMENT</c:v>
                </c:pt>
                <c:pt idx="1">
                  <c:v>TELECOM &amp; NETWORK OPERATIONS</c:v>
                </c:pt>
                <c:pt idx="2">
                  <c:v>Oracle Financials DevOps</c:v>
                </c:pt>
                <c:pt idx="3">
                  <c:v>CLOUD OPERATIONS</c:v>
                </c:pt>
                <c:pt idx="4">
                  <c:v>EDW_APP &amp; SNOWFLAKE OPP</c:v>
                </c:pt>
                <c:pt idx="5">
                  <c:v>MDM_APP &amp; OPPS_SUPPORT</c:v>
                </c:pt>
                <c:pt idx="6">
                  <c:v>DBMS</c:v>
                </c:pt>
              </c:strCache>
            </c:strRef>
          </c:cat>
          <c:val>
            <c:numRef>
              <c:f>AMS_2025!$A$15:$G$15</c:f>
              <c:numCache>
                <c:formatCode>General</c:formatCode>
                <c:ptCount val="7"/>
                <c:pt idx="0">
                  <c:v>501</c:v>
                </c:pt>
                <c:pt idx="1">
                  <c:v>1</c:v>
                </c:pt>
                <c:pt idx="2">
                  <c:v>19</c:v>
                </c:pt>
                <c:pt idx="3">
                  <c:v>84</c:v>
                </c:pt>
                <c:pt idx="4">
                  <c:v>180</c:v>
                </c:pt>
                <c:pt idx="5">
                  <c:v>203</c:v>
                </c:pt>
                <c:pt idx="6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9-4198-8976-5A01C9CEF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1050746623"/>
        <c:axId val="1050734047"/>
      </c:barChart>
      <c:catAx>
        <c:axId val="10507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34047"/>
        <c:crosses val="autoZero"/>
        <c:auto val="1"/>
        <c:lblAlgn val="ctr"/>
        <c:lblOffset val="100"/>
        <c:noMultiLvlLbl val="0"/>
      </c:catAx>
      <c:valAx>
        <c:axId val="1050734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07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36482939632546E-2"/>
          <c:y val="0.125"/>
          <c:w val="0.89030796150481195"/>
          <c:h val="0.767970982793817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'DBMS CHARTS'!$D$104:$G$104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'DBMS CHARTS'!$D$105:$G$105</c:f>
              <c:numCache>
                <c:formatCode>General</c:formatCode>
                <c:ptCount val="4"/>
                <c:pt idx="0">
                  <c:v>85</c:v>
                </c:pt>
                <c:pt idx="1">
                  <c:v>91</c:v>
                </c:pt>
                <c:pt idx="2">
                  <c:v>43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A-4276-B52C-A2C1D54B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96464"/>
        <c:axId val="10061989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'DBMS CHARTS'!$D$104:$G$104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'DBMS CHARTS'!$D$106:$G$106</c:f>
              <c:numCache>
                <c:formatCode>General</c:formatCode>
                <c:ptCount val="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A-4276-B52C-A2C1D54B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96464"/>
        <c:axId val="1006198944"/>
      </c:lineChart>
      <c:catAx>
        <c:axId val="10061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98944"/>
        <c:crosses val="autoZero"/>
        <c:auto val="1"/>
        <c:lblAlgn val="ctr"/>
        <c:lblOffset val="100"/>
        <c:noMultiLvlLbl val="0"/>
      </c:catAx>
      <c:valAx>
        <c:axId val="10061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91600269056759E-2"/>
          <c:y val="0.12608695652173912"/>
          <c:w val="0.89615997381391466"/>
          <c:h val="0.701145498117083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E-417E-BE04-B50856F7130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BE-417E-BE04-B50856F713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'MDM CHARTS'!$A$28:$D$29</c:f>
              <c:multiLvlStrCache>
                <c:ptCount val="4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</c:lvl>
                <c:lvl>
                  <c:pt idx="0">
                    <c:v>March'25</c:v>
                  </c:pt>
                </c:lvl>
              </c:multiLvlStrCache>
            </c:multiLvlStrRef>
          </c:cat>
          <c:val>
            <c:numRef>
              <c:f>'MDM CHARTS'!$A$30:$D$30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E-417E-BE04-B50856F7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167552"/>
        <c:axId val="1449167072"/>
      </c:barChart>
      <c:catAx>
        <c:axId val="14491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67072"/>
        <c:crosses val="autoZero"/>
        <c:auto val="1"/>
        <c:lblAlgn val="ctr"/>
        <c:lblOffset val="100"/>
        <c:noMultiLvlLbl val="0"/>
      </c:catAx>
      <c:valAx>
        <c:axId val="14491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solidFill>
                <a:schemeClr val="tx2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'MDM CHARTS'!$A$72:$A$102</c:f>
              <c:numCache>
                <c:formatCode>d\-mmm</c:formatCode>
                <c:ptCount val="31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</c:numCache>
            </c:numRef>
          </c:cat>
          <c:val>
            <c:numRef>
              <c:f>'MDM CHARTS'!$B$72:$B$102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18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15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13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4-4143-A06E-7C870FDB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477135"/>
        <c:axId val="1709477615"/>
      </c:barChart>
      <c:dateAx>
        <c:axId val="17094771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77615"/>
        <c:crosses val="autoZero"/>
        <c:auto val="1"/>
        <c:lblOffset val="100"/>
        <c:baseTimeUnit val="days"/>
      </c:dateAx>
      <c:valAx>
        <c:axId val="17094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91600269056759E-2"/>
          <c:y val="0.14940577748906386"/>
          <c:w val="0.89615997381391466"/>
          <c:h val="0.63585429848583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'MDM CHARTS'!$A$36</c:f>
              <c:strCache>
                <c:ptCount val="1"/>
                <c:pt idx="0">
                  <c:v>P1-Critical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'MDM CHARTS'!$B$35</c:f>
              <c:strCache>
                <c:ptCount val="1"/>
                <c:pt idx="0">
                  <c:v>March'25</c:v>
                </c:pt>
              </c:strCache>
            </c:strRef>
          </c:cat>
          <c:val>
            <c:numRef>
              <c:f>'MDM CHARTS'!$B$36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7-4F1B-830D-FB8EF5053F58}"/>
            </c:ext>
          </c:extLst>
        </c:ser>
        <c:ser>
          <c:idx val="1"/>
          <c:order val="1"/>
          <c:tx>
            <c:strRef>
              <c:f>'MDM CHARTS'!$A$37</c:f>
              <c:strCache>
                <c:ptCount val="1"/>
                <c:pt idx="0">
                  <c:v>P2-High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'MDM CHARTS'!$B$35</c:f>
              <c:strCache>
                <c:ptCount val="1"/>
                <c:pt idx="0">
                  <c:v>March'25</c:v>
                </c:pt>
              </c:strCache>
            </c:strRef>
          </c:cat>
          <c:val>
            <c:numRef>
              <c:f>'MDM CHARTS'!$B$37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7-4F1B-830D-FB8EF5053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633232"/>
        <c:axId val="1584629872"/>
      </c:barChart>
      <c:catAx>
        <c:axId val="15846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629872"/>
        <c:crosses val="autoZero"/>
        <c:auto val="1"/>
        <c:lblAlgn val="ctr"/>
        <c:lblOffset val="100"/>
        <c:noMultiLvlLbl val="0"/>
      </c:catAx>
      <c:valAx>
        <c:axId val="15846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6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77009863220702E-2"/>
          <c:y val="8.8260155678771074E-2"/>
          <c:w val="0.88997456421975074"/>
          <c:h val="0.75438072863458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'MDM CHARTS'!$B$56:$B$57</c:f>
              <c:strCache>
                <c:ptCount val="2"/>
                <c:pt idx="0">
                  <c:v>March'25</c:v>
                </c:pt>
                <c:pt idx="1">
                  <c:v>ASSIGNED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'MDM CHARTS'!$B$58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1-4B20-AB53-7CA7B282F8FD}"/>
            </c:ext>
          </c:extLst>
        </c:ser>
        <c:ser>
          <c:idx val="1"/>
          <c:order val="1"/>
          <c:tx>
            <c:strRef>
              <c:f>'MDM CHARTS'!$C$56:$C$57</c:f>
              <c:strCache>
                <c:ptCount val="2"/>
                <c:pt idx="0">
                  <c:v>March'25</c:v>
                </c:pt>
                <c:pt idx="1">
                  <c:v>CLOSED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'MDM CHARTS'!$C$58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1-4B20-AB53-7CA7B282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937119"/>
        <c:axId val="1383939999"/>
      </c:barChart>
      <c:catAx>
        <c:axId val="1383937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3939999"/>
        <c:crosses val="autoZero"/>
        <c:auto val="1"/>
        <c:lblAlgn val="ctr"/>
        <c:lblOffset val="100"/>
        <c:noMultiLvlLbl val="0"/>
      </c:catAx>
      <c:valAx>
        <c:axId val="13839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'MDM CHARTS'!$B$2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'MDM CHARTS'!$A$3:$A$7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'MDM CHARTS'!$B$3:$B$7</c:f>
              <c:numCache>
                <c:formatCode>General</c:formatCode>
                <c:ptCount val="5"/>
                <c:pt idx="0">
                  <c:v>0</c:v>
                </c:pt>
                <c:pt idx="1">
                  <c:v>184</c:v>
                </c:pt>
                <c:pt idx="2">
                  <c:v>3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E-41AC-9D1F-C63C2334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427520"/>
        <c:axId val="849429008"/>
      </c:barChart>
      <c:catAx>
        <c:axId val="8494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29008"/>
        <c:crosses val="autoZero"/>
        <c:auto val="1"/>
        <c:lblAlgn val="ctr"/>
        <c:lblOffset val="100"/>
        <c:noMultiLvlLbl val="0"/>
      </c:catAx>
      <c:valAx>
        <c:axId val="849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69816272965873E-2"/>
          <c:y val="0.12962962962962962"/>
          <c:w val="0.90297462817147855"/>
          <c:h val="0.763341353164187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'MDM CHARTS'!$D$104:$G$104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'MDM CHARTS'!$D$105:$G$105</c:f>
              <c:numCache>
                <c:formatCode>General</c:formatCode>
                <c:ptCount val="4"/>
                <c:pt idx="0">
                  <c:v>30</c:v>
                </c:pt>
                <c:pt idx="1">
                  <c:v>49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6-4D9C-B422-CA5DC30A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639920"/>
        <c:axId val="19366463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'MDM CHARTS'!$D$104:$G$104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'MDM CHARTS'!$D$106:$G$106</c:f>
              <c:numCache>
                <c:formatCode>General</c:formatCode>
                <c:ptCount val="4"/>
                <c:pt idx="0">
                  <c:v>41.75</c:v>
                </c:pt>
                <c:pt idx="1">
                  <c:v>41.75</c:v>
                </c:pt>
                <c:pt idx="2">
                  <c:v>41.75</c:v>
                </c:pt>
                <c:pt idx="3">
                  <c:v>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6-4D9C-B422-CA5DC30A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639920"/>
        <c:axId val="1936646368"/>
      </c:lineChart>
      <c:catAx>
        <c:axId val="19366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46368"/>
        <c:crosses val="autoZero"/>
        <c:auto val="1"/>
        <c:lblAlgn val="ctr"/>
        <c:lblOffset val="100"/>
        <c:noMultiLvlLbl val="0"/>
      </c:catAx>
      <c:valAx>
        <c:axId val="19366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3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13118451190948E-2"/>
          <c:y val="0.11121511513634798"/>
          <c:w val="0.94115531640359229"/>
          <c:h val="0.74174059925778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'EDW &amp; SNOWFLAKE'!$A$72:$A$102</c:f>
              <c:numCache>
                <c:formatCode>d\-mmm</c:formatCode>
                <c:ptCount val="31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</c:numCache>
            </c:numRef>
          </c:cat>
          <c:val>
            <c:numRef>
              <c:f>'EDW &amp; SNOWFLAKE'!$B$72:$B$102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E-41B8-9F7F-2BF897EE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069743"/>
        <c:axId val="2015076943"/>
      </c:barChart>
      <c:dateAx>
        <c:axId val="20150697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76943"/>
        <c:crosses val="autoZero"/>
        <c:auto val="1"/>
        <c:lblOffset val="100"/>
        <c:baseTimeUnit val="days"/>
      </c:dateAx>
      <c:valAx>
        <c:axId val="20150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47702205761772E-2"/>
          <c:y val="0.10500538867092152"/>
          <c:w val="0.89650600233612465"/>
          <c:h val="0.713579378825363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'EDW &amp; SNOWFLAKE'!$A$27:$D$28</c:f>
              <c:multiLvlStrCache>
                <c:ptCount val="4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</c:lvl>
                <c:lvl>
                  <c:pt idx="0">
                    <c:v>March'25</c:v>
                  </c:pt>
                </c:lvl>
              </c:multiLvlStrCache>
            </c:multiLvlStrRef>
          </c:cat>
          <c:val>
            <c:numRef>
              <c:f>'EDW &amp; SNOWFLAKE'!$A$29:$D$29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883-BD4D-9EEAFE43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359024"/>
        <c:axId val="705356144"/>
      </c:barChart>
      <c:catAx>
        <c:axId val="7053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6144"/>
        <c:crosses val="autoZero"/>
        <c:auto val="1"/>
        <c:lblAlgn val="ctr"/>
        <c:lblOffset val="100"/>
        <c:noMultiLvlLbl val="0"/>
      </c:catAx>
      <c:valAx>
        <c:axId val="7053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73379564589466E-2"/>
          <c:y val="0.10168067899693502"/>
          <c:w val="0.87118031829815334"/>
          <c:h val="0.74175363870532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'EDW &amp; SNOWFLAKE'!$B$56:$B$57</c:f>
              <c:strCache>
                <c:ptCount val="2"/>
                <c:pt idx="0">
                  <c:v>March'25</c:v>
                </c:pt>
                <c:pt idx="1">
                  <c:v>ASSIGNED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'EDW &amp; SNOWFLAKE'!$B$58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4-4445-83AB-EC9564583912}"/>
            </c:ext>
          </c:extLst>
        </c:ser>
        <c:ser>
          <c:idx val="1"/>
          <c:order val="1"/>
          <c:tx>
            <c:strRef>
              <c:f>'EDW &amp; SNOWFLAKE'!$C$56:$C$57</c:f>
              <c:strCache>
                <c:ptCount val="2"/>
                <c:pt idx="0">
                  <c:v>March'25</c:v>
                </c:pt>
                <c:pt idx="1">
                  <c:v>CLOSED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'EDW &amp; SNOWFLAKE'!$C$58</c:f>
              <c:numCache>
                <c:formatCode>General</c:formatCode>
                <c:ptCount val="1"/>
                <c:pt idx="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4-4445-83AB-EC956458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355967"/>
        <c:axId val="2011354527"/>
      </c:barChart>
      <c:catAx>
        <c:axId val="2011355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1354527"/>
        <c:crosses val="autoZero"/>
        <c:auto val="1"/>
        <c:lblAlgn val="ctr"/>
        <c:lblOffset val="100"/>
        <c:noMultiLvlLbl val="0"/>
      </c:catAx>
      <c:valAx>
        <c:axId val="20113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8741879424497E-2"/>
          <c:y val="7.7723470391906163E-2"/>
          <c:w val="0.91940188456085836"/>
          <c:h val="0.689930166306826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56-4778-81EA-68FEF584375D}"/>
              </c:ext>
            </c:extLst>
          </c:dPt>
          <c:dLbls>
            <c:dLbl>
              <c:idx val="1"/>
              <c:layout>
                <c:manualLayout>
                  <c:x val="0"/>
                  <c:y val="-3.1410708108862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56-4778-81EA-68FEF5843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AMS_2025!$A$38:$B$39</c:f>
              <c:multiLvlStrCache>
                <c:ptCount val="2"/>
                <c:lvl>
                  <c:pt idx="0">
                    <c:v>Assigned</c:v>
                  </c:pt>
                  <c:pt idx="1">
                    <c:v>Closed</c:v>
                  </c:pt>
                </c:lvl>
                <c:lvl>
                  <c:pt idx="0">
                    <c:v>March</c:v>
                  </c:pt>
                </c:lvl>
              </c:multiLvlStrCache>
            </c:multiLvlStrRef>
          </c:cat>
          <c:val>
            <c:numRef>
              <c:f>AMS_2025!$A$40:$B$40</c:f>
              <c:numCache>
                <c:formatCode>General</c:formatCode>
                <c:ptCount val="2"/>
                <c:pt idx="0">
                  <c:v>817</c:v>
                </c:pt>
                <c:pt idx="1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6-4778-81EA-68FEF58437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4058144"/>
        <c:axId val="11538817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098503282854192E-2"/>
                  <c:y val="3.75189784202568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03-4F91-9F4B-A8A7EEDA1EB4}"/>
                </c:ext>
              </c:extLst>
            </c:dLbl>
            <c:dLbl>
              <c:idx val="1"/>
              <c:layout>
                <c:manualLayout>
                  <c:x val="-1.9548182557751738E-2"/>
                  <c:y val="-2.41193432701651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03-4F91-9F4B-A8A7EEDA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AMS_2025!$A$38:$B$39</c:f>
              <c:multiLvlStrCache>
                <c:ptCount val="2"/>
                <c:lvl>
                  <c:pt idx="0">
                    <c:v>Assigned</c:v>
                  </c:pt>
                  <c:pt idx="1">
                    <c:v>Closed</c:v>
                  </c:pt>
                </c:lvl>
                <c:lvl>
                  <c:pt idx="0">
                    <c:v>March</c:v>
                  </c:pt>
                </c:lvl>
              </c:multiLvlStrCache>
            </c:multiLvlStrRef>
          </c:cat>
          <c:val>
            <c:numRef>
              <c:f>AMS_2025!$A$41:$B$41</c:f>
              <c:numCache>
                <c:formatCode>General</c:formatCode>
                <c:ptCount val="2"/>
                <c:pt idx="0">
                  <c:v>817</c:v>
                </c:pt>
                <c:pt idx="1">
                  <c:v>814.5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56-4778-81EA-68FEF584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58144"/>
        <c:axId val="1153881728"/>
      </c:lineChart>
      <c:catAx>
        <c:axId val="11540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81728"/>
        <c:crosses val="autoZero"/>
        <c:auto val="1"/>
        <c:lblAlgn val="ctr"/>
        <c:lblOffset val="100"/>
        <c:noMultiLvlLbl val="0"/>
      </c:catAx>
      <c:valAx>
        <c:axId val="11538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47702205761772E-2"/>
          <c:y val="0.13291667102744983"/>
          <c:w val="0.89650600233612465"/>
          <c:h val="0.65628030368373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'EDW &amp; SNOWFLAKE'!$A$36</c:f>
              <c:strCache>
                <c:ptCount val="1"/>
                <c:pt idx="0">
                  <c:v>P1-Critical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SNOWFLAKE'!$B$35</c:f>
              <c:strCache>
                <c:ptCount val="1"/>
                <c:pt idx="0">
                  <c:v>March'25</c:v>
                </c:pt>
              </c:strCache>
            </c:strRef>
          </c:cat>
          <c:val>
            <c:numRef>
              <c:f>'EDW &amp; SNOWFLAKE'!$B$36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4-4B48-BED0-3E8958C8BE10}"/>
            </c:ext>
          </c:extLst>
        </c:ser>
        <c:ser>
          <c:idx val="1"/>
          <c:order val="1"/>
          <c:tx>
            <c:strRef>
              <c:f>'EDW &amp; SNOWFLAKE'!$A$37</c:f>
              <c:strCache>
                <c:ptCount val="1"/>
                <c:pt idx="0">
                  <c:v>P2-High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SNOWFLAKE'!$B$35</c:f>
              <c:strCache>
                <c:ptCount val="1"/>
                <c:pt idx="0">
                  <c:v>March'25</c:v>
                </c:pt>
              </c:strCache>
            </c:strRef>
          </c:cat>
          <c:val>
            <c:numRef>
              <c:f>'EDW &amp; SNOWFLAKE'!$B$37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4-4B48-BED0-3E8958C8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604656"/>
        <c:axId val="1477606096"/>
      </c:barChart>
      <c:catAx>
        <c:axId val="14776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6096"/>
        <c:crosses val="autoZero"/>
        <c:auto val="1"/>
        <c:lblAlgn val="ctr"/>
        <c:lblOffset val="100"/>
        <c:noMultiLvlLbl val="0"/>
      </c:catAx>
      <c:valAx>
        <c:axId val="1477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'EDW &amp; SNOWFLAKE'!$B$2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'EDW &amp; SNOWFLAKE'!$B$3:$B$7</c:f>
              <c:numCache>
                <c:formatCode>General</c:formatCode>
                <c:ptCount val="5"/>
                <c:pt idx="0">
                  <c:v>3</c:v>
                </c:pt>
                <c:pt idx="1">
                  <c:v>159</c:v>
                </c:pt>
                <c:pt idx="2">
                  <c:v>2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C-47C3-8659-7582F5F7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582416"/>
        <c:axId val="1102589856"/>
      </c:barChart>
      <c:catAx>
        <c:axId val="11025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89856"/>
        <c:crosses val="autoZero"/>
        <c:auto val="1"/>
        <c:lblAlgn val="ctr"/>
        <c:lblOffset val="100"/>
        <c:noMultiLvlLbl val="0"/>
      </c:catAx>
      <c:valAx>
        <c:axId val="11025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69816272965873E-2"/>
          <c:y val="0.12037037037037036"/>
          <c:w val="0.90297462817147855"/>
          <c:h val="0.77260061242344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'EDW &amp; SNOWFLAKE'!$D$105:$G$105</c:f>
              <c:numCache>
                <c:formatCode>General</c:formatCode>
                <c:ptCount val="4"/>
                <c:pt idx="0">
                  <c:v>38</c:v>
                </c:pt>
                <c:pt idx="1">
                  <c:v>36</c:v>
                </c:pt>
                <c:pt idx="2">
                  <c:v>33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503-8CAC-46280CF3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65072"/>
        <c:axId val="6909655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'EDW &amp; SNOWFLAKE'!$D$104:$G$104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'EDW &amp; SNOWFLAKE'!$D$106:$G$106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503-8CAC-46280CF3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65072"/>
        <c:axId val="690965568"/>
      </c:lineChart>
      <c:catAx>
        <c:axId val="6909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5568"/>
        <c:crosses val="autoZero"/>
        <c:auto val="1"/>
        <c:lblAlgn val="ctr"/>
        <c:lblOffset val="100"/>
        <c:noMultiLvlLbl val="0"/>
      </c:catAx>
      <c:valAx>
        <c:axId val="690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12979860166324E-2"/>
          <c:y val="0.13691448494559555"/>
          <c:w val="0.91060081410039562"/>
          <c:h val="0.661585245338059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'CLOUD OPERATION'!$A$27:$D$28</c:f>
              <c:multiLvlStrCache>
                <c:ptCount val="4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</c:lvl>
                <c:lvl>
                  <c:pt idx="0">
                    <c:v>March'25</c:v>
                  </c:pt>
                </c:lvl>
              </c:multiLvlStrCache>
            </c:multiLvlStrRef>
          </c:cat>
          <c:val>
            <c:numRef>
              <c:f>'CLOUD OPERATION'!$A$29:$D$29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2E4-93E3-965E92E2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302063"/>
        <c:axId val="1299305423"/>
      </c:barChart>
      <c:catAx>
        <c:axId val="12993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05423"/>
        <c:crosses val="autoZero"/>
        <c:auto val="1"/>
        <c:lblAlgn val="ctr"/>
        <c:lblOffset val="100"/>
        <c:noMultiLvlLbl val="0"/>
      </c:catAx>
      <c:valAx>
        <c:axId val="12993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'CLOUD OPERATION'!$A$72:$A$102</c:f>
              <c:numCache>
                <c:formatCode>d\-mmm</c:formatCode>
                <c:ptCount val="31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</c:numCache>
            </c:numRef>
          </c:cat>
          <c:val>
            <c:numRef>
              <c:f>'CLOUD OPERATION'!$B$72:$B$102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6-49B7-8CD3-11DEC341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651823"/>
        <c:axId val="1393653263"/>
      </c:barChart>
      <c:dateAx>
        <c:axId val="13936518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53263"/>
        <c:crosses val="autoZero"/>
        <c:auto val="1"/>
        <c:lblOffset val="100"/>
        <c:baseTimeUnit val="days"/>
      </c:dateAx>
      <c:valAx>
        <c:axId val="13936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5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96909622066203E-2"/>
          <c:y val="0.14294391856589889"/>
          <c:w val="0.90264314212455221"/>
          <c:h val="0.64497624923435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'CLOUD OPERATION'!$B$56:$B$57</c:f>
              <c:strCache>
                <c:ptCount val="2"/>
                <c:pt idx="0">
                  <c:v>March'25</c:v>
                </c:pt>
                <c:pt idx="1">
                  <c:v>ASSIGNED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'CLOUD OPERATION'!$B$58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6-4290-908D-387F3E5CAD08}"/>
            </c:ext>
          </c:extLst>
        </c:ser>
        <c:ser>
          <c:idx val="1"/>
          <c:order val="1"/>
          <c:tx>
            <c:strRef>
              <c:f>'CLOUD OPERATION'!$C$56:$C$57</c:f>
              <c:strCache>
                <c:ptCount val="2"/>
                <c:pt idx="0">
                  <c:v>March'25</c:v>
                </c:pt>
                <c:pt idx="1">
                  <c:v>CLOSED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'CLOUD OPERATION'!$C$58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6-4290-908D-387F3E5C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164672"/>
        <c:axId val="1449165632"/>
      </c:barChart>
      <c:catAx>
        <c:axId val="14491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65632"/>
        <c:crosses val="autoZero"/>
        <c:auto val="1"/>
        <c:lblAlgn val="ctr"/>
        <c:lblOffset val="100"/>
        <c:noMultiLvlLbl val="0"/>
      </c:catAx>
      <c:valAx>
        <c:axId val="14491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19116795967376E-2"/>
          <c:y val="0.10819472067978089"/>
          <c:w val="0.89612093495065104"/>
          <c:h val="0.68446188212667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'CLOUD OPERATION'!$A$36</c:f>
              <c:strCache>
                <c:ptCount val="1"/>
                <c:pt idx="0">
                  <c:v>P1-Critical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'CLOUD OPERATION'!$B$35</c:f>
              <c:strCache>
                <c:ptCount val="1"/>
                <c:pt idx="0">
                  <c:v>March'25</c:v>
                </c:pt>
              </c:strCache>
            </c:strRef>
          </c:cat>
          <c:val>
            <c:numRef>
              <c:f>'CLOUD OPERATION'!$B$36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D-417F-88C6-C4EBF7C17FA6}"/>
            </c:ext>
          </c:extLst>
        </c:ser>
        <c:ser>
          <c:idx val="1"/>
          <c:order val="1"/>
          <c:tx>
            <c:strRef>
              <c:f>'CLOUD OPERATION'!$A$37</c:f>
              <c:strCache>
                <c:ptCount val="1"/>
                <c:pt idx="0">
                  <c:v>P2-High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'CLOUD OPERATION'!$B$35</c:f>
              <c:strCache>
                <c:ptCount val="1"/>
                <c:pt idx="0">
                  <c:v>March'25</c:v>
                </c:pt>
              </c:strCache>
            </c:strRef>
          </c:cat>
          <c:val>
            <c:numRef>
              <c:f>'CLOUD OPERATION'!$B$37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D-417F-88C6-C4EBF7C1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164192"/>
        <c:axId val="1449161312"/>
      </c:barChart>
      <c:catAx>
        <c:axId val="14491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61312"/>
        <c:crosses val="autoZero"/>
        <c:auto val="1"/>
        <c:lblAlgn val="ctr"/>
        <c:lblOffset val="100"/>
        <c:noMultiLvlLbl val="0"/>
      </c:catAx>
      <c:valAx>
        <c:axId val="14491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'CLOUD OPERATION'!$B$2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'CLOUD OPERATION'!$A$3:$A$7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 Task</c:v>
                </c:pt>
              </c:strCache>
            </c:strRef>
          </c:cat>
          <c:val>
            <c:numRef>
              <c:f>'CLOUD OPERATION'!$B$3:$B$7</c:f>
              <c:numCache>
                <c:formatCode>General</c:formatCode>
                <c:ptCount val="5"/>
                <c:pt idx="0">
                  <c:v>11</c:v>
                </c:pt>
                <c:pt idx="1">
                  <c:v>71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F-446B-A22D-34FACBE5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063344"/>
        <c:axId val="945064832"/>
      </c:barChart>
      <c:catAx>
        <c:axId val="9450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64832"/>
        <c:crosses val="autoZero"/>
        <c:auto val="1"/>
        <c:lblAlgn val="ctr"/>
        <c:lblOffset val="100"/>
        <c:noMultiLvlLbl val="0"/>
      </c:catAx>
      <c:valAx>
        <c:axId val="945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69816272965873E-2"/>
          <c:y val="0.10648148148148148"/>
          <c:w val="0.90297462817147855"/>
          <c:h val="0.680586176727908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'CLOUD OPERATION'!$D$104:$G$104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'CLOUD OPERATION'!$D$105:$G$105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6-4F46-AFFB-804A0F6F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132896"/>
        <c:axId val="109713636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'CLOUD OPERATION'!$D$104:$G$104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'CLOUD OPERATION'!$D$106:$G$106</c:f>
              <c:numCache>
                <c:formatCode>General</c:formatCode>
                <c:ptCount val="4"/>
                <c:pt idx="0">
                  <c:v>14.75</c:v>
                </c:pt>
                <c:pt idx="1">
                  <c:v>14.75</c:v>
                </c:pt>
                <c:pt idx="2">
                  <c:v>14.75</c:v>
                </c:pt>
                <c:pt idx="3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6-4F46-AFFB-804A0F6F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32896"/>
        <c:axId val="1097136368"/>
      </c:lineChart>
      <c:catAx>
        <c:axId val="10971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36368"/>
        <c:crosses val="autoZero"/>
        <c:auto val="1"/>
        <c:lblAlgn val="ctr"/>
        <c:lblOffset val="100"/>
        <c:noMultiLvlLbl val="0"/>
      </c:catAx>
      <c:valAx>
        <c:axId val="10971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86832732050816E-2"/>
          <c:y val="0.10231366572213893"/>
          <c:w val="0.90309575847338686"/>
          <c:h val="0.68378852050923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'ORACLE FINANCIALS'!$B$56:$B$57</c:f>
              <c:strCache>
                <c:ptCount val="2"/>
                <c:pt idx="0">
                  <c:v>March'25</c:v>
                </c:pt>
                <c:pt idx="1">
                  <c:v>ASSIGNED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'ORACLE FINANCIALS'!$B$58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D-49D9-8C13-58847BF3EC66}"/>
            </c:ext>
          </c:extLst>
        </c:ser>
        <c:ser>
          <c:idx val="1"/>
          <c:order val="1"/>
          <c:tx>
            <c:strRef>
              <c:f>'ORACLE FINANCIALS'!$C$56:$C$57</c:f>
              <c:strCache>
                <c:ptCount val="2"/>
                <c:pt idx="0">
                  <c:v>March'25</c:v>
                </c:pt>
                <c:pt idx="1">
                  <c:v>CLOSED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'ORACLE FINANCIALS'!$C$58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D-49D9-8C13-58847BF3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172848"/>
        <c:axId val="1339173328"/>
      </c:barChart>
      <c:catAx>
        <c:axId val="13391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73328"/>
        <c:crosses val="autoZero"/>
        <c:auto val="1"/>
        <c:lblAlgn val="ctr"/>
        <c:lblOffset val="100"/>
        <c:noMultiLvlLbl val="0"/>
      </c:catAx>
      <c:valAx>
        <c:axId val="13391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AMS_2025!$B$20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CC-4F47-A47A-D83ED647995E}"/>
              </c:ext>
            </c:extLst>
          </c:dPt>
          <c:dLbls>
            <c:dLbl>
              <c:idx val="0"/>
              <c:layout>
                <c:manualLayout>
                  <c:x val="-4.1666666666666664E-2"/>
                  <c:y val="-5.092592592592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041776027996495E-2"/>
                      <c:h val="0.122361111111111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2CC-4F47-A47A-D83ED647995E}"/>
                </c:ext>
              </c:extLst>
            </c:dLbl>
            <c:dLbl>
              <c:idx val="1"/>
              <c:layout>
                <c:manualLayout>
                  <c:x val="-2.6388888888888889E-2"/>
                  <c:y val="-2.77777777777779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152887139107614E-2"/>
                      <c:h val="0.10384259259259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2CC-4F47-A47A-D83ED647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AMS_2025!$A$21:$A$22</c:f>
              <c:strCache>
                <c:ptCount val="2"/>
                <c:pt idx="0">
                  <c:v>P1-Critical</c:v>
                </c:pt>
                <c:pt idx="1">
                  <c:v>P2-High</c:v>
                </c:pt>
              </c:strCache>
            </c:strRef>
          </c:cat>
          <c:val>
            <c:numRef>
              <c:f>AMS_2025!$B$21:$B$22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C-4F47-A47A-D83ED6479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38752"/>
        <c:axId val="690439712"/>
      </c:lineChart>
      <c:catAx>
        <c:axId val="6904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39712"/>
        <c:crosses val="autoZero"/>
        <c:auto val="1"/>
        <c:lblAlgn val="ctr"/>
        <c:lblOffset val="100"/>
        <c:noMultiLvlLbl val="0"/>
      </c:catAx>
      <c:valAx>
        <c:axId val="6904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'ORACLE FINANCIALS'!$A$72:$A$102</c:f>
              <c:numCache>
                <c:formatCode>d\-mmm</c:formatCode>
                <c:ptCount val="31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</c:numCache>
            </c:numRef>
          </c:cat>
          <c:val>
            <c:numRef>
              <c:f>'ORACLE FINANCIALS'!$B$72:$B$102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C-455A-A4E2-805D57DD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354704"/>
        <c:axId val="705355664"/>
      </c:barChart>
      <c:dateAx>
        <c:axId val="705354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5664"/>
        <c:crosses val="autoZero"/>
        <c:auto val="1"/>
        <c:lblOffset val="100"/>
        <c:baseTimeUnit val="days"/>
      </c:dateAx>
      <c:valAx>
        <c:axId val="7053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611538996452105E-2"/>
          <c:y val="0.10758743735269342"/>
          <c:w val="0.89698293133247387"/>
          <c:h val="0.6772686271570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'ORACLE FINANCIALS'!$B$35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'ORACLE FINANCIALS'!$A$36:$A$37</c:f>
              <c:strCache>
                <c:ptCount val="2"/>
                <c:pt idx="0">
                  <c:v>P1-Critical</c:v>
                </c:pt>
                <c:pt idx="1">
                  <c:v>P2-High</c:v>
                </c:pt>
              </c:strCache>
            </c:strRef>
          </c:cat>
          <c:val>
            <c:numRef>
              <c:f>'ORACLE FINANCIALS'!$B$36:$B$37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E-4DE1-A419-A3ACBB2D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098063"/>
        <c:axId val="2015108623"/>
      </c:barChart>
      <c:catAx>
        <c:axId val="201509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08623"/>
        <c:crosses val="autoZero"/>
        <c:auto val="1"/>
        <c:lblAlgn val="ctr"/>
        <c:lblOffset val="100"/>
        <c:noMultiLvlLbl val="0"/>
      </c:catAx>
      <c:valAx>
        <c:axId val="20151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'ORACLE FINANCIALS'!$B$2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'ORACLE FINANCIALS'!$A$3:$A$6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'ORACLE FINANCIALS'!$B$3:$B$6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E-49CB-8590-923F8466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00880"/>
        <c:axId val="687501872"/>
      </c:barChart>
      <c:catAx>
        <c:axId val="6875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1872"/>
        <c:crosses val="autoZero"/>
        <c:auto val="1"/>
        <c:lblAlgn val="ctr"/>
        <c:lblOffset val="100"/>
        <c:noMultiLvlLbl val="0"/>
      </c:catAx>
      <c:valAx>
        <c:axId val="6875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9816272965879E-2"/>
          <c:y val="9.2592592592592587E-2"/>
          <c:w val="0.8964746281714786"/>
          <c:h val="0.723441965587634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'ORACLE FINANCIALS'!$A$27:$D$28</c:f>
              <c:multiLvlStrCache>
                <c:ptCount val="4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</c:lvl>
                <c:lvl>
                  <c:pt idx="0">
                    <c:v>March'25</c:v>
                  </c:pt>
                </c:lvl>
              </c:multiLvlStrCache>
            </c:multiLvlStrRef>
          </c:cat>
          <c:val>
            <c:numRef>
              <c:f>'ORACLE FINANCIALS'!$A$29:$D$29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D-457C-9F3C-79543886C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641904"/>
        <c:axId val="1936645376"/>
      </c:barChart>
      <c:catAx>
        <c:axId val="19366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45376"/>
        <c:crosses val="autoZero"/>
        <c:auto val="1"/>
        <c:lblAlgn val="ctr"/>
        <c:lblOffset val="100"/>
        <c:noMultiLvlLbl val="0"/>
      </c:catAx>
      <c:valAx>
        <c:axId val="19366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03149606299214E-2"/>
          <c:y val="0.11574074074074074"/>
          <c:w val="0.91564129483814527"/>
          <c:h val="0.67132691746864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'ORACLE FINANCIALS'!$D$104:$G$104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'ORACLE FINANCIALS'!$D$105:$G$105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7-40F1-A728-E676ABBF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130912"/>
        <c:axId val="10971319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'ORACLE FINANCIALS'!$D$104:$G$104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'ORACLE FINANCIALS'!$D$106:$G$106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7-40F1-A728-E676ABBF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30912"/>
        <c:axId val="1097131904"/>
      </c:lineChart>
      <c:catAx>
        <c:axId val="10971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31904"/>
        <c:crosses val="autoZero"/>
        <c:auto val="1"/>
        <c:lblAlgn val="ctr"/>
        <c:lblOffset val="100"/>
        <c:noMultiLvlLbl val="0"/>
      </c:catAx>
      <c:valAx>
        <c:axId val="10971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'TELECOM NETWORK'!$A$72:$A$102</c:f>
              <c:numCache>
                <c:formatCode>d\-mmm</c:formatCode>
                <c:ptCount val="31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</c:numCache>
            </c:numRef>
          </c:cat>
          <c:val>
            <c:numRef>
              <c:f>'TELECOM NETWORK'!$B$72:$B$102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BA5-8102-2E1321F4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557840"/>
        <c:axId val="1659561200"/>
      </c:barChart>
      <c:dateAx>
        <c:axId val="16595578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61200"/>
        <c:crosses val="autoZero"/>
        <c:auto val="1"/>
        <c:lblOffset val="100"/>
        <c:baseTimeUnit val="days"/>
      </c:dateAx>
      <c:valAx>
        <c:axId val="16595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47168849942385E-2"/>
          <c:y val="0.10348680913572958"/>
          <c:w val="0.91572906784316077"/>
          <c:h val="0.709594679133481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EF-4E9B-855E-42DD919B7F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EF-4E9B-855E-42DD919B7F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'TELECOM NETWORK'!$A$27:$D$28</c:f>
              <c:multiLvlStrCache>
                <c:ptCount val="4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</c:lvl>
                <c:lvl>
                  <c:pt idx="0">
                    <c:v>March'25</c:v>
                  </c:pt>
                </c:lvl>
              </c:multiLvlStrCache>
            </c:multiLvlStrRef>
          </c:cat>
          <c:val>
            <c:numRef>
              <c:f>'TELECOM NETWORK'!$A$29:$D$29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F-4E9B-855E-42DD919B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465216"/>
        <c:axId val="1402464256"/>
      </c:barChart>
      <c:catAx>
        <c:axId val="14024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64256"/>
        <c:crosses val="autoZero"/>
        <c:auto val="1"/>
        <c:lblAlgn val="ctr"/>
        <c:lblOffset val="100"/>
        <c:noMultiLvlLbl val="0"/>
      </c:catAx>
      <c:valAx>
        <c:axId val="1402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78717875621349E-2"/>
          <c:y val="9.7510038927236017E-2"/>
          <c:w val="0.89660387332981628"/>
          <c:h val="0.74519643318734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'TELECOM NETWORK'!$B$56:$B$57</c:f>
              <c:strCache>
                <c:ptCount val="2"/>
                <c:pt idx="0">
                  <c:v>March'25</c:v>
                </c:pt>
                <c:pt idx="1">
                  <c:v>ASSIGNED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'TELECOM NETWORK'!$B$58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46C2-B310-0104DC9D7907}"/>
            </c:ext>
          </c:extLst>
        </c:ser>
        <c:ser>
          <c:idx val="1"/>
          <c:order val="1"/>
          <c:tx>
            <c:strRef>
              <c:f>'TELECOM NETWORK'!$C$56:$C$57</c:f>
              <c:strCache>
                <c:ptCount val="2"/>
                <c:pt idx="0">
                  <c:v>March'25</c:v>
                </c:pt>
                <c:pt idx="1">
                  <c:v>CLOSED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'TELECOM NETWORK'!$C$58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A-46C2-B310-0104DC9D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23232"/>
        <c:axId val="753016992"/>
      </c:barChart>
      <c:catAx>
        <c:axId val="753023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016992"/>
        <c:crosses val="autoZero"/>
        <c:auto val="1"/>
        <c:lblAlgn val="ctr"/>
        <c:lblOffset val="100"/>
        <c:noMultiLvlLbl val="0"/>
      </c:catAx>
      <c:valAx>
        <c:axId val="753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'TELECOM NETWORK'!$B$2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'TELECOM NETWORK'!$A$3:$A$7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 Task</c:v>
                </c:pt>
              </c:strCache>
            </c:strRef>
          </c:cat>
          <c:val>
            <c:numRef>
              <c:f>'TELECOM NETWORK'!$B$3:$B$7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F-4EB8-B84E-2258074D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722592"/>
        <c:axId val="1006719616"/>
      </c:barChart>
      <c:catAx>
        <c:axId val="10067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19616"/>
        <c:crosses val="autoZero"/>
        <c:auto val="1"/>
        <c:lblAlgn val="ctr"/>
        <c:lblOffset val="100"/>
        <c:noMultiLvlLbl val="0"/>
      </c:catAx>
      <c:valAx>
        <c:axId val="10067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'TELECOM NETWORK'!$B$35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'TELECOM NETWORK'!$A$36:$A$37</c:f>
              <c:strCache>
                <c:ptCount val="2"/>
                <c:pt idx="0">
                  <c:v>P1-Critical</c:v>
                </c:pt>
                <c:pt idx="1">
                  <c:v>P2-High</c:v>
                </c:pt>
              </c:strCache>
            </c:strRef>
          </c:cat>
          <c:val>
            <c:numRef>
              <c:f>'TELECOM NETWORK'!$B$36:$B$37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C-4C7A-8315-2FAA3065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771552"/>
        <c:axId val="846809824"/>
      </c:barChart>
      <c:catAx>
        <c:axId val="10107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09824"/>
        <c:crosses val="autoZero"/>
        <c:auto val="1"/>
        <c:lblAlgn val="ctr"/>
        <c:lblOffset val="100"/>
        <c:noMultiLvlLbl val="0"/>
      </c:catAx>
      <c:valAx>
        <c:axId val="8468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323896106279812E-2"/>
          <c:y val="8.7523945947578466E-2"/>
          <c:w val="0.95103711932149126"/>
          <c:h val="0.79407833008040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AMS_2025!$A$29</c:f>
              <c:strCache>
                <c:ptCount val="1"/>
                <c:pt idx="0">
                  <c:v>INCIDENT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AMS_2025!$B$28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AMS_2025!$B$29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B-4ED0-B4F8-F6286E5BAA0D}"/>
            </c:ext>
          </c:extLst>
        </c:ser>
        <c:ser>
          <c:idx val="1"/>
          <c:order val="1"/>
          <c:tx>
            <c:strRef>
              <c:f>AMS_2025!$A$30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AMS_2025!$B$28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AMS_2025!$B$30</c:f>
              <c:numCache>
                <c:formatCode>General</c:formatCode>
                <c:ptCount val="1"/>
                <c:pt idx="0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B-4ED0-B4F8-F6286E5BAA0D}"/>
            </c:ext>
          </c:extLst>
        </c:ser>
        <c:ser>
          <c:idx val="2"/>
          <c:order val="2"/>
          <c:tx>
            <c:strRef>
              <c:f>AMS_2025!$A$31</c:f>
              <c:strCache>
                <c:ptCount val="1"/>
                <c:pt idx="0">
                  <c:v>CHANGES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AMS_2025!$B$28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AMS_2025!$B$31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B-4ED0-B4F8-F6286E5BAA0D}"/>
            </c:ext>
          </c:extLst>
        </c:ser>
        <c:ser>
          <c:idx val="3"/>
          <c:order val="3"/>
          <c:tx>
            <c:strRef>
              <c:f>AMS_2025!$A$32</c:f>
              <c:strCache>
                <c:ptCount val="1"/>
                <c:pt idx="0">
                  <c:v>C-TASK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AMS_2025!$B$28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AMS_2025!$B$32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B-4ED0-B4F8-F6286E5BAA0D}"/>
            </c:ext>
          </c:extLst>
        </c:ser>
        <c:ser>
          <c:idx val="4"/>
          <c:order val="4"/>
          <c:tx>
            <c:strRef>
              <c:f>AMS_2025!$A$33</c:f>
              <c:strCache>
                <c:ptCount val="1"/>
                <c:pt idx="0">
                  <c:v>OTHER-TASK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AMS_2025!$B$28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AMS_2025!$B$33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B-4ED0-B4F8-F6286E5B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63616"/>
        <c:axId val="344264112"/>
      </c:barChart>
      <c:catAx>
        <c:axId val="3442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4112"/>
        <c:crosses val="autoZero"/>
        <c:auto val="1"/>
        <c:lblAlgn val="ctr"/>
        <c:lblOffset val="100"/>
        <c:noMultiLvlLbl val="0"/>
      </c:catAx>
      <c:valAx>
        <c:axId val="344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9816272965879E-2"/>
          <c:y val="8.7962962962962965E-2"/>
          <c:w val="0.8964746281714786"/>
          <c:h val="0.699104695246427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'TELECOM NETWORK'!$D$104:$G$104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'TELECOM NETWORK'!$D$105:$G$105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7A1-BEC9-E0182585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559920"/>
        <c:axId val="17815619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'TELECOM NETWORK'!$D$104:$G$104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'TELECOM NETWORK'!$D$106:$G$106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9-47A1-BEC9-E0182585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559920"/>
        <c:axId val="1781561904"/>
      </c:lineChart>
      <c:catAx>
        <c:axId val="17815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1904"/>
        <c:crosses val="autoZero"/>
        <c:auto val="1"/>
        <c:lblAlgn val="ctr"/>
        <c:lblOffset val="100"/>
        <c:noMultiLvlLbl val="0"/>
      </c:catAx>
      <c:valAx>
        <c:axId val="1781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36482939632546E-2"/>
          <c:y val="9.7222222222222224E-2"/>
          <c:w val="0.89030796150481195"/>
          <c:h val="0.718812335958005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4-4AC1-A708-62D280D131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4-4AC1-A708-62D280D1317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C4-4AC1-A708-62D280D131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C4-4AC1-A708-62D280D1317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C4-4AC1-A708-62D280D131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C4-4AC1-A708-62D280D1317C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C4-4AC1-A708-62D280D131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C4-4AC1-A708-62D280D131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TEM!$M$36:$T$37</c:f>
              <c:multiLvlStrCache>
                <c:ptCount val="8"/>
                <c:lvl>
                  <c:pt idx="0">
                    <c:v>Open</c:v>
                  </c:pt>
                  <c:pt idx="1">
                    <c:v>Closed</c:v>
                  </c:pt>
                  <c:pt idx="2">
                    <c:v>Open</c:v>
                  </c:pt>
                  <c:pt idx="3">
                    <c:v>Closed</c:v>
                  </c:pt>
                  <c:pt idx="4">
                    <c:v>Open</c:v>
                  </c:pt>
                  <c:pt idx="5">
                    <c:v>Closed</c:v>
                  </c:pt>
                  <c:pt idx="6">
                    <c:v>Open</c:v>
                  </c:pt>
                  <c:pt idx="7">
                    <c:v>Closed</c:v>
                  </c:pt>
                </c:lvl>
                <c:lvl>
                  <c:pt idx="0">
                    <c:v>Week-1</c:v>
                  </c:pt>
                  <c:pt idx="2">
                    <c:v>Week-2</c:v>
                  </c:pt>
                  <c:pt idx="4">
                    <c:v>Week-3</c:v>
                  </c:pt>
                  <c:pt idx="6">
                    <c:v>Week-4</c:v>
                  </c:pt>
                </c:lvl>
              </c:multiLvlStrCache>
            </c:multiLvlStrRef>
          </c:cat>
          <c:val>
            <c:numRef>
              <c:f>TEM!$M$38:$T$38</c:f>
              <c:numCache>
                <c:formatCode>General</c:formatCode>
                <c:ptCount val="8"/>
                <c:pt idx="0">
                  <c:v>11</c:v>
                </c:pt>
                <c:pt idx="1">
                  <c:v>275</c:v>
                </c:pt>
                <c:pt idx="2">
                  <c:v>15</c:v>
                </c:pt>
                <c:pt idx="3">
                  <c:v>128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C4-4AC1-A708-62D280D1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34416"/>
        <c:axId val="1533434912"/>
      </c:barChart>
      <c:catAx>
        <c:axId val="15334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34912"/>
        <c:crosses val="autoZero"/>
        <c:auto val="1"/>
        <c:lblAlgn val="ctr"/>
        <c:lblOffset val="100"/>
        <c:noMultiLvlLbl val="0"/>
      </c:catAx>
      <c:valAx>
        <c:axId val="15334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36482939632546E-2"/>
          <c:y val="0.10648148148148148"/>
          <c:w val="0.89030796150481195"/>
          <c:h val="0.680586176727908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TEM!$M$59:$P$59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TEM!$M$60:$P$60</c:f>
              <c:numCache>
                <c:formatCode>General</c:formatCode>
                <c:ptCount val="4"/>
                <c:pt idx="0">
                  <c:v>286</c:v>
                </c:pt>
                <c:pt idx="1">
                  <c:v>143</c:v>
                </c:pt>
                <c:pt idx="2">
                  <c:v>46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7-40D8-B792-1D93CC66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109616"/>
        <c:axId val="15031116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TEM!$M$59:$P$59</c:f>
              <c:strCache>
                <c:ptCount val="4"/>
                <c:pt idx="0">
                  <c:v>Week - 1</c:v>
                </c:pt>
                <c:pt idx="1">
                  <c:v>Week - 2</c:v>
                </c:pt>
                <c:pt idx="2">
                  <c:v>Week - 3</c:v>
                </c:pt>
                <c:pt idx="3">
                  <c:v>Week - 4</c:v>
                </c:pt>
              </c:strCache>
            </c:strRef>
          </c:cat>
          <c:val>
            <c:numRef>
              <c:f>TEM!$M$61:$P$61</c:f>
              <c:numCache>
                <c:formatCode>General</c:formatCode>
                <c:ptCount val="4"/>
                <c:pt idx="0">
                  <c:v>125.25</c:v>
                </c:pt>
                <c:pt idx="1">
                  <c:v>125.25</c:v>
                </c:pt>
                <c:pt idx="2">
                  <c:v>125.25</c:v>
                </c:pt>
                <c:pt idx="3">
                  <c:v>125.25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7-40D8-B792-1D93CC66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109616"/>
        <c:axId val="1503111600"/>
      </c:lineChart>
      <c:catAx>
        <c:axId val="15031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11600"/>
        <c:crosses val="autoZero"/>
        <c:auto val="1"/>
        <c:lblAlgn val="ctr"/>
        <c:lblOffset val="100"/>
        <c:noMultiLvlLbl val="0"/>
      </c:catAx>
      <c:valAx>
        <c:axId val="1503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47-4E7D-AD8A-2D1C05D4B7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E5-D04F-905A-645275C1C7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'DBMS CHARTS'!$A$27:$D$28</c:f>
              <c:multiLvlStrCache>
                <c:ptCount val="4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</c:lvl>
                <c:lvl>
                  <c:pt idx="0">
                    <c:v>March'25</c:v>
                  </c:pt>
                </c:lvl>
              </c:multiLvlStrCache>
            </c:multiLvlStrRef>
          </c:cat>
          <c:val>
            <c:numRef>
              <c:f>'DBMS CHARTS'!$A$29:$D$29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5-D04F-905A-645275C1C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83382216907704E-2"/>
          <c:y val="0.14446227929373998"/>
          <c:w val="0.92921747738194616"/>
          <c:h val="0.62097420406718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'DBMS CHARTS'!$A$58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EE-CE4D-A573-B3A29AACEB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EE-CE4D-A573-B3A29AACEB18}"/>
              </c:ext>
            </c:extLst>
          </c:dPt>
          <c:dLbls>
            <c:dLbl>
              <c:idx val="1"/>
              <c:layout>
                <c:manualLayout>
                  <c:x val="6.4677407112754539E-4"/>
                  <c:y val="8.25533401066802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742375473326445E-2"/>
                      <c:h val="0.10575787401574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BEE-CE4D-A573-B3A29AACE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'DBMS CHARTS'!$B$56:$C$57</c:f>
              <c:multiLvlStrCache>
                <c:ptCount val="2"/>
                <c:lvl>
                  <c:pt idx="0">
                    <c:v>ASSIGNED</c:v>
                  </c:pt>
                  <c:pt idx="1">
                    <c:v>CLOSED</c:v>
                  </c:pt>
                </c:lvl>
                <c:lvl>
                  <c:pt idx="0">
                    <c:v>March'25</c:v>
                  </c:pt>
                </c:lvl>
              </c:multiLvlStrCache>
            </c:multiLvlStrRef>
          </c:cat>
          <c:val>
            <c:numRef>
              <c:f>'DBMS CHARTS'!$B$58:$C$58</c:f>
              <c:numCache>
                <c:formatCode>General</c:formatCode>
                <c:ptCount val="2"/>
                <c:pt idx="0">
                  <c:v>330</c:v>
                </c:pt>
                <c:pt idx="1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EE-CE4D-A573-B3A29AAC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328928"/>
        <c:axId val="1160332464"/>
      </c:barChart>
      <c:catAx>
        <c:axId val="11603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32464"/>
        <c:crosses val="autoZero"/>
        <c:auto val="1"/>
        <c:lblAlgn val="ctr"/>
        <c:lblOffset val="100"/>
        <c:noMultiLvlLbl val="0"/>
      </c:catAx>
      <c:valAx>
        <c:axId val="1160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12262653135659E-2"/>
          <c:y val="0.15765765765765766"/>
          <c:w val="0.94045476731961641"/>
          <c:h val="0.716119691119691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'DBMS CHARTS'!$A$72:$A$102</c:f>
              <c:numCache>
                <c:formatCode>d\-mmm</c:formatCode>
                <c:ptCount val="31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  <c:pt idx="30">
                  <c:v>45747</c:v>
                </c:pt>
              </c:numCache>
            </c:numRef>
          </c:cat>
          <c:val>
            <c:numRef>
              <c:f>'DBMS CHARTS'!$B$72:$B$102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22</c:v>
                </c:pt>
                <c:pt idx="3">
                  <c:v>10</c:v>
                </c:pt>
                <c:pt idx="4">
                  <c:v>14</c:v>
                </c:pt>
                <c:pt idx="5">
                  <c:v>24</c:v>
                </c:pt>
                <c:pt idx="6">
                  <c:v>11</c:v>
                </c:pt>
                <c:pt idx="7">
                  <c:v>2</c:v>
                </c:pt>
                <c:pt idx="8">
                  <c:v>1</c:v>
                </c:pt>
                <c:pt idx="9">
                  <c:v>14</c:v>
                </c:pt>
                <c:pt idx="10">
                  <c:v>19</c:v>
                </c:pt>
                <c:pt idx="11">
                  <c:v>12</c:v>
                </c:pt>
                <c:pt idx="12">
                  <c:v>23</c:v>
                </c:pt>
                <c:pt idx="13">
                  <c:v>20</c:v>
                </c:pt>
                <c:pt idx="14">
                  <c:v>2</c:v>
                </c:pt>
                <c:pt idx="15">
                  <c:v>0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18</c:v>
                </c:pt>
                <c:pt idx="25">
                  <c:v>18</c:v>
                </c:pt>
                <c:pt idx="26">
                  <c:v>10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D-3C47-9F33-F6BAB59F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15567"/>
        <c:axId val="697417311"/>
      </c:barChart>
      <c:dateAx>
        <c:axId val="6974155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7311"/>
        <c:crosses val="autoZero"/>
        <c:auto val="1"/>
        <c:lblOffset val="100"/>
        <c:baseTimeUnit val="days"/>
      </c:dateAx>
      <c:valAx>
        <c:axId val="6974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'DBMS CHARTS'!$B$35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58-4D11-9326-C8C9676659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'DBMS CHARTS'!$A$36:$A$37</c:f>
              <c:strCache>
                <c:ptCount val="2"/>
                <c:pt idx="0">
                  <c:v>P1-Critical</c:v>
                </c:pt>
                <c:pt idx="1">
                  <c:v>P2-High</c:v>
                </c:pt>
              </c:strCache>
            </c:strRef>
          </c:cat>
          <c:val>
            <c:numRef>
              <c:f>'DBMS CHARTS'!$B$36:$B$37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8-4D11-9326-C8C96766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258175"/>
        <c:axId val="1660258655"/>
      </c:barChart>
      <c:catAx>
        <c:axId val="16602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58655"/>
        <c:crosses val="autoZero"/>
        <c:auto val="1"/>
        <c:lblAlgn val="ctr"/>
        <c:lblOffset val="100"/>
        <c:noMultiLvlLbl val="0"/>
      </c:catAx>
      <c:valAx>
        <c:axId val="16602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'DBMS CHARTS'!$B$2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'DBMS CHARTS'!$A$3:$A$7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'DBMS CHARTS'!$B$3:$B$7</c:f>
              <c:numCache>
                <c:formatCode>General</c:formatCode>
                <c:ptCount val="5"/>
                <c:pt idx="0">
                  <c:v>15</c:v>
                </c:pt>
                <c:pt idx="1">
                  <c:v>226</c:v>
                </c:pt>
                <c:pt idx="2">
                  <c:v>16</c:v>
                </c:pt>
                <c:pt idx="3">
                  <c:v>60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7-4BD3-9D6E-7E239E2A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999152"/>
        <c:axId val="1685997712"/>
      </c:barChart>
      <c:catAx>
        <c:axId val="16859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97712"/>
        <c:crosses val="autoZero"/>
        <c:auto val="1"/>
        <c:lblAlgn val="ctr"/>
        <c:lblOffset val="100"/>
        <c:noMultiLvlLbl val="0"/>
      </c:catAx>
      <c:valAx>
        <c:axId val="16859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130506</xdr:colOff>
      <xdr:row>2</xdr:row>
      <xdr:rowOff>40640</xdr:rowOff>
    </xdr:from>
    <xdr:to>
      <xdr:col>28</xdr:col>
      <xdr:colOff>362409</xdr:colOff>
      <xdr:row>22</xdr:row>
      <xdr:rowOff>495908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83BB5-DBB2-4534-AD39-DC68E4D3B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539225</xdr:colOff>
      <xdr:row>36</xdr:row>
      <xdr:rowOff>138766</xdr:rowOff>
    </xdr:from>
    <xdr:to>
      <xdr:col>24</xdr:col>
      <xdr:colOff>43295</xdr:colOff>
      <xdr:row>61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31F38-5013-42FB-9458-1828BD931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795131</xdr:colOff>
      <xdr:row>16</xdr:row>
      <xdr:rowOff>91660</xdr:rowOff>
    </xdr:from>
    <xdr:to>
      <xdr:col>10</xdr:col>
      <xdr:colOff>0</xdr:colOff>
      <xdr:row>24</xdr:row>
      <xdr:rowOff>51904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8CB150-28A1-383B-05DD-D0EE6E75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708837</xdr:colOff>
      <xdr:row>27</xdr:row>
      <xdr:rowOff>63794</xdr:rowOff>
    </xdr:from>
    <xdr:to>
      <xdr:col>16</xdr:col>
      <xdr:colOff>389861</xdr:colOff>
      <xdr:row>32</xdr:row>
      <xdr:rowOff>265813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D84B2-06F6-9A19-B380-BD18C10A3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0.30339</cdr:x>
      <cdr:y>0.50217</cdr:y>
    </cdr:from>
    <cdr:to>
      <cdr:x>0.57422</cdr:x>
      <cdr:y>0.84418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5D8F9D-1EFF-8641-57A1-C2EE279B2E57}"/>
            </a:ext>
          </a:extLst>
        </cdr:cNvPr>
        <cdr:cNvSpPr txBox="1"/>
      </cdr:nvSpPr>
      <cdr:spPr>
        <a:xfrm xmlns:a="http://schemas.openxmlformats.org/drawingml/2006/main">
          <a:off x="1387078" y="1377553"/>
          <a:ext cx="1238250" cy="938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0000"/>
              </a:solidFill>
            </a:rPr>
            <a:t>Avg/Week</a:t>
          </a:r>
          <a:r>
            <a:rPr lang="en-US" sz="1100" b="1" kern="1200" baseline="0">
              <a:solidFill>
                <a:srgbClr val="FF0000"/>
              </a:solidFill>
            </a:rPr>
            <a:t> : 1.75</a:t>
          </a:r>
          <a:endParaRPr lang="en-US" sz="1100" b="1" kern="1200">
            <a:solidFill>
              <a:srgbClr val="FF0000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81</xdr:row>
      <xdr:rowOff>41910</xdr:rowOff>
    </xdr:from>
    <xdr:to>
      <xdr:col>13</xdr:col>
      <xdr:colOff>762000</xdr:colOff>
      <xdr:row>95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43D37D-6AE1-4C05-95EE-E8D879FB7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17</xdr:row>
      <xdr:rowOff>3810</xdr:rowOff>
    </xdr:from>
    <xdr:to>
      <xdr:col>10</xdr:col>
      <xdr:colOff>754380</xdr:colOff>
      <xdr:row>31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FB244C-B17F-F90B-4D3B-DF7D94F13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678180</xdr:colOff>
      <xdr:row>53</xdr:row>
      <xdr:rowOff>110490</xdr:rowOff>
    </xdr:from>
    <xdr:to>
      <xdr:col>12</xdr:col>
      <xdr:colOff>541020</xdr:colOff>
      <xdr:row>59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51B95F-C4D9-6B95-00B3-19B81B0E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255984</xdr:colOff>
      <xdr:row>1</xdr:row>
      <xdr:rowOff>63103</xdr:rowOff>
    </xdr:from>
    <xdr:to>
      <xdr:col>11</xdr:col>
      <xdr:colOff>113109</xdr:colOff>
      <xdr:row>16</xdr:row>
      <xdr:rowOff>32147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53983-637B-52D9-ACAB-068258692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339328</xdr:colOff>
      <xdr:row>33</xdr:row>
      <xdr:rowOff>75009</xdr:rowOff>
    </xdr:from>
    <xdr:to>
      <xdr:col>11</xdr:col>
      <xdr:colOff>196453</xdr:colOff>
      <xdr:row>48</xdr:row>
      <xdr:rowOff>139303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20AF8-B9AC-2228-047D-B04EB70D1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779859</xdr:colOff>
      <xdr:row>100</xdr:row>
      <xdr:rowOff>75009</xdr:rowOff>
    </xdr:from>
    <xdr:to>
      <xdr:col>15</xdr:col>
      <xdr:colOff>636984</xdr:colOff>
      <xdr:row>115</xdr:row>
      <xdr:rowOff>139303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22EED-0AC8-1DC3-B857-E68E66E3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0.65234</cdr:x>
      <cdr:y>0.54123</cdr:y>
    </cdr:from>
    <cdr:to>
      <cdr:x>0.88411</cdr:x>
      <cdr:y>0.83984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11FD46-FE9C-E2CA-FA77-44251E5E84AF}"/>
            </a:ext>
          </a:extLst>
        </cdr:cNvPr>
        <cdr:cNvSpPr txBox="1"/>
      </cdr:nvSpPr>
      <cdr:spPr>
        <a:xfrm xmlns:a="http://schemas.openxmlformats.org/drawingml/2006/main">
          <a:off x="2982516" y="1484710"/>
          <a:ext cx="1059656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0000"/>
              </a:solidFill>
            </a:rPr>
            <a:t>Avg/Week : 0.25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40</xdr:row>
      <xdr:rowOff>11430</xdr:rowOff>
    </xdr:from>
    <xdr:to>
      <xdr:col>20</xdr:col>
      <xdr:colOff>556260</xdr:colOff>
      <xdr:row>55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EE1BF-6CE9-4628-9B00-E30936325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63</xdr:row>
      <xdr:rowOff>125730</xdr:rowOff>
    </xdr:from>
    <xdr:to>
      <xdr:col>19</xdr:col>
      <xdr:colOff>518160</xdr:colOff>
      <xdr:row>78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4FB9D5-379A-3612-C2C1-B6A94AB90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381000</xdr:colOff>
      <xdr:row>69</xdr:row>
      <xdr:rowOff>144780</xdr:rowOff>
    </xdr:from>
    <xdr:ext cx="107266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FC28B4-FC2B-D523-49C7-624E0D6C54C3}"/>
            </a:ext>
          </a:extLst>
        </xdr:cNvPr>
        <xdr:cNvSpPr txBox="1"/>
      </xdr:nvSpPr>
      <xdr:spPr>
        <a:xfrm>
          <a:off x="13152120" y="12763500"/>
          <a:ext cx="1072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Avg/Week</a:t>
          </a:r>
          <a:r>
            <a:rPr lang="en-US" sz="1100" b="1" baseline="0">
              <a:solidFill>
                <a:srgbClr val="FF0000"/>
              </a:solidFill>
            </a:rPr>
            <a:t> : 125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67704</xdr:colOff>
      <xdr:row>19</xdr:row>
      <xdr:rowOff>92228</xdr:rowOff>
    </xdr:from>
    <xdr:to>
      <xdr:col>21</xdr:col>
      <xdr:colOff>209943</xdr:colOff>
      <xdr:row>31</xdr:row>
      <xdr:rowOff>102388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47CD9-F5C5-EE46-A801-E26FAEBD7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426983</xdr:colOff>
      <xdr:row>55</xdr:row>
      <xdr:rowOff>148897</xdr:rowOff>
    </xdr:from>
    <xdr:to>
      <xdr:col>16</xdr:col>
      <xdr:colOff>498103</xdr:colOff>
      <xdr:row>63</xdr:row>
      <xdr:rowOff>123497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EB0CA-CCBA-1E46-9DA9-E19EB687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345440</xdr:colOff>
      <xdr:row>71</xdr:row>
      <xdr:rowOff>152400</xdr:rowOff>
    </xdr:from>
    <xdr:to>
      <xdr:col>17</xdr:col>
      <xdr:colOff>254000</xdr:colOff>
      <xdr:row>90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D2486-A54A-BF49-B203-3BDD86D8F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742709</xdr:colOff>
      <xdr:row>33</xdr:row>
      <xdr:rowOff>12540</xdr:rowOff>
    </xdr:from>
    <xdr:to>
      <xdr:col>11</xdr:col>
      <xdr:colOff>626962</xdr:colOff>
      <xdr:row>48</xdr:row>
      <xdr:rowOff>6753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C8846-23CF-BDF4-8642-7F306DFC6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375227</xdr:colOff>
      <xdr:row>0</xdr:row>
      <xdr:rowOff>100445</xdr:rowOff>
    </xdr:from>
    <xdr:to>
      <xdr:col>11</xdr:col>
      <xdr:colOff>236681</xdr:colOff>
      <xdr:row>15</xdr:row>
      <xdr:rowOff>26554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EF41C-F1BC-8C42-E174-EF2B7C5DE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225137</xdr:colOff>
      <xdr:row>102</xdr:row>
      <xdr:rowOff>8081</xdr:rowOff>
    </xdr:from>
    <xdr:to>
      <xdr:col>15</xdr:col>
      <xdr:colOff>86592</xdr:colOff>
      <xdr:row>116</xdr:row>
      <xdr:rowOff>165099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E8BDA1-3D70-7FC3-B9AB-41D0C8172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0.5947</cdr:x>
      <cdr:y>0.26221</cdr:y>
    </cdr:from>
    <cdr:to>
      <cdr:x>0.7947</cdr:x>
      <cdr:y>0.59554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D14360-1ACB-2CE1-A490-675DFF03094E}"/>
            </a:ext>
          </a:extLst>
        </cdr:cNvPr>
        <cdr:cNvSpPr txBox="1"/>
      </cdr:nvSpPr>
      <cdr:spPr>
        <a:xfrm xmlns:a="http://schemas.openxmlformats.org/drawingml/2006/main">
          <a:off x="2718954" y="7192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0000"/>
              </a:solidFill>
            </a:rPr>
            <a:t>Avg/Week</a:t>
          </a:r>
          <a:r>
            <a:rPr lang="en-US" sz="1100" b="1" kern="1200" baseline="0">
              <a:solidFill>
                <a:srgbClr val="FF0000"/>
              </a:solidFill>
            </a:rPr>
            <a:t> : 71</a:t>
          </a:r>
          <a:endParaRPr lang="en-US" sz="1100" b="1" kern="12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227062</xdr:colOff>
      <xdr:row>18</xdr:row>
      <xdr:rowOff>2308</xdr:rowOff>
    </xdr:from>
    <xdr:to>
      <xdr:col>12</xdr:col>
      <xdr:colOff>74663</xdr:colOff>
      <xdr:row>32</xdr:row>
      <xdr:rowOff>129308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9C145A-5B1A-72A4-3B7C-12F2044A2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77</xdr:row>
      <xdr:rowOff>186266</xdr:rowOff>
    </xdr:from>
    <xdr:to>
      <xdr:col>17</xdr:col>
      <xdr:colOff>25400</xdr:colOff>
      <xdr:row>94</xdr:row>
      <xdr:rowOff>135466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645891-2798-34F9-5D49-665B237D3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431800</xdr:colOff>
      <xdr:row>33</xdr:row>
      <xdr:rowOff>0</xdr:rowOff>
    </xdr:from>
    <xdr:to>
      <xdr:col>10</xdr:col>
      <xdr:colOff>279400</xdr:colOff>
      <xdr:row>47</xdr:row>
      <xdr:rowOff>59267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0FA7A6-38AA-2F65-6342-6D2232888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643467</xdr:colOff>
      <xdr:row>54</xdr:row>
      <xdr:rowOff>84666</xdr:rowOff>
    </xdr:from>
    <xdr:to>
      <xdr:col>11</xdr:col>
      <xdr:colOff>491067</xdr:colOff>
      <xdr:row>60</xdr:row>
      <xdr:rowOff>59266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B80E16B-029B-6302-CCBB-6E30BF344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225137</xdr:colOff>
      <xdr:row>1</xdr:row>
      <xdr:rowOff>54264</xdr:rowOff>
    </xdr:from>
    <xdr:to>
      <xdr:col>11</xdr:col>
      <xdr:colOff>86591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226FD-BB27-429A-CD41-FE68D61F5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294409</xdr:colOff>
      <xdr:row>102</xdr:row>
      <xdr:rowOff>123537</xdr:rowOff>
    </xdr:from>
    <xdr:to>
      <xdr:col>16</xdr:col>
      <xdr:colOff>155864</xdr:colOff>
      <xdr:row>119</xdr:row>
      <xdr:rowOff>11545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016E5-0F44-767E-DD71-0AE1B8A09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0.125</cdr:x>
      <cdr:y>0.26801</cdr:y>
    </cdr:from>
    <cdr:to>
      <cdr:x>0.325</cdr:x>
      <cdr:y>0.56996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257267-0B29-3C8F-1D18-4DC6D024D767}"/>
            </a:ext>
          </a:extLst>
        </cdr:cNvPr>
        <cdr:cNvSpPr txBox="1"/>
      </cdr:nvSpPr>
      <cdr:spPr>
        <a:xfrm xmlns:a="http://schemas.openxmlformats.org/drawingml/2006/main">
          <a:off x="571499" y="81164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0000"/>
              </a:solidFill>
            </a:rPr>
            <a:t>Avg/Week : 41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79</xdr:row>
      <xdr:rowOff>99060</xdr:rowOff>
    </xdr:from>
    <xdr:to>
      <xdr:col>14</xdr:col>
      <xdr:colOff>342900</xdr:colOff>
      <xdr:row>96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9CF88D-3FC9-EC4A-BE56-51A7A8B1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17</xdr:row>
      <xdr:rowOff>41910</xdr:rowOff>
    </xdr:from>
    <xdr:to>
      <xdr:col>10</xdr:col>
      <xdr:colOff>518160</xdr:colOff>
      <xdr:row>31</xdr:row>
      <xdr:rowOff>110490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7EB25E-C32C-0441-E149-D6EBC1605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167640</xdr:colOff>
      <xdr:row>55</xdr:row>
      <xdr:rowOff>384810</xdr:rowOff>
    </xdr:from>
    <xdr:to>
      <xdr:col>12</xdr:col>
      <xdr:colOff>30480</xdr:colOff>
      <xdr:row>63</xdr:row>
      <xdr:rowOff>3810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530F31-5ED0-A896-9918-75D1C9456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320040</xdr:colOff>
      <xdr:row>32</xdr:row>
      <xdr:rowOff>11430</xdr:rowOff>
    </xdr:from>
    <xdr:to>
      <xdr:col>10</xdr:col>
      <xdr:colOff>182880</xdr:colOff>
      <xdr:row>47</xdr:row>
      <xdr:rowOff>11430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6370F0E-5CA4-D2A2-7103-1A1F6547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421410</xdr:colOff>
      <xdr:row>0</xdr:row>
      <xdr:rowOff>158173</xdr:rowOff>
    </xdr:from>
    <xdr:to>
      <xdr:col>11</xdr:col>
      <xdr:colOff>282864</xdr:colOff>
      <xdr:row>15</xdr:row>
      <xdr:rowOff>84282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0F8AB-B0A5-2771-8A70-8712D019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444499</xdr:colOff>
      <xdr:row>100</xdr:row>
      <xdr:rowOff>8082</xdr:rowOff>
    </xdr:from>
    <xdr:to>
      <xdr:col>17</xdr:col>
      <xdr:colOff>415635</xdr:colOff>
      <xdr:row>119</xdr:row>
      <xdr:rowOff>46182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EC217-8FA0-ED3F-15BE-9E77EFE92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254001</xdr:colOff>
      <xdr:row>105</xdr:row>
      <xdr:rowOff>92364</xdr:rowOff>
    </xdr:from>
    <xdr:ext cx="100117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5D6AC9-DACC-FF98-3E59-6F574EF31D68}"/>
            </a:ext>
          </a:extLst>
        </xdr:cNvPr>
        <xdr:cNvSpPr txBox="1"/>
      </xdr:nvSpPr>
      <xdr:spPr>
        <a:xfrm>
          <a:off x="11464637" y="21359091"/>
          <a:ext cx="10011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Avg/Week</a:t>
          </a:r>
          <a:r>
            <a:rPr lang="en-US" sz="1100" b="1" baseline="0">
              <a:solidFill>
                <a:srgbClr val="FF0000"/>
              </a:solidFill>
            </a:rPr>
            <a:t> : 39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205483</xdr:colOff>
      <xdr:row>16</xdr:row>
      <xdr:rowOff>178084</xdr:rowOff>
    </xdr:from>
    <xdr:to>
      <xdr:col>13</xdr:col>
      <xdr:colOff>4280</xdr:colOff>
      <xdr:row>29</xdr:row>
      <xdr:rowOff>154112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7871DE-41A8-E397-CEDA-25A796A3A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774841</xdr:colOff>
      <xdr:row>79</xdr:row>
      <xdr:rowOff>23973</xdr:rowOff>
    </xdr:from>
    <xdr:to>
      <xdr:col>16</xdr:col>
      <xdr:colOff>162673</xdr:colOff>
      <xdr:row>93</xdr:row>
      <xdr:rowOff>42809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651207-7F2B-DED8-1109-3F30CF9E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740595</xdr:colOff>
      <xdr:row>54</xdr:row>
      <xdr:rowOff>83906</xdr:rowOff>
    </xdr:from>
    <xdr:to>
      <xdr:col>12</xdr:col>
      <xdr:colOff>586483</xdr:colOff>
      <xdr:row>60</xdr:row>
      <xdr:rowOff>78769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080313-6D62-7BAB-8EC2-D1D87709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415247</xdr:colOff>
      <xdr:row>31</xdr:row>
      <xdr:rowOff>118154</xdr:rowOff>
    </xdr:from>
    <xdr:to>
      <xdr:col>10</xdr:col>
      <xdr:colOff>261134</xdr:colOff>
      <xdr:row>46</xdr:row>
      <xdr:rowOff>164388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29BFCD-78B6-26EC-D8EC-01B2C11D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294409</xdr:colOff>
      <xdr:row>1</xdr:row>
      <xdr:rowOff>100446</xdr:rowOff>
    </xdr:from>
    <xdr:to>
      <xdr:col>10</xdr:col>
      <xdr:colOff>155863</xdr:colOff>
      <xdr:row>15</xdr:row>
      <xdr:rowOff>211282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542FB-6C2B-CFE9-B4EE-BCC3BC6AF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236682</xdr:colOff>
      <xdr:row>101</xdr:row>
      <xdr:rowOff>88900</xdr:rowOff>
    </xdr:from>
    <xdr:to>
      <xdr:col>15</xdr:col>
      <xdr:colOff>98137</xdr:colOff>
      <xdr:row>116</xdr:row>
      <xdr:rowOff>61191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853E2-FD00-BE68-42E1-1F094375A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0.73864</cdr:x>
      <cdr:y>0.27483</cdr:y>
    </cdr:from>
    <cdr:to>
      <cdr:x>0.93864</cdr:x>
      <cdr:y>0.60817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83A11E-DA54-0FD8-AF76-CBAD5CA84CFB}"/>
            </a:ext>
          </a:extLst>
        </cdr:cNvPr>
        <cdr:cNvSpPr txBox="1"/>
      </cdr:nvSpPr>
      <cdr:spPr>
        <a:xfrm xmlns:a="http://schemas.openxmlformats.org/drawingml/2006/main">
          <a:off x="3377046" y="75391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0000"/>
              </a:solidFill>
            </a:rPr>
            <a:t>Avg/Week : 14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260985</xdr:colOff>
      <xdr:row>53</xdr:row>
      <xdr:rowOff>52863</xdr:rowOff>
    </xdr:from>
    <xdr:to>
      <xdr:col>13</xdr:col>
      <xdr:colOff>123825</xdr:colOff>
      <xdr:row>59</xdr:row>
      <xdr:rowOff>33338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86CE31-1C15-AB71-3F00-529C015F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581525</xdr:colOff>
      <xdr:row>78</xdr:row>
      <xdr:rowOff>102268</xdr:rowOff>
    </xdr:from>
    <xdr:to>
      <xdr:col>18</xdr:col>
      <xdr:colOff>260683</xdr:colOff>
      <xdr:row>93</xdr:row>
      <xdr:rowOff>138363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F2E61-4BFA-D62B-1F37-58E6AEB23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441158</xdr:colOff>
      <xdr:row>31</xdr:row>
      <xdr:rowOff>52137</xdr:rowOff>
    </xdr:from>
    <xdr:to>
      <xdr:col>10</xdr:col>
      <xdr:colOff>320842</xdr:colOff>
      <xdr:row>46</xdr:row>
      <xdr:rowOff>88232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5917B5-1348-B6AE-EB3B-6BFC9A472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41671</xdr:colOff>
      <xdr:row>1</xdr:row>
      <xdr:rowOff>39290</xdr:rowOff>
    </xdr:from>
    <xdr:to>
      <xdr:col>10</xdr:col>
      <xdr:colOff>684609</xdr:colOff>
      <xdr:row>16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165DD-28BA-8B97-F217-1BB36145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422672</xdr:colOff>
      <xdr:row>16</xdr:row>
      <xdr:rowOff>98822</xdr:rowOff>
    </xdr:from>
    <xdr:to>
      <xdr:col>16</xdr:col>
      <xdr:colOff>279797</xdr:colOff>
      <xdr:row>31</xdr:row>
      <xdr:rowOff>32147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E9CFC-5D8C-D401-B5E0-ABC816AA7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779859</xdr:colOff>
      <xdr:row>110</xdr:row>
      <xdr:rowOff>63103</xdr:rowOff>
    </xdr:from>
    <xdr:to>
      <xdr:col>15</xdr:col>
      <xdr:colOff>636984</xdr:colOff>
      <xdr:row>125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206E1-4A21-CC01-A395-11C8050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it\Downloads\AMS-MGR\AMS_PER_2024(old)%20xlsx.xlsx" TargetMode="External"/><Relationship Id="rId1" Type="http://schemas.openxmlformats.org/officeDocument/2006/relationships/externalLinkPath" Target="file:///C:\Users\sunit\Downloads\AMS-MGR\AMS_PER_2024(old)%20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S_2024"/>
      <sheetName val="DBMS CHARTS"/>
      <sheetName val="MDM CHARTS"/>
      <sheetName val="EDW_SNOWFLAKE"/>
      <sheetName val="CLOUD OPERATION"/>
      <sheetName val="ORACLE FINANCIALS"/>
      <sheetName val="Telecom Network"/>
      <sheetName val="TEM CHARTS"/>
    </sheetNames>
    <sheetDataSet>
      <sheetData sheetId="0"/>
      <sheetData sheetId="1">
        <row r="21">
          <cell r="B21">
            <v>0</v>
          </cell>
          <cell r="C21">
            <v>0</v>
          </cell>
          <cell r="D21">
            <v>1</v>
          </cell>
        </row>
        <row r="22">
          <cell r="B22">
            <v>2</v>
          </cell>
          <cell r="C22">
            <v>1</v>
          </cell>
          <cell r="D22">
            <v>2</v>
          </cell>
        </row>
        <row r="23">
          <cell r="B23">
            <v>9</v>
          </cell>
          <cell r="C23">
            <v>2</v>
          </cell>
          <cell r="D23">
            <v>13</v>
          </cell>
        </row>
        <row r="24">
          <cell r="B24">
            <v>29</v>
          </cell>
          <cell r="C24">
            <v>7</v>
          </cell>
          <cell r="D24">
            <v>12</v>
          </cell>
        </row>
      </sheetData>
      <sheetData sheetId="2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2</v>
          </cell>
        </row>
        <row r="24">
          <cell r="B24">
            <v>4</v>
          </cell>
          <cell r="C24">
            <v>0</v>
          </cell>
          <cell r="D24">
            <v>5</v>
          </cell>
        </row>
      </sheetData>
      <sheetData sheetId="3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2</v>
          </cell>
          <cell r="C22">
            <v>7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3</v>
          </cell>
        </row>
        <row r="24">
          <cell r="B24">
            <v>7</v>
          </cell>
          <cell r="C24">
            <v>1</v>
          </cell>
          <cell r="D24">
            <v>10</v>
          </cell>
        </row>
      </sheetData>
      <sheetData sheetId="4">
        <row r="21">
          <cell r="B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3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5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6">
        <row r="21">
          <cell r="B21">
            <v>1</v>
          </cell>
          <cell r="C21">
            <v>2</v>
          </cell>
          <cell r="D21">
            <v>0</v>
          </cell>
        </row>
        <row r="22">
          <cell r="B22">
            <v>1</v>
          </cell>
          <cell r="C22">
            <v>2</v>
          </cell>
          <cell r="D22">
            <v>0</v>
          </cell>
        </row>
        <row r="23">
          <cell r="B23">
            <v>5</v>
          </cell>
          <cell r="C23">
            <v>1</v>
          </cell>
          <cell r="D23">
            <v>2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1D95-1F7B-40F1-B3EA-51C40FD508BD}">
  <dimension ref="A1:R60"/>
  <sheetViews>
    <sheetView zoomScale="43" workbookViewId="0">
      <selection activeCell="Y32" sqref="Y32"/>
    </sheetView>
  </sheetViews>
  <sheetFormatPr defaultColWidth="11.5546875" defaultRowHeight="14.4" x14ac:dyDescent="0.3"/>
  <cols>
    <col min="1" max="1" width="10.77734375" customWidth="1"/>
    <col min="2" max="2" width="17.109375" bestFit="1" customWidth="1"/>
    <col min="3" max="3" width="23.77734375" bestFit="1" customWidth="1"/>
    <col min="4" max="4" width="21.77734375" bestFit="1" customWidth="1"/>
    <col min="5" max="5" width="26.77734375" customWidth="1"/>
    <col min="6" max="6" width="21.77734375" customWidth="1"/>
    <col min="7" max="8" width="13.6640625" customWidth="1"/>
    <col min="9" max="9" width="13.109375" customWidth="1"/>
    <col min="10" max="10" width="16.109375" customWidth="1"/>
    <col min="11" max="11" width="13.109375" customWidth="1"/>
    <col min="12" max="12" width="16.109375" customWidth="1"/>
  </cols>
  <sheetData>
    <row r="1" spans="1:14" ht="15.6" x14ac:dyDescent="0.3">
      <c r="A1" s="60" t="s">
        <v>26</v>
      </c>
      <c r="B1" s="60"/>
      <c r="C1" s="60" t="s">
        <v>27</v>
      </c>
      <c r="D1" s="60"/>
      <c r="E1" s="60" t="s">
        <v>28</v>
      </c>
      <c r="F1" s="60"/>
      <c r="G1" s="60" t="s">
        <v>29</v>
      </c>
      <c r="H1" s="60"/>
      <c r="I1" s="60" t="s">
        <v>30</v>
      </c>
      <c r="J1" s="60"/>
      <c r="K1" s="60" t="s">
        <v>31</v>
      </c>
      <c r="L1" s="60"/>
      <c r="M1" s="60" t="s">
        <v>32</v>
      </c>
      <c r="N1" s="60"/>
    </row>
    <row r="2" spans="1:14" x14ac:dyDescent="0.3">
      <c r="A2" s="26" t="s">
        <v>16</v>
      </c>
      <c r="B2" s="26" t="s">
        <v>17</v>
      </c>
      <c r="C2" s="26" t="s">
        <v>33</v>
      </c>
      <c r="D2" s="26" t="s">
        <v>17</v>
      </c>
      <c r="E2" s="26" t="s">
        <v>33</v>
      </c>
      <c r="F2" s="26" t="s">
        <v>17</v>
      </c>
      <c r="G2" s="26" t="s">
        <v>33</v>
      </c>
      <c r="H2" s="26" t="s">
        <v>17</v>
      </c>
      <c r="I2" s="26" t="s">
        <v>33</v>
      </c>
      <c r="J2" s="26" t="s">
        <v>17</v>
      </c>
      <c r="K2" s="26" t="s">
        <v>33</v>
      </c>
      <c r="L2" s="26" t="s">
        <v>17</v>
      </c>
      <c r="M2" s="26" t="s">
        <v>33</v>
      </c>
      <c r="N2" s="26" t="s">
        <v>17</v>
      </c>
    </row>
    <row r="3" spans="1:14" x14ac:dyDescent="0.3">
      <c r="A3" s="26">
        <f>'DBMS CHARTS'!C8</f>
        <v>330</v>
      </c>
      <c r="B3" s="26">
        <f>'DBMS CHARTS'!C16</f>
        <v>329</v>
      </c>
      <c r="C3" s="26">
        <f>'MDM CHARTS'!C8</f>
        <v>203</v>
      </c>
      <c r="D3" s="26">
        <f>'MDM CHARTS'!C16</f>
        <v>203</v>
      </c>
      <c r="E3" s="26">
        <f>'EDW &amp; SNOWFLAKE'!C8</f>
        <v>180</v>
      </c>
      <c r="F3" s="26">
        <f>'EDW &amp; SNOWFLAKE'!C16</f>
        <v>176</v>
      </c>
      <c r="G3" s="26">
        <f>'CLOUD OPERATION'!C8</f>
        <v>84</v>
      </c>
      <c r="H3" s="26">
        <f>'CLOUD OPERATION'!C16</f>
        <v>84</v>
      </c>
      <c r="I3" s="26">
        <f>TEM!D6</f>
        <v>501</v>
      </c>
      <c r="J3" s="26">
        <f>TEM!D3</f>
        <v>427</v>
      </c>
      <c r="K3" s="26">
        <f>'ORACLE FINANCIALS'!C8</f>
        <v>19</v>
      </c>
      <c r="L3" s="26">
        <f>'ORACLE FINANCIALS'!C16</f>
        <v>19</v>
      </c>
      <c r="M3" s="26">
        <f>'TELECOM NETWORK'!C8</f>
        <v>1</v>
      </c>
      <c r="N3" s="26">
        <f>'TELECOM NETWORK'!C16</f>
        <v>1</v>
      </c>
    </row>
    <row r="13" spans="1:14" x14ac:dyDescent="0.3">
      <c r="A13" t="s">
        <v>34</v>
      </c>
    </row>
    <row r="14" spans="1:14" x14ac:dyDescent="0.3">
      <c r="A14" t="s">
        <v>35</v>
      </c>
      <c r="B14" t="s">
        <v>36</v>
      </c>
      <c r="C14" t="s">
        <v>31</v>
      </c>
      <c r="D14" t="s">
        <v>37</v>
      </c>
      <c r="E14" t="s">
        <v>28</v>
      </c>
      <c r="F14" t="s">
        <v>38</v>
      </c>
      <c r="G14" t="s">
        <v>26</v>
      </c>
    </row>
    <row r="15" spans="1:14" x14ac:dyDescent="0.3">
      <c r="A15" s="1">
        <f>I3</f>
        <v>501</v>
      </c>
      <c r="B15">
        <f>M3</f>
        <v>1</v>
      </c>
      <c r="C15" s="23">
        <f>K3</f>
        <v>19</v>
      </c>
      <c r="D15" s="23">
        <f>G3</f>
        <v>84</v>
      </c>
      <c r="E15" s="23">
        <f>E3</f>
        <v>180</v>
      </c>
      <c r="F15" s="23">
        <f>C3</f>
        <v>203</v>
      </c>
      <c r="G15" s="30">
        <f>A3</f>
        <v>330</v>
      </c>
    </row>
    <row r="18" spans="1:18" x14ac:dyDescent="0.3">
      <c r="B18" s="1"/>
      <c r="C18" s="1"/>
      <c r="D18" s="1"/>
      <c r="E18" s="1"/>
      <c r="F18" s="1"/>
    </row>
    <row r="19" spans="1:18" x14ac:dyDescent="0.3">
      <c r="A19" s="61" t="s">
        <v>12</v>
      </c>
      <c r="B19" s="61"/>
      <c r="C19" s="61"/>
      <c r="D19" s="61"/>
    </row>
    <row r="20" spans="1:18" x14ac:dyDescent="0.3">
      <c r="B20" t="str">
        <f>A24</f>
        <v>March</v>
      </c>
    </row>
    <row r="21" spans="1:18" x14ac:dyDescent="0.3">
      <c r="A21" t="s">
        <v>13</v>
      </c>
      <c r="B21">
        <f>'DBMS CHARTS'!B36+'MDM CHARTS'!B36+'EDW &amp; SNOWFLAKE'!B36+'CLOUD OPERATION'!B36+'ORACLE FINANCIALS'!B36+'TELECOM NETWORK'!B36</f>
        <v>0</v>
      </c>
    </row>
    <row r="22" spans="1:18" ht="15" thickBot="1" x14ac:dyDescent="0.35">
      <c r="A22" t="s">
        <v>14</v>
      </c>
      <c r="B22">
        <f>'DBMS CHARTS'!B37+'MDM CHARTS'!B37+'EDW &amp; SNOWFLAKE'!B37+'CLOUD OPERATION'!B37+'ORACLE FINANCIALS'!B37+'TELECOM NETWORK'!B37</f>
        <v>1</v>
      </c>
    </row>
    <row r="23" spans="1:18" ht="49.05" customHeight="1" x14ac:dyDescent="0.3">
      <c r="A23" s="31" t="s">
        <v>39</v>
      </c>
      <c r="B23" s="32" t="s">
        <v>40</v>
      </c>
      <c r="C23" s="32" t="s">
        <v>41</v>
      </c>
      <c r="D23" s="32"/>
      <c r="E23" s="18"/>
      <c r="F23" s="18"/>
      <c r="G23" s="18"/>
      <c r="H23" s="18"/>
      <c r="I23" s="18"/>
      <c r="J23" s="18"/>
      <c r="K23" s="18"/>
      <c r="L23" s="18"/>
      <c r="M23" s="19"/>
    </row>
    <row r="24" spans="1:18" ht="82.05" customHeight="1" x14ac:dyDescent="0.3">
      <c r="A24" s="33" t="s">
        <v>77</v>
      </c>
      <c r="B24" s="29">
        <f>'DBMS CHARTS'!B36+'MDM CHARTS'!B36+'EDW &amp; SNOWFLAKE'!B36+'CLOUD OPERATION'!B36+'ORACLE FINANCIALS'!B36+'TELECOM NETWORK'!B36</f>
        <v>0</v>
      </c>
      <c r="C24" s="29">
        <f>'DBMS CHARTS'!B37+'MDM CHARTS'!B37+'EDW &amp; SNOWFLAKE'!B37+'CLOUD OPERATION'!B37+'ORACLE FINANCIALS'!B37+'TELECOM NETWORK'!B37</f>
        <v>1</v>
      </c>
      <c r="D24" s="29"/>
      <c r="M24" s="22"/>
      <c r="R24" s="34"/>
    </row>
    <row r="27" spans="1:18" ht="18" x14ac:dyDescent="0.3">
      <c r="A27" s="62" t="s">
        <v>42</v>
      </c>
      <c r="B27" s="62"/>
      <c r="C27" s="62"/>
      <c r="D27" s="62"/>
      <c r="E27" s="62"/>
    </row>
    <row r="28" spans="1:18" ht="49.05" customHeight="1" x14ac:dyDescent="0.3">
      <c r="A28" s="35" t="s">
        <v>39</v>
      </c>
      <c r="B28" s="36" t="str">
        <f>A24</f>
        <v>March</v>
      </c>
      <c r="C28" s="37"/>
      <c r="D28" s="38"/>
      <c r="E28" s="39"/>
      <c r="F28" s="39"/>
      <c r="G28" s="39"/>
      <c r="H28" s="39"/>
      <c r="I28" s="39"/>
      <c r="J28" s="39"/>
      <c r="K28" s="40"/>
    </row>
    <row r="29" spans="1:18" ht="82.05" customHeight="1" x14ac:dyDescent="0.3">
      <c r="A29" s="17" t="s">
        <v>43</v>
      </c>
      <c r="B29" s="29">
        <f>'DBMS CHARTS'!B3+'MDM CHARTS'!B3+'EDW &amp; SNOWFLAKE'!B3+'CLOUD OPERATION'!B3+'ORACLE FINANCIALS'!B3+'TELECOM NETWORK'!B3</f>
        <v>29</v>
      </c>
      <c r="C29" s="29"/>
      <c r="D29" s="41"/>
      <c r="K29" s="42"/>
      <c r="P29" s="34"/>
    </row>
    <row r="30" spans="1:18" ht="82.05" customHeight="1" x14ac:dyDescent="0.3">
      <c r="A30" s="17" t="s">
        <v>44</v>
      </c>
      <c r="B30" s="29">
        <f>'DBMS CHARTS'!B4+'MDM CHARTS'!B4+'EDW &amp; SNOWFLAKE'!B4+'CLOUD OPERATION'!B4+'ORACLE FINANCIALS'!B4+'TELECOM NETWORK'!B4</f>
        <v>658</v>
      </c>
      <c r="C30" s="29"/>
      <c r="D30" s="41"/>
      <c r="K30" s="42"/>
    </row>
    <row r="31" spans="1:18" ht="82.05" customHeight="1" x14ac:dyDescent="0.3">
      <c r="A31" s="17" t="s">
        <v>45</v>
      </c>
      <c r="B31" s="29">
        <f>'DBMS CHARTS'!B5+'MDM CHARTS'!B5+'EDW &amp; SNOWFLAKE'!B5+'CLOUD OPERATION'!B5+'ORACLE FINANCIALS'!B5+'TELECOM NETWORK'!B5</f>
        <v>21</v>
      </c>
      <c r="C31" s="29"/>
      <c r="D31" s="41"/>
      <c r="K31" s="42"/>
    </row>
    <row r="32" spans="1:18" ht="82.05" customHeight="1" x14ac:dyDescent="0.3">
      <c r="A32" s="17" t="s">
        <v>46</v>
      </c>
      <c r="B32" s="29">
        <f>'DBMS CHARTS'!B6+'MDM CHARTS'!B6+'EDW &amp; SNOWFLAKE'!B6+'CLOUD OPERATION'!B6+'ORACLE FINANCIALS'!B6+'TELECOM NETWORK'!B6</f>
        <v>93</v>
      </c>
      <c r="C32" s="29"/>
      <c r="D32" s="41"/>
      <c r="K32" s="42"/>
    </row>
    <row r="33" spans="1:11" ht="48" customHeight="1" x14ac:dyDescent="0.3">
      <c r="A33" s="17" t="s">
        <v>78</v>
      </c>
      <c r="B33" s="29">
        <f>'DBMS CHARTS'!B7+'MDM CHARTS'!B7+'EDW &amp; SNOWFLAKE'!B7+'CLOUD OPERATION'!B7+'ORACLE FINANCIALS'!B7+'TELECOM NETWORK'!B7</f>
        <v>16</v>
      </c>
      <c r="C33" s="29"/>
      <c r="D33" s="43"/>
      <c r="E33" s="44"/>
      <c r="F33" s="44"/>
      <c r="G33" s="44"/>
      <c r="H33" s="44"/>
      <c r="I33" s="44"/>
      <c r="J33" s="44"/>
      <c r="K33" s="45"/>
    </row>
    <row r="38" spans="1:11" ht="15.6" x14ac:dyDescent="0.3">
      <c r="A38" s="63" t="str">
        <f>A24</f>
        <v>March</v>
      </c>
      <c r="B38" s="64"/>
    </row>
    <row r="39" spans="1:11" x14ac:dyDescent="0.3">
      <c r="A39" s="46" t="s">
        <v>47</v>
      </c>
      <c r="B39" s="46" t="s">
        <v>48</v>
      </c>
    </row>
    <row r="40" spans="1:11" x14ac:dyDescent="0.3">
      <c r="A40" s="26">
        <f>'DBMS CHARTS'!B8+'MDM CHARTS'!B8+'EDW &amp; SNOWFLAKE'!B8+'CLOUD OPERATION'!B8+'ORACLE FINANCIALS'!B8+'TELECOM NETWORK'!B8</f>
        <v>817</v>
      </c>
      <c r="B40" s="26">
        <f>'DBMS CHARTS'!B16+'MDM CHARTS'!B16+'EDW &amp; SNOWFLAKE'!B16+'CLOUD OPERATION'!B16+'ORACLE FINANCIALS'!B16+'TELECOM NETWORK'!B16</f>
        <v>812</v>
      </c>
    </row>
    <row r="41" spans="1:11" x14ac:dyDescent="0.3">
      <c r="A41" s="1">
        <f>A40</f>
        <v>817</v>
      </c>
      <c r="B41" s="1">
        <f>AVERAGE(A40:B40)</f>
        <v>814.5</v>
      </c>
    </row>
    <row r="42" spans="1:11" x14ac:dyDescent="0.3">
      <c r="A42" s="1"/>
      <c r="B42" s="1"/>
      <c r="C42" s="1"/>
      <c r="D42" s="1"/>
      <c r="E42" s="1"/>
      <c r="F42" s="1"/>
    </row>
    <row r="55" spans="1:5" x14ac:dyDescent="0.3">
      <c r="A55" s="59" t="s">
        <v>6</v>
      </c>
      <c r="B55" s="59"/>
      <c r="C55" s="59"/>
      <c r="D55" s="59"/>
      <c r="E55" s="59"/>
    </row>
    <row r="56" spans="1:5" x14ac:dyDescent="0.3">
      <c r="A56" s="23"/>
      <c r="B56" s="23" t="str">
        <f>A38</f>
        <v>March</v>
      </c>
      <c r="C56" s="23" t="e">
        <f>#REF!</f>
        <v>#REF!</v>
      </c>
      <c r="D56" s="23" t="e">
        <f>#REF!</f>
        <v>#REF!</v>
      </c>
      <c r="E56" s="23" t="s">
        <v>49</v>
      </c>
    </row>
    <row r="57" spans="1:5" x14ac:dyDescent="0.3">
      <c r="A57" s="23" t="s">
        <v>1</v>
      </c>
      <c r="B57" s="23">
        <f>'[1]DBMS CHARTS'!B21+'[1]MDM CHARTS'!B21+[1]EDW_SNOWFLAKE!B21+'[1]CLOUD OPERATION'!B21+'[1]ORACLE FINANCIALS'!B21+'[1]Telecom Network'!B21</f>
        <v>1</v>
      </c>
      <c r="C57" s="23">
        <f>'[1]DBMS CHARTS'!C21+'[1]MDM CHARTS'!C21+[1]EDW_SNOWFLAKE!C21+'[1]CLOUD OPERATION'!C211+'[1]ORACLE FINANCIALS'!C21+'[1]Telecom Network'!C21</f>
        <v>2</v>
      </c>
      <c r="D57" s="23">
        <f>'[1]DBMS CHARTS'!D21+'[1]MDM CHARTS'!D21+[1]EDW_SNOWFLAKE!D21+'[1]CLOUD OPERATION'!D21+'[1]ORACLE FINANCIALS'!D21+'[1]Telecom Network'!D21</f>
        <v>1</v>
      </c>
      <c r="E57" s="47">
        <f>SUM(B57:D57)</f>
        <v>4</v>
      </c>
    </row>
    <row r="58" spans="1:5" x14ac:dyDescent="0.3">
      <c r="A58" s="23" t="s">
        <v>2</v>
      </c>
      <c r="B58" s="23">
        <f>'[1]DBMS CHARTS'!B22+'[1]MDM CHARTS'!B22+[1]EDW_SNOWFLAKE!B22+'[1]CLOUD OPERATION'!B22+'[1]ORACLE FINANCIALS'!B22+'[1]Telecom Network'!B22</f>
        <v>5</v>
      </c>
      <c r="C58" s="23">
        <f>'[1]DBMS CHARTS'!C22+'[1]MDM CHARTS'!C22+[1]EDW_SNOWFLAKE!C22+'[1]CLOUD OPERATION'!C22+'[1]ORACLE FINANCIALS'!C22+'[1]Telecom Network'!C22</f>
        <v>10</v>
      </c>
      <c r="D58" s="23">
        <f>'[1]DBMS CHARTS'!D22+'[1]MDM CHARTS'!D22+[1]EDW_SNOWFLAKE!D22+'[1]CLOUD OPERATION'!D22+'[1]ORACLE FINANCIALS'!D22+'[1]Telecom Network'!D22</f>
        <v>5</v>
      </c>
      <c r="E58" s="47">
        <f t="shared" ref="E58:E60" si="0">SUM(B58:D58)</f>
        <v>20</v>
      </c>
    </row>
    <row r="59" spans="1:5" x14ac:dyDescent="0.3">
      <c r="A59" s="23" t="s">
        <v>3</v>
      </c>
      <c r="B59" s="23">
        <f>'[1]DBMS CHARTS'!B23+'[1]MDM CHARTS'!B23+[1]EDW_SNOWFLAKE!B23+'[1]CLOUD OPERATION'!B23+'[1]ORACLE FINANCIALS'!B23+'[1]Telecom Network'!B23</f>
        <v>14</v>
      </c>
      <c r="C59" s="23">
        <f>'[1]DBMS CHARTS'!C23+'[1]MDM CHARTS'!C23+[1]EDW_SNOWFLAKE!C23+'[1]CLOUD OPERATION'!C23+'[1]ORACLE FINANCIALS'!C23+'[1]Telecom Network'!C23</f>
        <v>3</v>
      </c>
      <c r="D59" s="23">
        <f>'[1]DBMS CHARTS'!D23+'[1]MDM CHARTS'!D23+[1]EDW_SNOWFLAKE!D23+'[1]CLOUD OPERATION'!D23+'[1]ORACLE FINANCIALS'!D23+'[1]Telecom Network'!D23</f>
        <v>20</v>
      </c>
      <c r="E59" s="47">
        <f t="shared" si="0"/>
        <v>37</v>
      </c>
    </row>
    <row r="60" spans="1:5" x14ac:dyDescent="0.3">
      <c r="A60" s="23" t="s">
        <v>24</v>
      </c>
      <c r="B60" s="23">
        <f>'[1]DBMS CHARTS'!B24+'[1]MDM CHARTS'!B24+[1]EDW_SNOWFLAKE!B24+'[1]CLOUD OPERATION'!B24+'[1]ORACLE FINANCIALS'!B24+'[1]Telecom Network'!B24</f>
        <v>40</v>
      </c>
      <c r="C60" s="23">
        <f>'[1]DBMS CHARTS'!C24+'[1]MDM CHARTS'!C24+[1]EDW_SNOWFLAKE!C24+'[1]CLOUD OPERATION'!C24+'[1]ORACLE FINANCIALS'!C24+'[1]Telecom Network'!C24</f>
        <v>8</v>
      </c>
      <c r="D60" s="23">
        <f>'[1]DBMS CHARTS'!D24+'[1]MDM CHARTS'!D24+[1]EDW_SNOWFLAKE!D24+'[1]CLOUD OPERATION'!D24+'[1]ORACLE FINANCIALS'!D24+'[1]Telecom Network'!D24</f>
        <v>27</v>
      </c>
      <c r="E60" s="47">
        <f t="shared" si="0"/>
        <v>75</v>
      </c>
    </row>
  </sheetData>
  <mergeCells count="11">
    <mergeCell ref="A55:E55"/>
    <mergeCell ref="M1:N1"/>
    <mergeCell ref="A19:D19"/>
    <mergeCell ref="A27:E27"/>
    <mergeCell ref="A38:B38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FC32-0973-EB4B-B753-7D765C0B3105}">
  <dimension ref="A1:Y106"/>
  <sheetViews>
    <sheetView topLeftCell="A90" zoomScale="66" zoomScaleNormal="166" workbookViewId="0">
      <selection activeCell="N129" sqref="N129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25" x14ac:dyDescent="0.3">
      <c r="A1" s="68" t="s">
        <v>0</v>
      </c>
      <c r="B1" s="68"/>
      <c r="C1" s="68"/>
      <c r="D1" s="68"/>
    </row>
    <row r="2" spans="1:25" x14ac:dyDescent="0.3">
      <c r="B2" t="s">
        <v>66</v>
      </c>
    </row>
    <row r="3" spans="1:25" x14ac:dyDescent="0.3">
      <c r="A3" t="s">
        <v>1</v>
      </c>
      <c r="B3" s="1">
        <v>15</v>
      </c>
    </row>
    <row r="4" spans="1:25" x14ac:dyDescent="0.3">
      <c r="A4" t="s">
        <v>2</v>
      </c>
      <c r="B4" s="1">
        <v>226</v>
      </c>
    </row>
    <row r="5" spans="1:25" x14ac:dyDescent="0.3">
      <c r="A5" t="s">
        <v>3</v>
      </c>
      <c r="B5" s="1">
        <v>16</v>
      </c>
    </row>
    <row r="6" spans="1:25" x14ac:dyDescent="0.3">
      <c r="A6" t="s">
        <v>24</v>
      </c>
      <c r="B6" s="1">
        <v>60</v>
      </c>
      <c r="U6" t="s">
        <v>69</v>
      </c>
    </row>
    <row r="7" spans="1:25" x14ac:dyDescent="0.3">
      <c r="A7" t="s">
        <v>70</v>
      </c>
      <c r="B7" s="1">
        <v>13</v>
      </c>
    </row>
    <row r="8" spans="1:25" ht="18" x14ac:dyDescent="0.35">
      <c r="A8" s="2" t="s">
        <v>4</v>
      </c>
      <c r="B8" s="28">
        <f>SUM(B3:B7)</f>
        <v>330</v>
      </c>
      <c r="C8" s="4">
        <f>SUM(B8:B8)</f>
        <v>330</v>
      </c>
    </row>
    <row r="9" spans="1:25" x14ac:dyDescent="0.3">
      <c r="A9" s="68" t="s">
        <v>5</v>
      </c>
      <c r="B9" s="68"/>
      <c r="C9" s="68"/>
      <c r="D9" s="68"/>
    </row>
    <row r="10" spans="1:25" x14ac:dyDescent="0.3">
      <c r="B10" t="str">
        <f>B2</f>
        <v>March'25</v>
      </c>
    </row>
    <row r="11" spans="1:25" x14ac:dyDescent="0.3">
      <c r="A11" t="s">
        <v>1</v>
      </c>
      <c r="B11" s="1">
        <v>15</v>
      </c>
    </row>
    <row r="12" spans="1:25" x14ac:dyDescent="0.3">
      <c r="A12" t="s">
        <v>2</v>
      </c>
      <c r="B12" s="1">
        <v>226</v>
      </c>
    </row>
    <row r="13" spans="1:25" x14ac:dyDescent="0.3">
      <c r="A13" t="s">
        <v>3</v>
      </c>
      <c r="B13" s="1">
        <v>16</v>
      </c>
      <c r="Y13" t="s">
        <v>68</v>
      </c>
    </row>
    <row r="14" spans="1:25" x14ac:dyDescent="0.3">
      <c r="A14" t="s">
        <v>24</v>
      </c>
      <c r="B14" s="1">
        <v>59</v>
      </c>
    </row>
    <row r="15" spans="1:25" x14ac:dyDescent="0.3">
      <c r="A15" t="s">
        <v>70</v>
      </c>
      <c r="B15" s="1">
        <v>13</v>
      </c>
    </row>
    <row r="16" spans="1:25" ht="18" x14ac:dyDescent="0.35">
      <c r="A16" s="2" t="s">
        <v>4</v>
      </c>
      <c r="B16" s="28">
        <f>SUM(B11:B15)</f>
        <v>329</v>
      </c>
      <c r="C16" s="4">
        <f>SUM(B16:B16)</f>
        <v>329</v>
      </c>
    </row>
    <row r="17" spans="1:4" x14ac:dyDescent="0.3">
      <c r="A17" s="2"/>
      <c r="B17" s="3"/>
      <c r="C17" s="3"/>
      <c r="D17" s="3"/>
    </row>
    <row r="18" spans="1:4" x14ac:dyDescent="0.3">
      <c r="A18" s="68" t="s">
        <v>6</v>
      </c>
      <c r="B18" s="68"/>
      <c r="C18" s="68"/>
      <c r="D18" s="68"/>
    </row>
    <row r="19" spans="1:4" x14ac:dyDescent="0.3">
      <c r="B19" t="str">
        <f>B2</f>
        <v>March'25</v>
      </c>
    </row>
    <row r="20" spans="1:4" x14ac:dyDescent="0.3">
      <c r="A20" t="s">
        <v>1</v>
      </c>
      <c r="B20">
        <f>(B3-B11)</f>
        <v>0</v>
      </c>
    </row>
    <row r="21" spans="1:4" x14ac:dyDescent="0.3">
      <c r="A21" t="s">
        <v>2</v>
      </c>
      <c r="B21">
        <f t="shared" ref="B21:B25" si="0">(B4-B12)</f>
        <v>0</v>
      </c>
    </row>
    <row r="22" spans="1:4" x14ac:dyDescent="0.3">
      <c r="A22" t="s">
        <v>3</v>
      </c>
      <c r="B22">
        <f t="shared" si="0"/>
        <v>0</v>
      </c>
    </row>
    <row r="23" spans="1:4" x14ac:dyDescent="0.3">
      <c r="A23" t="s">
        <v>24</v>
      </c>
      <c r="B23">
        <f t="shared" si="0"/>
        <v>1</v>
      </c>
    </row>
    <row r="24" spans="1:4" x14ac:dyDescent="0.3">
      <c r="A24" t="s">
        <v>70</v>
      </c>
      <c r="B24">
        <f t="shared" si="0"/>
        <v>0</v>
      </c>
    </row>
    <row r="25" spans="1:4" ht="21.6" thickBot="1" x14ac:dyDescent="0.45">
      <c r="A25" t="s">
        <v>4</v>
      </c>
      <c r="B25">
        <f t="shared" si="0"/>
        <v>1</v>
      </c>
      <c r="C25" s="27"/>
    </row>
    <row r="26" spans="1:4" ht="15" thickBot="1" x14ac:dyDescent="0.35">
      <c r="A26" s="69" t="s">
        <v>7</v>
      </c>
      <c r="B26" s="70"/>
      <c r="C26" s="70"/>
      <c r="D26" s="71"/>
    </row>
    <row r="27" spans="1:4" ht="15" thickBot="1" x14ac:dyDescent="0.35">
      <c r="A27" s="69" t="str">
        <f>B2</f>
        <v>March'25</v>
      </c>
      <c r="B27" s="70"/>
      <c r="C27" s="70"/>
      <c r="D27" s="71"/>
    </row>
    <row r="28" spans="1:4" x14ac:dyDescent="0.3">
      <c r="A28" s="5" t="s">
        <v>8</v>
      </c>
      <c r="B28" s="6" t="s">
        <v>9</v>
      </c>
      <c r="C28" s="7" t="s">
        <v>10</v>
      </c>
      <c r="D28" s="8" t="s">
        <v>11</v>
      </c>
    </row>
    <row r="29" spans="1:4" ht="15" thickBot="1" x14ac:dyDescent="0.35">
      <c r="A29" s="9">
        <v>0</v>
      </c>
      <c r="B29" s="10">
        <v>1</v>
      </c>
      <c r="C29" s="12">
        <v>8</v>
      </c>
      <c r="D29" s="11">
        <v>6</v>
      </c>
    </row>
    <row r="34" spans="1:4" x14ac:dyDescent="0.3">
      <c r="A34" s="65" t="s">
        <v>12</v>
      </c>
      <c r="B34" s="65"/>
      <c r="C34" s="65"/>
      <c r="D34" s="65"/>
    </row>
    <row r="35" spans="1:4" x14ac:dyDescent="0.3">
      <c r="A35" s="13"/>
      <c r="B35" s="13" t="str">
        <f>B19</f>
        <v>March'25</v>
      </c>
    </row>
    <row r="36" spans="1:4" x14ac:dyDescent="0.3">
      <c r="A36" s="14" t="s">
        <v>13</v>
      </c>
      <c r="B36" s="14">
        <f>A29</f>
        <v>0</v>
      </c>
    </row>
    <row r="37" spans="1:4" x14ac:dyDescent="0.3">
      <c r="A37" s="15" t="s">
        <v>14</v>
      </c>
      <c r="B37" s="14">
        <f>B29</f>
        <v>1</v>
      </c>
    </row>
    <row r="55" spans="1:7" x14ac:dyDescent="0.3">
      <c r="A55" s="61" t="s">
        <v>15</v>
      </c>
      <c r="B55" s="61"/>
      <c r="C55" s="61"/>
      <c r="D55" s="61"/>
      <c r="E55" s="61"/>
      <c r="F55" s="61"/>
      <c r="G55" s="61"/>
    </row>
    <row r="56" spans="1:7" ht="43.95" customHeight="1" thickBot="1" x14ac:dyDescent="0.35">
      <c r="B56" s="66" t="str">
        <f>B35</f>
        <v>March'25</v>
      </c>
      <c r="C56" s="67"/>
    </row>
    <row r="57" spans="1:7" ht="49.05" customHeight="1" x14ac:dyDescent="0.3">
      <c r="A57" s="16"/>
      <c r="B57" s="17" t="s">
        <v>16</v>
      </c>
      <c r="C57" s="17" t="s">
        <v>17</v>
      </c>
      <c r="D57" s="18"/>
      <c r="E57" s="18"/>
      <c r="F57" s="19"/>
    </row>
    <row r="58" spans="1:7" ht="82.05" customHeight="1" x14ac:dyDescent="0.3">
      <c r="A58" s="20"/>
      <c r="B58" s="21">
        <f>B8</f>
        <v>330</v>
      </c>
      <c r="C58" s="21">
        <f>B16</f>
        <v>329</v>
      </c>
      <c r="F58" s="22"/>
    </row>
    <row r="59" spans="1:7" x14ac:dyDescent="0.3">
      <c r="B59">
        <f>B58</f>
        <v>330</v>
      </c>
      <c r="C59" t="e">
        <f>AVERAGE(B58,#REF!)</f>
        <v>#REF!</v>
      </c>
    </row>
    <row r="71" spans="1:9" x14ac:dyDescent="0.3">
      <c r="A71" s="23" t="s">
        <v>25</v>
      </c>
      <c r="B71" s="23"/>
      <c r="I71" t="s">
        <v>18</v>
      </c>
    </row>
    <row r="72" spans="1:9" x14ac:dyDescent="0.3">
      <c r="A72" s="24">
        <v>45717</v>
      </c>
      <c r="B72" s="8">
        <v>0</v>
      </c>
    </row>
    <row r="73" spans="1:9" x14ac:dyDescent="0.3">
      <c r="A73" s="24">
        <v>45718</v>
      </c>
      <c r="B73" s="25">
        <v>2</v>
      </c>
    </row>
    <row r="74" spans="1:9" x14ac:dyDescent="0.3">
      <c r="A74" s="24">
        <v>45719</v>
      </c>
      <c r="B74" s="25">
        <v>22</v>
      </c>
    </row>
    <row r="75" spans="1:9" x14ac:dyDescent="0.3">
      <c r="A75" s="24">
        <v>45720</v>
      </c>
      <c r="B75" s="25">
        <v>10</v>
      </c>
    </row>
    <row r="76" spans="1:9" x14ac:dyDescent="0.3">
      <c r="A76" s="24">
        <v>45721</v>
      </c>
      <c r="B76" s="25">
        <v>14</v>
      </c>
    </row>
    <row r="77" spans="1:9" x14ac:dyDescent="0.3">
      <c r="A77" s="24">
        <v>45722</v>
      </c>
      <c r="B77" s="25">
        <v>24</v>
      </c>
    </row>
    <row r="78" spans="1:9" x14ac:dyDescent="0.3">
      <c r="A78" s="24">
        <v>45723</v>
      </c>
      <c r="B78" s="25">
        <v>11</v>
      </c>
    </row>
    <row r="79" spans="1:9" x14ac:dyDescent="0.3">
      <c r="A79" s="24">
        <v>45724</v>
      </c>
      <c r="B79" s="25">
        <v>2</v>
      </c>
    </row>
    <row r="80" spans="1:9" x14ac:dyDescent="0.3">
      <c r="A80" s="24">
        <v>45725</v>
      </c>
      <c r="B80" s="25">
        <v>1</v>
      </c>
    </row>
    <row r="81" spans="1:2" x14ac:dyDescent="0.3">
      <c r="A81" s="24">
        <v>45726</v>
      </c>
      <c r="B81" s="25">
        <v>14</v>
      </c>
    </row>
    <row r="82" spans="1:2" x14ac:dyDescent="0.3">
      <c r="A82" s="24">
        <v>45727</v>
      </c>
      <c r="B82" s="25">
        <v>19</v>
      </c>
    </row>
    <row r="83" spans="1:2" x14ac:dyDescent="0.3">
      <c r="A83" s="24">
        <v>45728</v>
      </c>
      <c r="B83" s="25">
        <v>12</v>
      </c>
    </row>
    <row r="84" spans="1:2" x14ac:dyDescent="0.3">
      <c r="A84" s="24">
        <v>45729</v>
      </c>
      <c r="B84" s="25">
        <v>23</v>
      </c>
    </row>
    <row r="85" spans="1:2" x14ac:dyDescent="0.3">
      <c r="A85" s="24">
        <v>45730</v>
      </c>
      <c r="B85" s="25">
        <v>20</v>
      </c>
    </row>
    <row r="86" spans="1:2" x14ac:dyDescent="0.3">
      <c r="A86" s="24">
        <v>45731</v>
      </c>
      <c r="B86" s="25">
        <v>2</v>
      </c>
    </row>
    <row r="87" spans="1:2" x14ac:dyDescent="0.3">
      <c r="A87" s="24">
        <v>45732</v>
      </c>
      <c r="B87" s="25">
        <v>0</v>
      </c>
    </row>
    <row r="88" spans="1:2" x14ac:dyDescent="0.3">
      <c r="A88" s="24">
        <v>45733</v>
      </c>
      <c r="B88" s="25">
        <v>14</v>
      </c>
    </row>
    <row r="89" spans="1:2" x14ac:dyDescent="0.3">
      <c r="A89" s="24">
        <v>45734</v>
      </c>
      <c r="B89" s="25">
        <v>6</v>
      </c>
    </row>
    <row r="90" spans="1:2" x14ac:dyDescent="0.3">
      <c r="A90" s="24">
        <v>45735</v>
      </c>
      <c r="B90" s="25">
        <v>8</v>
      </c>
    </row>
    <row r="91" spans="1:2" x14ac:dyDescent="0.3">
      <c r="A91" s="24">
        <v>45736</v>
      </c>
      <c r="B91" s="25">
        <v>7</v>
      </c>
    </row>
    <row r="92" spans="1:2" x14ac:dyDescent="0.3">
      <c r="A92" s="24">
        <v>45737</v>
      </c>
      <c r="B92" s="25">
        <v>8</v>
      </c>
    </row>
    <row r="93" spans="1:2" x14ac:dyDescent="0.3">
      <c r="A93" s="24">
        <v>45738</v>
      </c>
      <c r="B93" s="25">
        <v>0</v>
      </c>
    </row>
    <row r="94" spans="1:2" x14ac:dyDescent="0.3">
      <c r="A94" s="24">
        <v>45739</v>
      </c>
      <c r="B94" s="25">
        <v>0</v>
      </c>
    </row>
    <row r="95" spans="1:2" x14ac:dyDescent="0.3">
      <c r="A95" s="24">
        <v>45740</v>
      </c>
      <c r="B95" s="25">
        <v>14</v>
      </c>
    </row>
    <row r="96" spans="1:2" x14ac:dyDescent="0.3">
      <c r="A96" s="24">
        <v>45741</v>
      </c>
      <c r="B96" s="25">
        <v>18</v>
      </c>
    </row>
    <row r="97" spans="1:8" x14ac:dyDescent="0.3">
      <c r="A97" s="24">
        <v>45742</v>
      </c>
      <c r="B97" s="25">
        <v>18</v>
      </c>
    </row>
    <row r="98" spans="1:8" x14ac:dyDescent="0.3">
      <c r="A98" s="24">
        <v>45743</v>
      </c>
      <c r="B98" s="25">
        <v>10</v>
      </c>
    </row>
    <row r="99" spans="1:8" x14ac:dyDescent="0.3">
      <c r="A99" s="24">
        <v>45744</v>
      </c>
      <c r="B99" s="25">
        <v>5</v>
      </c>
    </row>
    <row r="100" spans="1:8" x14ac:dyDescent="0.3">
      <c r="A100" s="24">
        <v>45745</v>
      </c>
      <c r="B100" s="25">
        <v>0</v>
      </c>
    </row>
    <row r="101" spans="1:8" x14ac:dyDescent="0.3">
      <c r="A101" s="24">
        <v>45746</v>
      </c>
      <c r="B101" s="25">
        <v>0</v>
      </c>
    </row>
    <row r="102" spans="1:8" x14ac:dyDescent="0.3">
      <c r="A102" s="24">
        <v>45747</v>
      </c>
      <c r="B102" s="25">
        <v>0</v>
      </c>
    </row>
    <row r="104" spans="1:8" x14ac:dyDescent="0.3">
      <c r="D104" s="23" t="s">
        <v>19</v>
      </c>
      <c r="E104" s="23" t="s">
        <v>20</v>
      </c>
      <c r="F104" s="23" t="s">
        <v>21</v>
      </c>
      <c r="G104" s="23" t="s">
        <v>22</v>
      </c>
      <c r="H104" s="23" t="s">
        <v>23</v>
      </c>
    </row>
    <row r="105" spans="1:8" x14ac:dyDescent="0.3">
      <c r="D105" s="23">
        <f>SUM($B$72:$B$79)</f>
        <v>85</v>
      </c>
      <c r="E105" s="23">
        <f>SUM($B$80:$B$87)</f>
        <v>91</v>
      </c>
      <c r="F105" s="23">
        <f>SUM($B$88:$B$94)</f>
        <v>43</v>
      </c>
      <c r="G105" s="23">
        <f>SUM($B$95:$B$102)</f>
        <v>65</v>
      </c>
      <c r="H105">
        <f>AVERAGE(D105:G105)</f>
        <v>71</v>
      </c>
    </row>
    <row r="106" spans="1:8" x14ac:dyDescent="0.3">
      <c r="D106">
        <f>$H$105</f>
        <v>71</v>
      </c>
      <c r="E106">
        <f t="shared" ref="E106:G106" si="1">$H$105</f>
        <v>71</v>
      </c>
      <c r="F106">
        <f t="shared" si="1"/>
        <v>71</v>
      </c>
      <c r="G106">
        <f t="shared" si="1"/>
        <v>71</v>
      </c>
      <c r="H106">
        <v>68</v>
      </c>
    </row>
  </sheetData>
  <mergeCells count="8">
    <mergeCell ref="A34:D34"/>
    <mergeCell ref="A55:G55"/>
    <mergeCell ref="B56:C56"/>
    <mergeCell ref="A1:D1"/>
    <mergeCell ref="A9:D9"/>
    <mergeCell ref="A18:D18"/>
    <mergeCell ref="A26:D26"/>
    <mergeCell ref="A27:D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8BBA-96CB-4ED8-9EA3-D451D5F5A721}">
  <dimension ref="A1:I106"/>
  <sheetViews>
    <sheetView topLeftCell="A13" zoomScale="66" zoomScaleNormal="90" workbookViewId="0">
      <selection activeCell="P28" sqref="P28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4" x14ac:dyDescent="0.3">
      <c r="A1" s="68" t="s">
        <v>0</v>
      </c>
      <c r="B1" s="68"/>
      <c r="C1" s="68"/>
      <c r="D1" s="68"/>
    </row>
    <row r="2" spans="1:4" x14ac:dyDescent="0.3">
      <c r="B2" t="s">
        <v>66</v>
      </c>
    </row>
    <row r="3" spans="1:4" x14ac:dyDescent="0.3">
      <c r="A3" t="s">
        <v>1</v>
      </c>
      <c r="B3" s="1">
        <v>0</v>
      </c>
    </row>
    <row r="4" spans="1:4" x14ac:dyDescent="0.3">
      <c r="A4" t="s">
        <v>2</v>
      </c>
      <c r="B4" s="1">
        <v>184</v>
      </c>
    </row>
    <row r="5" spans="1:4" x14ac:dyDescent="0.3">
      <c r="A5" t="s">
        <v>3</v>
      </c>
      <c r="B5" s="1">
        <v>3</v>
      </c>
    </row>
    <row r="6" spans="1:4" x14ac:dyDescent="0.3">
      <c r="A6" t="s">
        <v>24</v>
      </c>
      <c r="B6" s="1">
        <v>15</v>
      </c>
    </row>
    <row r="7" spans="1:4" x14ac:dyDescent="0.3">
      <c r="A7" t="s">
        <v>70</v>
      </c>
      <c r="B7" s="1">
        <v>1</v>
      </c>
    </row>
    <row r="8" spans="1:4" ht="18" x14ac:dyDescent="0.35">
      <c r="A8" s="2" t="s">
        <v>4</v>
      </c>
      <c r="B8" s="28">
        <f>SUM(B3:B7)</f>
        <v>203</v>
      </c>
      <c r="C8" s="4">
        <f>SUM(B8:B8)</f>
        <v>203</v>
      </c>
    </row>
    <row r="9" spans="1:4" x14ac:dyDescent="0.3">
      <c r="A9" s="68" t="s">
        <v>5</v>
      </c>
      <c r="B9" s="68"/>
      <c r="C9" s="68"/>
      <c r="D9" s="68"/>
    </row>
    <row r="10" spans="1:4" x14ac:dyDescent="0.3">
      <c r="B10" t="str">
        <f>B2</f>
        <v>March'25</v>
      </c>
    </row>
    <row r="11" spans="1:4" x14ac:dyDescent="0.3">
      <c r="A11" t="s">
        <v>1</v>
      </c>
      <c r="B11" s="1">
        <v>0</v>
      </c>
    </row>
    <row r="12" spans="1:4" x14ac:dyDescent="0.3">
      <c r="A12" t="s">
        <v>2</v>
      </c>
      <c r="B12" s="1">
        <v>184</v>
      </c>
    </row>
    <row r="13" spans="1:4" x14ac:dyDescent="0.3">
      <c r="A13" t="s">
        <v>3</v>
      </c>
      <c r="B13" s="1">
        <v>3</v>
      </c>
    </row>
    <row r="14" spans="1:4" x14ac:dyDescent="0.3">
      <c r="A14" t="s">
        <v>24</v>
      </c>
      <c r="B14" s="1">
        <v>15</v>
      </c>
    </row>
    <row r="15" spans="1:4" x14ac:dyDescent="0.3">
      <c r="A15" t="s">
        <v>70</v>
      </c>
      <c r="B15" s="1">
        <v>1</v>
      </c>
    </row>
    <row r="16" spans="1:4" ht="18" x14ac:dyDescent="0.35">
      <c r="A16" s="2" t="s">
        <v>4</v>
      </c>
      <c r="B16" s="28">
        <f>SUM(B11:B15)</f>
        <v>203</v>
      </c>
      <c r="C16" s="4">
        <f>SUM(B16:B16)</f>
        <v>203</v>
      </c>
    </row>
    <row r="17" spans="1:4" x14ac:dyDescent="0.3">
      <c r="A17" s="2"/>
      <c r="B17" s="3"/>
      <c r="C17" s="3"/>
      <c r="D17" s="3"/>
    </row>
    <row r="18" spans="1:4" x14ac:dyDescent="0.3">
      <c r="A18" s="68" t="s">
        <v>6</v>
      </c>
      <c r="B18" s="68"/>
      <c r="C18" s="68"/>
      <c r="D18" s="68"/>
    </row>
    <row r="19" spans="1:4" x14ac:dyDescent="0.3">
      <c r="B19" t="str">
        <f>B2</f>
        <v>March'25</v>
      </c>
    </row>
    <row r="20" spans="1:4" x14ac:dyDescent="0.3">
      <c r="A20" t="s">
        <v>1</v>
      </c>
      <c r="B20">
        <f>B3-B11</f>
        <v>0</v>
      </c>
    </row>
    <row r="21" spans="1:4" x14ac:dyDescent="0.3">
      <c r="A21" t="s">
        <v>2</v>
      </c>
      <c r="B21">
        <f>B4-B12</f>
        <v>0</v>
      </c>
    </row>
    <row r="22" spans="1:4" x14ac:dyDescent="0.3">
      <c r="A22" t="s">
        <v>3</v>
      </c>
      <c r="B22">
        <f>B5-B13</f>
        <v>0</v>
      </c>
    </row>
    <row r="23" spans="1:4" x14ac:dyDescent="0.3">
      <c r="A23" t="s">
        <v>24</v>
      </c>
      <c r="B23">
        <f>B6-B14</f>
        <v>0</v>
      </c>
    </row>
    <row r="25" spans="1:4" ht="21" x14ac:dyDescent="0.4">
      <c r="A25" t="s">
        <v>4</v>
      </c>
      <c r="B25" s="27">
        <f>SUM(B20:B23)</f>
        <v>0</v>
      </c>
    </row>
    <row r="26" spans="1:4" ht="21.6" thickBot="1" x14ac:dyDescent="0.45">
      <c r="B26" s="27"/>
    </row>
    <row r="27" spans="1:4" ht="15" thickBot="1" x14ac:dyDescent="0.35">
      <c r="A27" s="69" t="s">
        <v>7</v>
      </c>
      <c r="B27" s="70"/>
      <c r="C27" s="70"/>
      <c r="D27" s="71"/>
    </row>
    <row r="28" spans="1:4" ht="15" thickBot="1" x14ac:dyDescent="0.35">
      <c r="A28" s="69" t="str">
        <f>B2</f>
        <v>March'25</v>
      </c>
      <c r="B28" s="70"/>
      <c r="C28" s="70"/>
      <c r="D28" s="71"/>
    </row>
    <row r="29" spans="1:4" x14ac:dyDescent="0.3">
      <c r="A29" s="5" t="s">
        <v>8</v>
      </c>
      <c r="B29" s="6" t="s">
        <v>9</v>
      </c>
      <c r="C29" s="7" t="s">
        <v>10</v>
      </c>
      <c r="D29" s="8" t="s">
        <v>11</v>
      </c>
    </row>
    <row r="30" spans="1:4" ht="15" thickBot="1" x14ac:dyDescent="0.35">
      <c r="A30" s="9">
        <v>0</v>
      </c>
      <c r="B30" s="10">
        <v>0</v>
      </c>
      <c r="C30" s="12">
        <v>0</v>
      </c>
      <c r="D30" s="11">
        <v>0</v>
      </c>
    </row>
    <row r="34" spans="1:4" x14ac:dyDescent="0.3">
      <c r="A34" s="65" t="s">
        <v>12</v>
      </c>
      <c r="B34" s="65"/>
      <c r="C34" s="65"/>
      <c r="D34" s="65"/>
    </row>
    <row r="35" spans="1:4" x14ac:dyDescent="0.3">
      <c r="A35" s="13"/>
      <c r="B35" s="13" t="str">
        <f>B19</f>
        <v>March'25</v>
      </c>
    </row>
    <row r="36" spans="1:4" x14ac:dyDescent="0.3">
      <c r="A36" s="14" t="s">
        <v>13</v>
      </c>
      <c r="B36" s="14">
        <f>A30</f>
        <v>0</v>
      </c>
    </row>
    <row r="37" spans="1:4" x14ac:dyDescent="0.3">
      <c r="A37" s="15" t="s">
        <v>14</v>
      </c>
      <c r="B37" s="14">
        <f>B30</f>
        <v>0</v>
      </c>
    </row>
    <row r="55" spans="1:7" x14ac:dyDescent="0.3">
      <c r="A55" s="61" t="s">
        <v>15</v>
      </c>
      <c r="B55" s="61"/>
      <c r="C55" s="61"/>
      <c r="D55" s="61"/>
      <c r="E55" s="61"/>
      <c r="F55" s="61"/>
      <c r="G55" s="61"/>
    </row>
    <row r="56" spans="1:7" ht="43.95" customHeight="1" thickBot="1" x14ac:dyDescent="0.35">
      <c r="B56" s="66" t="str">
        <f>B35</f>
        <v>March'25</v>
      </c>
      <c r="C56" s="67"/>
    </row>
    <row r="57" spans="1:7" ht="49.05" customHeight="1" x14ac:dyDescent="0.3">
      <c r="A57" s="16"/>
      <c r="B57" s="17" t="s">
        <v>16</v>
      </c>
      <c r="C57" s="17" t="s">
        <v>17</v>
      </c>
      <c r="D57" s="18"/>
      <c r="E57" s="18"/>
      <c r="F57" s="19"/>
    </row>
    <row r="58" spans="1:7" ht="82.05" customHeight="1" x14ac:dyDescent="0.3">
      <c r="A58" s="20"/>
      <c r="B58" s="21">
        <f>B8</f>
        <v>203</v>
      </c>
      <c r="C58" s="21">
        <f>B16</f>
        <v>203</v>
      </c>
      <c r="F58" s="22"/>
    </row>
    <row r="59" spans="1:7" x14ac:dyDescent="0.3">
      <c r="B59">
        <f>B58</f>
        <v>203</v>
      </c>
      <c r="C59" t="e">
        <f>AVERAGE(B58,#REF!)</f>
        <v>#REF!</v>
      </c>
    </row>
    <row r="71" spans="1:9" x14ac:dyDescent="0.3">
      <c r="A71" s="23" t="s">
        <v>25</v>
      </c>
      <c r="B71" s="23"/>
      <c r="I71" t="s">
        <v>18</v>
      </c>
    </row>
    <row r="72" spans="1:9" x14ac:dyDescent="0.3">
      <c r="A72" s="24">
        <v>45717</v>
      </c>
      <c r="B72" s="8">
        <v>0</v>
      </c>
    </row>
    <row r="73" spans="1:9" x14ac:dyDescent="0.3">
      <c r="A73" s="24">
        <v>45718</v>
      </c>
      <c r="B73" s="25">
        <v>0</v>
      </c>
    </row>
    <row r="74" spans="1:9" x14ac:dyDescent="0.3">
      <c r="A74" s="24">
        <v>45719</v>
      </c>
      <c r="B74" s="25">
        <v>2</v>
      </c>
    </row>
    <row r="75" spans="1:9" x14ac:dyDescent="0.3">
      <c r="A75" s="24">
        <v>45720</v>
      </c>
      <c r="B75" s="25">
        <v>18</v>
      </c>
    </row>
    <row r="76" spans="1:9" x14ac:dyDescent="0.3">
      <c r="A76" s="24">
        <v>45721</v>
      </c>
      <c r="B76" s="25">
        <v>0</v>
      </c>
    </row>
    <row r="77" spans="1:9" x14ac:dyDescent="0.3">
      <c r="A77" s="24">
        <v>45722</v>
      </c>
      <c r="B77" s="25">
        <v>10</v>
      </c>
    </row>
    <row r="78" spans="1:9" x14ac:dyDescent="0.3">
      <c r="A78" s="24">
        <v>45723</v>
      </c>
      <c r="B78" s="25">
        <v>0</v>
      </c>
    </row>
    <row r="79" spans="1:9" x14ac:dyDescent="0.3">
      <c r="A79" s="24">
        <v>45724</v>
      </c>
      <c r="B79" s="25">
        <v>0</v>
      </c>
    </row>
    <row r="80" spans="1:9" x14ac:dyDescent="0.3">
      <c r="A80" s="24">
        <v>45725</v>
      </c>
      <c r="B80" s="25">
        <v>0</v>
      </c>
    </row>
    <row r="81" spans="1:2" x14ac:dyDescent="0.3">
      <c r="A81" s="24">
        <v>45726</v>
      </c>
      <c r="B81" s="25">
        <v>10</v>
      </c>
    </row>
    <row r="82" spans="1:2" x14ac:dyDescent="0.3">
      <c r="A82" s="24">
        <v>45727</v>
      </c>
      <c r="B82" s="25">
        <v>8</v>
      </c>
    </row>
    <row r="83" spans="1:2" x14ac:dyDescent="0.3">
      <c r="A83" s="24">
        <v>45728</v>
      </c>
      <c r="B83" s="25">
        <v>8</v>
      </c>
    </row>
    <row r="84" spans="1:2" x14ac:dyDescent="0.3">
      <c r="A84" s="24">
        <v>45729</v>
      </c>
      <c r="B84" s="25">
        <v>15</v>
      </c>
    </row>
    <row r="85" spans="1:2" x14ac:dyDescent="0.3">
      <c r="A85" s="24">
        <v>45730</v>
      </c>
      <c r="B85" s="25">
        <v>8</v>
      </c>
    </row>
    <row r="86" spans="1:2" x14ac:dyDescent="0.3">
      <c r="A86" s="24">
        <v>45731</v>
      </c>
      <c r="B86" s="25">
        <v>0</v>
      </c>
    </row>
    <row r="87" spans="1:2" x14ac:dyDescent="0.3">
      <c r="A87" s="24">
        <v>45732</v>
      </c>
      <c r="B87" s="25">
        <v>0</v>
      </c>
    </row>
    <row r="88" spans="1:2" x14ac:dyDescent="0.3">
      <c r="A88" s="24">
        <v>45733</v>
      </c>
      <c r="B88" s="25">
        <v>8</v>
      </c>
    </row>
    <row r="89" spans="1:2" x14ac:dyDescent="0.3">
      <c r="A89" s="24">
        <v>45734</v>
      </c>
      <c r="B89" s="25">
        <v>8</v>
      </c>
    </row>
    <row r="90" spans="1:2" x14ac:dyDescent="0.3">
      <c r="A90" s="24">
        <v>45735</v>
      </c>
      <c r="B90" s="25">
        <v>8</v>
      </c>
    </row>
    <row r="91" spans="1:2" x14ac:dyDescent="0.3">
      <c r="A91" s="24">
        <v>45736</v>
      </c>
      <c r="B91" s="25">
        <v>11</v>
      </c>
    </row>
    <row r="92" spans="1:2" x14ac:dyDescent="0.3">
      <c r="A92" s="24">
        <v>45737</v>
      </c>
      <c r="B92" s="25">
        <v>8</v>
      </c>
    </row>
    <row r="93" spans="1:2" x14ac:dyDescent="0.3">
      <c r="A93" s="24">
        <v>45738</v>
      </c>
      <c r="B93" s="25">
        <v>0</v>
      </c>
    </row>
    <row r="94" spans="1:2" x14ac:dyDescent="0.3">
      <c r="A94" s="24">
        <v>45739</v>
      </c>
      <c r="B94" s="25">
        <v>0</v>
      </c>
    </row>
    <row r="95" spans="1:2" x14ac:dyDescent="0.3">
      <c r="A95" s="24">
        <v>45740</v>
      </c>
      <c r="B95" s="25">
        <v>8</v>
      </c>
    </row>
    <row r="96" spans="1:2" x14ac:dyDescent="0.3">
      <c r="A96" s="24">
        <v>45741</v>
      </c>
      <c r="B96" s="25">
        <v>8</v>
      </c>
    </row>
    <row r="97" spans="1:8" x14ac:dyDescent="0.3">
      <c r="A97" s="24">
        <v>45742</v>
      </c>
      <c r="B97" s="25">
        <v>8</v>
      </c>
    </row>
    <row r="98" spans="1:8" x14ac:dyDescent="0.3">
      <c r="A98" s="24">
        <v>45743</v>
      </c>
      <c r="B98" s="25">
        <v>13</v>
      </c>
    </row>
    <row r="99" spans="1:8" x14ac:dyDescent="0.3">
      <c r="A99" s="24">
        <v>45744</v>
      </c>
      <c r="B99" s="25">
        <v>8</v>
      </c>
    </row>
    <row r="100" spans="1:8" x14ac:dyDescent="0.3">
      <c r="A100" s="24">
        <v>45745</v>
      </c>
      <c r="B100" s="25">
        <v>0</v>
      </c>
    </row>
    <row r="101" spans="1:8" x14ac:dyDescent="0.3">
      <c r="A101" s="24">
        <v>45746</v>
      </c>
      <c r="B101" s="25">
        <v>0</v>
      </c>
    </row>
    <row r="102" spans="1:8" x14ac:dyDescent="0.3">
      <c r="A102" s="24">
        <v>45747</v>
      </c>
      <c r="B102" s="25">
        <v>0</v>
      </c>
    </row>
    <row r="104" spans="1:8" x14ac:dyDescent="0.3">
      <c r="D104" s="23" t="s">
        <v>19</v>
      </c>
      <c r="E104" s="23" t="s">
        <v>20</v>
      </c>
      <c r="F104" s="23" t="s">
        <v>21</v>
      </c>
      <c r="G104" s="23" t="s">
        <v>22</v>
      </c>
      <c r="H104" s="23" t="s">
        <v>23</v>
      </c>
    </row>
    <row r="105" spans="1:8" x14ac:dyDescent="0.3">
      <c r="D105" s="23">
        <f>SUM($B$72:$B$79)</f>
        <v>30</v>
      </c>
      <c r="E105" s="23">
        <f>SUM($B$80:$B$87)</f>
        <v>49</v>
      </c>
      <c r="F105" s="23">
        <f>SUM($B$88:$B$94)</f>
        <v>43</v>
      </c>
      <c r="G105" s="23">
        <f>SUM($B$95:$B$102)</f>
        <v>45</v>
      </c>
      <c r="H105">
        <f>AVERAGE(D105:G105)</f>
        <v>41.75</v>
      </c>
    </row>
    <row r="106" spans="1:8" x14ac:dyDescent="0.3">
      <c r="D106">
        <f>$H$105</f>
        <v>41.75</v>
      </c>
      <c r="E106">
        <f t="shared" ref="E106:G106" si="0">$H$105</f>
        <v>41.75</v>
      </c>
      <c r="F106">
        <f t="shared" si="0"/>
        <v>41.75</v>
      </c>
      <c r="G106">
        <f t="shared" si="0"/>
        <v>41.75</v>
      </c>
      <c r="H106">
        <v>68</v>
      </c>
    </row>
  </sheetData>
  <mergeCells count="8">
    <mergeCell ref="A55:G55"/>
    <mergeCell ref="B56:C56"/>
    <mergeCell ref="A1:D1"/>
    <mergeCell ref="A9:D9"/>
    <mergeCell ref="A18:D18"/>
    <mergeCell ref="A27:D27"/>
    <mergeCell ref="A28:D28"/>
    <mergeCell ref="A34:D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DF89-34D7-4DC3-B9A3-AB7B93017479}">
  <dimension ref="A1:I106"/>
  <sheetViews>
    <sheetView topLeftCell="A39" zoomScale="66" zoomScaleNormal="100" workbookViewId="0">
      <selection activeCell="P31" sqref="P31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4" x14ac:dyDescent="0.3">
      <c r="A1" s="68" t="s">
        <v>0</v>
      </c>
      <c r="B1" s="68"/>
      <c r="C1" s="68"/>
      <c r="D1" s="68"/>
    </row>
    <row r="2" spans="1:4" x14ac:dyDescent="0.3">
      <c r="B2" t="s">
        <v>66</v>
      </c>
    </row>
    <row r="3" spans="1:4" x14ac:dyDescent="0.3">
      <c r="A3" t="s">
        <v>1</v>
      </c>
      <c r="B3" s="1">
        <v>3</v>
      </c>
    </row>
    <row r="4" spans="1:4" x14ac:dyDescent="0.3">
      <c r="A4" t="s">
        <v>2</v>
      </c>
      <c r="B4" s="1">
        <v>159</v>
      </c>
    </row>
    <row r="5" spans="1:4" x14ac:dyDescent="0.3">
      <c r="A5" t="s">
        <v>3</v>
      </c>
      <c r="B5" s="1">
        <v>2</v>
      </c>
    </row>
    <row r="6" spans="1:4" x14ac:dyDescent="0.3">
      <c r="A6" t="s">
        <v>24</v>
      </c>
      <c r="B6" s="1">
        <v>16</v>
      </c>
    </row>
    <row r="7" spans="1:4" x14ac:dyDescent="0.3">
      <c r="A7" t="s">
        <v>70</v>
      </c>
      <c r="B7" s="1">
        <v>0</v>
      </c>
    </row>
    <row r="8" spans="1:4" ht="18" x14ac:dyDescent="0.35">
      <c r="A8" s="2" t="s">
        <v>4</v>
      </c>
      <c r="B8" s="28">
        <f>SUM(B3:B7)</f>
        <v>180</v>
      </c>
      <c r="C8" s="4">
        <f>SUM(B8:B8)</f>
        <v>180</v>
      </c>
    </row>
    <row r="9" spans="1:4" x14ac:dyDescent="0.3">
      <c r="A9" s="68" t="s">
        <v>5</v>
      </c>
      <c r="B9" s="68"/>
      <c r="C9" s="68"/>
      <c r="D9" s="68"/>
    </row>
    <row r="10" spans="1:4" x14ac:dyDescent="0.3">
      <c r="B10" t="str">
        <f>B2</f>
        <v>March'25</v>
      </c>
    </row>
    <row r="11" spans="1:4" x14ac:dyDescent="0.3">
      <c r="A11" t="s">
        <v>1</v>
      </c>
      <c r="B11" s="1">
        <v>3</v>
      </c>
    </row>
    <row r="12" spans="1:4" x14ac:dyDescent="0.3">
      <c r="A12" t="s">
        <v>2</v>
      </c>
      <c r="B12" s="1">
        <v>159</v>
      </c>
    </row>
    <row r="13" spans="1:4" x14ac:dyDescent="0.3">
      <c r="A13" t="s">
        <v>3</v>
      </c>
      <c r="B13" s="1">
        <v>2</v>
      </c>
    </row>
    <row r="14" spans="1:4" x14ac:dyDescent="0.3">
      <c r="A14" t="s">
        <v>24</v>
      </c>
      <c r="B14" s="1">
        <v>12</v>
      </c>
    </row>
    <row r="15" spans="1:4" x14ac:dyDescent="0.3">
      <c r="A15" t="s">
        <v>70</v>
      </c>
      <c r="B15" s="1">
        <v>0</v>
      </c>
    </row>
    <row r="16" spans="1:4" ht="18" x14ac:dyDescent="0.35">
      <c r="A16" s="2" t="s">
        <v>4</v>
      </c>
      <c r="B16" s="28">
        <f>SUM(B11:B15)</f>
        <v>176</v>
      </c>
      <c r="C16" s="4">
        <f>SUM(B16:B16)</f>
        <v>176</v>
      </c>
    </row>
    <row r="17" spans="1:4" x14ac:dyDescent="0.3">
      <c r="A17" s="2"/>
      <c r="B17" s="3"/>
      <c r="C17" s="3"/>
      <c r="D17" s="3"/>
    </row>
    <row r="18" spans="1:4" x14ac:dyDescent="0.3">
      <c r="A18" s="68" t="s">
        <v>6</v>
      </c>
      <c r="B18" s="68"/>
      <c r="C18" s="68"/>
      <c r="D18" s="68"/>
    </row>
    <row r="19" spans="1:4" x14ac:dyDescent="0.3">
      <c r="B19" t="str">
        <f>B2</f>
        <v>March'25</v>
      </c>
    </row>
    <row r="20" spans="1:4" x14ac:dyDescent="0.3">
      <c r="A20" t="s">
        <v>1</v>
      </c>
      <c r="B20">
        <f>B3-B11</f>
        <v>0</v>
      </c>
    </row>
    <row r="21" spans="1:4" x14ac:dyDescent="0.3">
      <c r="A21" t="s">
        <v>2</v>
      </c>
      <c r="B21">
        <f>B4-B12</f>
        <v>0</v>
      </c>
    </row>
    <row r="22" spans="1:4" x14ac:dyDescent="0.3">
      <c r="A22" t="s">
        <v>3</v>
      </c>
      <c r="B22">
        <f>B5-B13</f>
        <v>0</v>
      </c>
    </row>
    <row r="23" spans="1:4" x14ac:dyDescent="0.3">
      <c r="A23" t="s">
        <v>24</v>
      </c>
      <c r="B23">
        <f>B6-B14</f>
        <v>4</v>
      </c>
    </row>
    <row r="24" spans="1:4" x14ac:dyDescent="0.3">
      <c r="A24" t="s">
        <v>70</v>
      </c>
      <c r="B24">
        <f>B7-B15</f>
        <v>0</v>
      </c>
    </row>
    <row r="25" spans="1:4" ht="21.6" thickBot="1" x14ac:dyDescent="0.45">
      <c r="A25" t="s">
        <v>4</v>
      </c>
      <c r="B25" s="27">
        <f>SUM(B20:B24)</f>
        <v>4</v>
      </c>
    </row>
    <row r="26" spans="1:4" ht="15" thickBot="1" x14ac:dyDescent="0.35">
      <c r="A26" s="69" t="s">
        <v>7</v>
      </c>
      <c r="B26" s="70"/>
      <c r="C26" s="70"/>
      <c r="D26" s="71"/>
    </row>
    <row r="27" spans="1:4" ht="15" thickBot="1" x14ac:dyDescent="0.35">
      <c r="A27" s="69" t="str">
        <f>B2</f>
        <v>March'25</v>
      </c>
      <c r="B27" s="70"/>
      <c r="C27" s="70"/>
      <c r="D27" s="71"/>
    </row>
    <row r="28" spans="1:4" x14ac:dyDescent="0.3">
      <c r="A28" s="5" t="s">
        <v>8</v>
      </c>
      <c r="B28" s="6" t="s">
        <v>9</v>
      </c>
      <c r="C28" s="7" t="s">
        <v>10</v>
      </c>
      <c r="D28" s="8" t="s">
        <v>11</v>
      </c>
    </row>
    <row r="29" spans="1:4" ht="15" thickBot="1" x14ac:dyDescent="0.35">
      <c r="A29" s="9">
        <v>0</v>
      </c>
      <c r="B29" s="10">
        <v>0</v>
      </c>
      <c r="C29" s="12">
        <v>1</v>
      </c>
      <c r="D29" s="11">
        <v>2</v>
      </c>
    </row>
    <row r="34" spans="1:4" x14ac:dyDescent="0.3">
      <c r="A34" s="65" t="s">
        <v>12</v>
      </c>
      <c r="B34" s="65"/>
      <c r="C34" s="65"/>
      <c r="D34" s="65"/>
    </row>
    <row r="35" spans="1:4" x14ac:dyDescent="0.3">
      <c r="A35" s="13"/>
      <c r="B35" s="13" t="str">
        <f>B19</f>
        <v>March'25</v>
      </c>
    </row>
    <row r="36" spans="1:4" x14ac:dyDescent="0.3">
      <c r="A36" s="14" t="s">
        <v>13</v>
      </c>
      <c r="B36" s="14">
        <v>0</v>
      </c>
    </row>
    <row r="37" spans="1:4" x14ac:dyDescent="0.3">
      <c r="A37" s="15" t="s">
        <v>14</v>
      </c>
      <c r="B37" s="14">
        <v>0</v>
      </c>
    </row>
    <row r="55" spans="1:7" x14ac:dyDescent="0.3">
      <c r="A55" s="61" t="s">
        <v>15</v>
      </c>
      <c r="B55" s="61"/>
      <c r="C55" s="61"/>
      <c r="D55" s="61"/>
      <c r="E55" s="61"/>
      <c r="F55" s="61"/>
      <c r="G55" s="61"/>
    </row>
    <row r="56" spans="1:7" ht="43.95" customHeight="1" thickBot="1" x14ac:dyDescent="0.35">
      <c r="B56" s="66" t="str">
        <f>B35</f>
        <v>March'25</v>
      </c>
      <c r="C56" s="67"/>
    </row>
    <row r="57" spans="1:7" ht="49.05" customHeight="1" x14ac:dyDescent="0.3">
      <c r="A57" s="16"/>
      <c r="B57" s="17" t="s">
        <v>16</v>
      </c>
      <c r="C57" s="17" t="s">
        <v>17</v>
      </c>
      <c r="D57" s="18"/>
      <c r="E57" s="18"/>
      <c r="F57" s="19"/>
    </row>
    <row r="58" spans="1:7" ht="82.05" customHeight="1" x14ac:dyDescent="0.3">
      <c r="A58" s="20"/>
      <c r="B58" s="21">
        <f>B8</f>
        <v>180</v>
      </c>
      <c r="C58" s="21">
        <f>B16</f>
        <v>176</v>
      </c>
      <c r="F58" s="22"/>
    </row>
    <row r="59" spans="1:7" x14ac:dyDescent="0.3">
      <c r="B59">
        <f>B58</f>
        <v>180</v>
      </c>
      <c r="C59" t="e">
        <f>AVERAGE(B58,#REF!)</f>
        <v>#REF!</v>
      </c>
    </row>
    <row r="71" spans="1:9" x14ac:dyDescent="0.3">
      <c r="A71" s="23" t="s">
        <v>25</v>
      </c>
      <c r="B71" s="23"/>
      <c r="I71" t="s">
        <v>18</v>
      </c>
    </row>
    <row r="72" spans="1:9" x14ac:dyDescent="0.3">
      <c r="A72" s="24">
        <v>45717</v>
      </c>
      <c r="B72" s="8">
        <v>0</v>
      </c>
    </row>
    <row r="73" spans="1:9" x14ac:dyDescent="0.3">
      <c r="A73" s="24">
        <v>45718</v>
      </c>
      <c r="B73" s="25">
        <v>0</v>
      </c>
    </row>
    <row r="74" spans="1:9" x14ac:dyDescent="0.3">
      <c r="A74" s="24">
        <v>45719</v>
      </c>
      <c r="B74" s="25">
        <v>8</v>
      </c>
    </row>
    <row r="75" spans="1:9" x14ac:dyDescent="0.3">
      <c r="A75" s="24">
        <v>45720</v>
      </c>
      <c r="B75" s="25">
        <v>6</v>
      </c>
    </row>
    <row r="76" spans="1:9" x14ac:dyDescent="0.3">
      <c r="A76" s="24">
        <v>45721</v>
      </c>
      <c r="B76" s="25">
        <v>8</v>
      </c>
    </row>
    <row r="77" spans="1:9" x14ac:dyDescent="0.3">
      <c r="A77" s="24">
        <v>45722</v>
      </c>
      <c r="B77" s="25">
        <v>10</v>
      </c>
    </row>
    <row r="78" spans="1:9" x14ac:dyDescent="0.3">
      <c r="A78" s="24">
        <v>45723</v>
      </c>
      <c r="B78" s="25">
        <v>6</v>
      </c>
    </row>
    <row r="79" spans="1:9" x14ac:dyDescent="0.3">
      <c r="A79" s="24">
        <v>45724</v>
      </c>
      <c r="B79" s="25">
        <v>0</v>
      </c>
    </row>
    <row r="80" spans="1:9" x14ac:dyDescent="0.3">
      <c r="A80" s="24">
        <v>45725</v>
      </c>
      <c r="B80" s="25">
        <v>0</v>
      </c>
    </row>
    <row r="81" spans="1:2" x14ac:dyDescent="0.3">
      <c r="A81" s="24">
        <v>45726</v>
      </c>
      <c r="B81" s="25">
        <v>5</v>
      </c>
    </row>
    <row r="82" spans="1:2" x14ac:dyDescent="0.3">
      <c r="A82" s="24">
        <v>45727</v>
      </c>
      <c r="B82" s="25">
        <v>10</v>
      </c>
    </row>
    <row r="83" spans="1:2" x14ac:dyDescent="0.3">
      <c r="A83" s="24">
        <v>45728</v>
      </c>
      <c r="B83" s="25">
        <v>7</v>
      </c>
    </row>
    <row r="84" spans="1:2" x14ac:dyDescent="0.3">
      <c r="A84" s="24">
        <v>45729</v>
      </c>
      <c r="B84" s="25">
        <v>6</v>
      </c>
    </row>
    <row r="85" spans="1:2" x14ac:dyDescent="0.3">
      <c r="A85" s="24">
        <v>45730</v>
      </c>
      <c r="B85" s="25">
        <v>6</v>
      </c>
    </row>
    <row r="86" spans="1:2" x14ac:dyDescent="0.3">
      <c r="A86" s="24">
        <v>45731</v>
      </c>
      <c r="B86" s="25">
        <v>0</v>
      </c>
    </row>
    <row r="87" spans="1:2" x14ac:dyDescent="0.3">
      <c r="A87" s="24">
        <v>45732</v>
      </c>
      <c r="B87" s="25">
        <v>2</v>
      </c>
    </row>
    <row r="88" spans="1:2" x14ac:dyDescent="0.3">
      <c r="A88" s="24">
        <v>45733</v>
      </c>
      <c r="B88" s="25">
        <v>7</v>
      </c>
    </row>
    <row r="89" spans="1:2" x14ac:dyDescent="0.3">
      <c r="A89" s="24">
        <v>45734</v>
      </c>
      <c r="B89" s="25">
        <v>8</v>
      </c>
    </row>
    <row r="90" spans="1:2" x14ac:dyDescent="0.3">
      <c r="A90" s="24">
        <v>45735</v>
      </c>
      <c r="B90" s="25">
        <v>6</v>
      </c>
    </row>
    <row r="91" spans="1:2" x14ac:dyDescent="0.3">
      <c r="A91" s="24">
        <v>45736</v>
      </c>
      <c r="B91" s="25">
        <v>6</v>
      </c>
    </row>
    <row r="92" spans="1:2" x14ac:dyDescent="0.3">
      <c r="A92" s="24">
        <v>45737</v>
      </c>
      <c r="B92" s="25">
        <v>6</v>
      </c>
    </row>
    <row r="93" spans="1:2" x14ac:dyDescent="0.3">
      <c r="A93" s="24">
        <v>45738</v>
      </c>
      <c r="B93" s="25">
        <v>0</v>
      </c>
    </row>
    <row r="94" spans="1:2" x14ac:dyDescent="0.3">
      <c r="A94" s="24">
        <v>45739</v>
      </c>
      <c r="B94" s="25">
        <v>0</v>
      </c>
    </row>
    <row r="95" spans="1:2" x14ac:dyDescent="0.3">
      <c r="A95" s="24">
        <v>45740</v>
      </c>
      <c r="B95" s="25">
        <v>9</v>
      </c>
    </row>
    <row r="96" spans="1:2" x14ac:dyDescent="0.3">
      <c r="A96" s="24">
        <v>45741</v>
      </c>
      <c r="B96" s="25">
        <v>13</v>
      </c>
    </row>
    <row r="97" spans="1:8" x14ac:dyDescent="0.3">
      <c r="A97" s="24">
        <v>45742</v>
      </c>
      <c r="B97" s="25">
        <v>9</v>
      </c>
    </row>
    <row r="98" spans="1:8" x14ac:dyDescent="0.3">
      <c r="A98" s="24">
        <v>45743</v>
      </c>
      <c r="B98" s="25">
        <v>12</v>
      </c>
    </row>
    <row r="99" spans="1:8" x14ac:dyDescent="0.3">
      <c r="A99" s="24">
        <v>45744</v>
      </c>
      <c r="B99" s="25">
        <v>6</v>
      </c>
    </row>
    <row r="100" spans="1:8" x14ac:dyDescent="0.3">
      <c r="A100" s="24">
        <v>45745</v>
      </c>
      <c r="B100" s="25">
        <v>0</v>
      </c>
    </row>
    <row r="101" spans="1:8" x14ac:dyDescent="0.3">
      <c r="A101" s="24">
        <v>45746</v>
      </c>
      <c r="B101" s="25">
        <v>0</v>
      </c>
    </row>
    <row r="102" spans="1:8" x14ac:dyDescent="0.3">
      <c r="A102" s="24">
        <v>45747</v>
      </c>
      <c r="B102" s="25">
        <v>0</v>
      </c>
    </row>
    <row r="104" spans="1:8" x14ac:dyDescent="0.3">
      <c r="D104" s="23" t="s">
        <v>19</v>
      </c>
      <c r="E104" s="23" t="s">
        <v>20</v>
      </c>
      <c r="F104" s="23" t="s">
        <v>21</v>
      </c>
      <c r="G104" s="23" t="s">
        <v>22</v>
      </c>
      <c r="H104" s="23" t="s">
        <v>23</v>
      </c>
    </row>
    <row r="105" spans="1:8" x14ac:dyDescent="0.3">
      <c r="D105" s="23">
        <f>SUM($B$72:$B$79)</f>
        <v>38</v>
      </c>
      <c r="E105" s="23">
        <f>SUM($B$80:$B$87)</f>
        <v>36</v>
      </c>
      <c r="F105" s="23">
        <f>SUM($B$88:$B$94)</f>
        <v>33</v>
      </c>
      <c r="G105" s="23">
        <f>SUM($B$95:$B$102)</f>
        <v>49</v>
      </c>
      <c r="H105">
        <f>AVERAGE(D105:G105)</f>
        <v>39</v>
      </c>
    </row>
    <row r="106" spans="1:8" x14ac:dyDescent="0.3">
      <c r="D106">
        <f>$H$105</f>
        <v>39</v>
      </c>
      <c r="E106">
        <f t="shared" ref="E106:G106" si="0">$H$105</f>
        <v>39</v>
      </c>
      <c r="F106">
        <f t="shared" si="0"/>
        <v>39</v>
      </c>
      <c r="G106">
        <f t="shared" si="0"/>
        <v>39</v>
      </c>
      <c r="H106">
        <v>68</v>
      </c>
    </row>
  </sheetData>
  <mergeCells count="8">
    <mergeCell ref="A55:G55"/>
    <mergeCell ref="B56:C56"/>
    <mergeCell ref="A1:D1"/>
    <mergeCell ref="A9:D9"/>
    <mergeCell ref="A18:D18"/>
    <mergeCell ref="A26:D26"/>
    <mergeCell ref="A27:D27"/>
    <mergeCell ref="A34:D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323D-A2BD-4E6A-BB63-98D1F31753D3}">
  <dimension ref="A1:I106"/>
  <sheetViews>
    <sheetView topLeftCell="A79" zoomScale="66" workbookViewId="0">
      <selection activeCell="P25" sqref="P25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4" x14ac:dyDescent="0.3">
      <c r="A1" s="68" t="s">
        <v>0</v>
      </c>
      <c r="B1" s="68"/>
      <c r="C1" s="68"/>
      <c r="D1" s="68"/>
    </row>
    <row r="2" spans="1:4" x14ac:dyDescent="0.3">
      <c r="B2" t="s">
        <v>66</v>
      </c>
    </row>
    <row r="3" spans="1:4" x14ac:dyDescent="0.3">
      <c r="A3" t="s">
        <v>1</v>
      </c>
      <c r="B3" s="1">
        <v>11</v>
      </c>
    </row>
    <row r="4" spans="1:4" x14ac:dyDescent="0.3">
      <c r="A4" t="s">
        <v>2</v>
      </c>
      <c r="B4" s="1">
        <v>71</v>
      </c>
    </row>
    <row r="5" spans="1:4" x14ac:dyDescent="0.3">
      <c r="A5" t="s">
        <v>3</v>
      </c>
      <c r="B5" s="1">
        <v>0</v>
      </c>
    </row>
    <row r="6" spans="1:4" x14ac:dyDescent="0.3">
      <c r="A6" t="s">
        <v>24</v>
      </c>
      <c r="B6" s="1">
        <v>1</v>
      </c>
    </row>
    <row r="7" spans="1:4" x14ac:dyDescent="0.3">
      <c r="A7" t="s">
        <v>67</v>
      </c>
      <c r="B7" s="1">
        <v>1</v>
      </c>
    </row>
    <row r="8" spans="1:4" ht="18" x14ac:dyDescent="0.35">
      <c r="A8" s="2" t="s">
        <v>4</v>
      </c>
      <c r="B8" s="28">
        <f>SUM(B3:B7)</f>
        <v>84</v>
      </c>
      <c r="C8" s="4">
        <f>SUM(B8:B8)</f>
        <v>84</v>
      </c>
    </row>
    <row r="9" spans="1:4" x14ac:dyDescent="0.3">
      <c r="A9" s="68" t="s">
        <v>5</v>
      </c>
      <c r="B9" s="68"/>
      <c r="C9" s="68"/>
      <c r="D9" s="68"/>
    </row>
    <row r="10" spans="1:4" x14ac:dyDescent="0.3">
      <c r="B10" t="str">
        <f>B2</f>
        <v>March'25</v>
      </c>
    </row>
    <row r="11" spans="1:4" x14ac:dyDescent="0.3">
      <c r="A11" t="s">
        <v>1</v>
      </c>
      <c r="B11" s="1">
        <v>11</v>
      </c>
    </row>
    <row r="12" spans="1:4" x14ac:dyDescent="0.3">
      <c r="A12" t="s">
        <v>2</v>
      </c>
      <c r="B12" s="1">
        <v>71</v>
      </c>
    </row>
    <row r="13" spans="1:4" x14ac:dyDescent="0.3">
      <c r="A13" t="s">
        <v>3</v>
      </c>
      <c r="B13" s="1">
        <v>0</v>
      </c>
    </row>
    <row r="14" spans="1:4" x14ac:dyDescent="0.3">
      <c r="A14" t="s">
        <v>24</v>
      </c>
      <c r="B14" s="1">
        <v>1</v>
      </c>
    </row>
    <row r="15" spans="1:4" x14ac:dyDescent="0.3">
      <c r="A15" t="s">
        <v>67</v>
      </c>
      <c r="B15" s="1">
        <v>1</v>
      </c>
    </row>
    <row r="16" spans="1:4" ht="18" x14ac:dyDescent="0.35">
      <c r="A16" s="2" t="s">
        <v>4</v>
      </c>
      <c r="B16" s="28">
        <f>SUM(B11:B15)</f>
        <v>84</v>
      </c>
      <c r="C16" s="4">
        <f>SUM(B16:B16)</f>
        <v>84</v>
      </c>
    </row>
    <row r="17" spans="1:4" x14ac:dyDescent="0.3">
      <c r="A17" s="2"/>
      <c r="B17" s="3"/>
      <c r="C17" s="3"/>
      <c r="D17" s="3"/>
    </row>
    <row r="18" spans="1:4" x14ac:dyDescent="0.3">
      <c r="A18" s="68" t="s">
        <v>6</v>
      </c>
      <c r="B18" s="68"/>
      <c r="C18" s="68"/>
      <c r="D18" s="68"/>
    </row>
    <row r="19" spans="1:4" x14ac:dyDescent="0.3">
      <c r="B19" t="str">
        <f>B2</f>
        <v>March'25</v>
      </c>
    </row>
    <row r="20" spans="1:4" x14ac:dyDescent="0.3">
      <c r="A20" t="s">
        <v>1</v>
      </c>
      <c r="B20">
        <f>B3-B11</f>
        <v>0</v>
      </c>
    </row>
    <row r="21" spans="1:4" x14ac:dyDescent="0.3">
      <c r="A21" t="s">
        <v>2</v>
      </c>
      <c r="B21">
        <f>B4-B12</f>
        <v>0</v>
      </c>
    </row>
    <row r="22" spans="1:4" x14ac:dyDescent="0.3">
      <c r="A22" t="s">
        <v>3</v>
      </c>
      <c r="B22">
        <f t="shared" ref="B22:B24" si="0">B5-B13</f>
        <v>0</v>
      </c>
    </row>
    <row r="23" spans="1:4" x14ac:dyDescent="0.3">
      <c r="A23" t="s">
        <v>24</v>
      </c>
      <c r="B23">
        <f t="shared" si="0"/>
        <v>0</v>
      </c>
    </row>
    <row r="24" spans="1:4" x14ac:dyDescent="0.3">
      <c r="A24" t="s">
        <v>67</v>
      </c>
      <c r="B24">
        <f t="shared" si="0"/>
        <v>0</v>
      </c>
    </row>
    <row r="25" spans="1:4" ht="21.6" thickBot="1" x14ac:dyDescent="0.45">
      <c r="A25" t="s">
        <v>4</v>
      </c>
      <c r="B25" s="27">
        <f>SUM(B20:B24)</f>
        <v>0</v>
      </c>
    </row>
    <row r="26" spans="1:4" ht="15" thickBot="1" x14ac:dyDescent="0.35">
      <c r="A26" s="69" t="s">
        <v>7</v>
      </c>
      <c r="B26" s="70"/>
      <c r="C26" s="70"/>
      <c r="D26" s="71"/>
    </row>
    <row r="27" spans="1:4" ht="15" thickBot="1" x14ac:dyDescent="0.35">
      <c r="A27" s="69" t="str">
        <f>B2</f>
        <v>March'25</v>
      </c>
      <c r="B27" s="70"/>
      <c r="C27" s="70"/>
      <c r="D27" s="71"/>
    </row>
    <row r="28" spans="1:4" x14ac:dyDescent="0.3">
      <c r="A28" s="5" t="s">
        <v>8</v>
      </c>
      <c r="B28" s="6" t="s">
        <v>9</v>
      </c>
      <c r="C28" s="7" t="s">
        <v>10</v>
      </c>
      <c r="D28" s="8" t="s">
        <v>11</v>
      </c>
    </row>
    <row r="29" spans="1:4" ht="15" thickBot="1" x14ac:dyDescent="0.35">
      <c r="A29" s="9">
        <v>0</v>
      </c>
      <c r="B29" s="10">
        <v>0</v>
      </c>
      <c r="C29" s="12">
        <v>2</v>
      </c>
      <c r="D29" s="11">
        <v>9</v>
      </c>
    </row>
    <row r="34" spans="1:4" x14ac:dyDescent="0.3">
      <c r="A34" s="65" t="s">
        <v>12</v>
      </c>
      <c r="B34" s="65"/>
      <c r="C34" s="65"/>
      <c r="D34" s="65"/>
    </row>
    <row r="35" spans="1:4" x14ac:dyDescent="0.3">
      <c r="A35" s="13"/>
      <c r="B35" s="13" t="str">
        <f>B19</f>
        <v>March'25</v>
      </c>
    </row>
    <row r="36" spans="1:4" x14ac:dyDescent="0.3">
      <c r="A36" s="14" t="s">
        <v>13</v>
      </c>
      <c r="B36" s="14">
        <v>0</v>
      </c>
    </row>
    <row r="37" spans="1:4" x14ac:dyDescent="0.3">
      <c r="A37" s="15" t="s">
        <v>14</v>
      </c>
      <c r="B37" s="14">
        <v>0</v>
      </c>
    </row>
    <row r="55" spans="1:7" x14ac:dyDescent="0.3">
      <c r="A55" s="61" t="s">
        <v>15</v>
      </c>
      <c r="B55" s="61"/>
      <c r="C55" s="61"/>
      <c r="D55" s="61"/>
      <c r="E55" s="61"/>
      <c r="F55" s="61"/>
      <c r="G55" s="61"/>
    </row>
    <row r="56" spans="1:7" ht="43.95" customHeight="1" thickBot="1" x14ac:dyDescent="0.35">
      <c r="B56" s="66" t="str">
        <f>B35</f>
        <v>March'25</v>
      </c>
      <c r="C56" s="67"/>
    </row>
    <row r="57" spans="1:7" ht="49.05" customHeight="1" x14ac:dyDescent="0.3">
      <c r="A57" s="16"/>
      <c r="B57" s="17" t="s">
        <v>16</v>
      </c>
      <c r="C57" s="17" t="s">
        <v>17</v>
      </c>
      <c r="D57" s="18"/>
      <c r="E57" s="18"/>
      <c r="F57" s="19"/>
    </row>
    <row r="58" spans="1:7" ht="82.05" customHeight="1" x14ac:dyDescent="0.3">
      <c r="A58" s="20"/>
      <c r="B58" s="21">
        <f>B8</f>
        <v>84</v>
      </c>
      <c r="C58" s="21">
        <f>B16</f>
        <v>84</v>
      </c>
      <c r="F58" s="22"/>
    </row>
    <row r="59" spans="1:7" x14ac:dyDescent="0.3">
      <c r="B59">
        <f>B58</f>
        <v>84</v>
      </c>
      <c r="C59" t="e">
        <f>AVERAGE(B58,#REF!)</f>
        <v>#REF!</v>
      </c>
    </row>
    <row r="71" spans="1:9" x14ac:dyDescent="0.3">
      <c r="A71" s="23" t="s">
        <v>25</v>
      </c>
      <c r="B71" s="23"/>
      <c r="I71" t="s">
        <v>18</v>
      </c>
    </row>
    <row r="72" spans="1:9" x14ac:dyDescent="0.3">
      <c r="A72" s="24">
        <v>45658</v>
      </c>
      <c r="B72" s="8">
        <v>0</v>
      </c>
    </row>
    <row r="73" spans="1:9" x14ac:dyDescent="0.3">
      <c r="A73" s="24">
        <v>45659</v>
      </c>
      <c r="B73" s="25">
        <v>0</v>
      </c>
    </row>
    <row r="74" spans="1:9" x14ac:dyDescent="0.3">
      <c r="A74" s="24">
        <v>45660</v>
      </c>
      <c r="B74" s="25">
        <v>1</v>
      </c>
    </row>
    <row r="75" spans="1:9" x14ac:dyDescent="0.3">
      <c r="A75" s="24">
        <v>45661</v>
      </c>
      <c r="B75" s="25">
        <v>3</v>
      </c>
    </row>
    <row r="76" spans="1:9" x14ac:dyDescent="0.3">
      <c r="A76" s="24">
        <v>45662</v>
      </c>
      <c r="B76" s="25">
        <v>3</v>
      </c>
    </row>
    <row r="77" spans="1:9" x14ac:dyDescent="0.3">
      <c r="A77" s="24">
        <v>45663</v>
      </c>
      <c r="B77" s="25">
        <v>7</v>
      </c>
    </row>
    <row r="78" spans="1:9" x14ac:dyDescent="0.3">
      <c r="A78" s="24">
        <v>45664</v>
      </c>
      <c r="B78" s="25">
        <v>6</v>
      </c>
    </row>
    <row r="79" spans="1:9" x14ac:dyDescent="0.3">
      <c r="A79" s="24">
        <v>45665</v>
      </c>
      <c r="B79" s="25">
        <v>0</v>
      </c>
    </row>
    <row r="80" spans="1:9" x14ac:dyDescent="0.3">
      <c r="A80" s="24">
        <v>45666</v>
      </c>
      <c r="B80" s="25">
        <v>0</v>
      </c>
    </row>
    <row r="81" spans="1:2" x14ac:dyDescent="0.3">
      <c r="A81" s="24">
        <v>45667</v>
      </c>
      <c r="B81" s="25">
        <v>1</v>
      </c>
    </row>
    <row r="82" spans="1:2" x14ac:dyDescent="0.3">
      <c r="A82" s="24">
        <v>45668</v>
      </c>
      <c r="B82" s="25">
        <v>2</v>
      </c>
    </row>
    <row r="83" spans="1:2" x14ac:dyDescent="0.3">
      <c r="A83" s="24">
        <v>45669</v>
      </c>
      <c r="B83" s="25">
        <v>8</v>
      </c>
    </row>
    <row r="84" spans="1:2" x14ac:dyDescent="0.3">
      <c r="A84" s="24">
        <v>45670</v>
      </c>
      <c r="B84" s="25">
        <v>2</v>
      </c>
    </row>
    <row r="85" spans="1:2" x14ac:dyDescent="0.3">
      <c r="A85" s="24">
        <v>45671</v>
      </c>
      <c r="B85" s="25">
        <v>1</v>
      </c>
    </row>
    <row r="86" spans="1:2" x14ac:dyDescent="0.3">
      <c r="A86" s="24">
        <v>45672</v>
      </c>
      <c r="B86" s="25">
        <v>0</v>
      </c>
    </row>
    <row r="87" spans="1:2" x14ac:dyDescent="0.3">
      <c r="A87" s="24">
        <v>45673</v>
      </c>
      <c r="B87" s="25">
        <v>1</v>
      </c>
    </row>
    <row r="88" spans="1:2" x14ac:dyDescent="0.3">
      <c r="A88" s="24">
        <v>45674</v>
      </c>
      <c r="B88" s="25">
        <v>4</v>
      </c>
    </row>
    <row r="89" spans="1:2" x14ac:dyDescent="0.3">
      <c r="A89" s="24">
        <v>45675</v>
      </c>
      <c r="B89" s="25">
        <v>4</v>
      </c>
    </row>
    <row r="90" spans="1:2" x14ac:dyDescent="0.3">
      <c r="A90" s="24">
        <v>45676</v>
      </c>
      <c r="B90" s="25">
        <v>5</v>
      </c>
    </row>
    <row r="91" spans="1:2" x14ac:dyDescent="0.3">
      <c r="A91" s="24">
        <v>45677</v>
      </c>
      <c r="B91" s="25">
        <v>5</v>
      </c>
    </row>
    <row r="92" spans="1:2" x14ac:dyDescent="0.3">
      <c r="A92" s="24">
        <v>45678</v>
      </c>
      <c r="B92" s="25">
        <v>1</v>
      </c>
    </row>
    <row r="93" spans="1:2" x14ac:dyDescent="0.3">
      <c r="A93" s="24">
        <v>45679</v>
      </c>
      <c r="B93" s="25">
        <v>0</v>
      </c>
    </row>
    <row r="94" spans="1:2" x14ac:dyDescent="0.3">
      <c r="A94" s="24">
        <v>45680</v>
      </c>
      <c r="B94" s="25">
        <v>0</v>
      </c>
    </row>
    <row r="95" spans="1:2" x14ac:dyDescent="0.3">
      <c r="A95" s="24">
        <v>45681</v>
      </c>
      <c r="B95" s="25">
        <v>3</v>
      </c>
    </row>
    <row r="96" spans="1:2" x14ac:dyDescent="0.3">
      <c r="A96" s="24">
        <v>45682</v>
      </c>
      <c r="B96" s="25">
        <v>1</v>
      </c>
    </row>
    <row r="97" spans="1:8" x14ac:dyDescent="0.3">
      <c r="A97" s="24">
        <v>45683</v>
      </c>
      <c r="B97" s="25">
        <v>1</v>
      </c>
    </row>
    <row r="98" spans="1:8" x14ac:dyDescent="0.3">
      <c r="A98" s="24">
        <v>45684</v>
      </c>
      <c r="B98" s="25">
        <v>0</v>
      </c>
    </row>
    <row r="99" spans="1:8" x14ac:dyDescent="0.3">
      <c r="A99" s="24">
        <v>45685</v>
      </c>
      <c r="B99" s="25">
        <v>0</v>
      </c>
    </row>
    <row r="100" spans="1:8" x14ac:dyDescent="0.3">
      <c r="A100" s="24">
        <v>45686</v>
      </c>
      <c r="B100" s="25">
        <v>0</v>
      </c>
    </row>
    <row r="101" spans="1:8" x14ac:dyDescent="0.3">
      <c r="A101" s="24">
        <v>45687</v>
      </c>
      <c r="B101" s="25">
        <v>0</v>
      </c>
    </row>
    <row r="102" spans="1:8" x14ac:dyDescent="0.3">
      <c r="A102" s="24">
        <v>45688</v>
      </c>
      <c r="B102" s="25">
        <v>0</v>
      </c>
    </row>
    <row r="104" spans="1:8" x14ac:dyDescent="0.3">
      <c r="D104" s="23" t="s">
        <v>19</v>
      </c>
      <c r="E104" s="23" t="s">
        <v>20</v>
      </c>
      <c r="F104" s="23" t="s">
        <v>21</v>
      </c>
      <c r="G104" s="23" t="s">
        <v>22</v>
      </c>
      <c r="H104" s="23" t="s">
        <v>23</v>
      </c>
    </row>
    <row r="105" spans="1:8" x14ac:dyDescent="0.3">
      <c r="D105" s="23">
        <f>SUM($B$72:$B$79)</f>
        <v>20</v>
      </c>
      <c r="E105" s="23">
        <f>SUM($B$80:$B$87)</f>
        <v>15</v>
      </c>
      <c r="F105" s="23">
        <f>SUM($B$88:$B$94)</f>
        <v>19</v>
      </c>
      <c r="G105" s="23">
        <f>SUM($B$95:$B$102)</f>
        <v>5</v>
      </c>
      <c r="H105">
        <f>AVERAGE(D105:G105)</f>
        <v>14.75</v>
      </c>
    </row>
    <row r="106" spans="1:8" x14ac:dyDescent="0.3">
      <c r="D106">
        <f>$H$105</f>
        <v>14.75</v>
      </c>
      <c r="E106">
        <f t="shared" ref="E106:G106" si="1">$H$105</f>
        <v>14.75</v>
      </c>
      <c r="F106">
        <f t="shared" si="1"/>
        <v>14.75</v>
      </c>
      <c r="G106">
        <f t="shared" si="1"/>
        <v>14.75</v>
      </c>
      <c r="H106">
        <v>68</v>
      </c>
    </row>
  </sheetData>
  <mergeCells count="8">
    <mergeCell ref="A55:G55"/>
    <mergeCell ref="B56:C56"/>
    <mergeCell ref="A1:D1"/>
    <mergeCell ref="A9:D9"/>
    <mergeCell ref="A18:D18"/>
    <mergeCell ref="A26:D26"/>
    <mergeCell ref="A27:D27"/>
    <mergeCell ref="A34:D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BC23-B16B-4F2B-990E-01480306F460}">
  <dimension ref="A1:I106"/>
  <sheetViews>
    <sheetView topLeftCell="A81" zoomScale="64" workbookViewId="0">
      <selection activeCell="H113" sqref="H113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4" x14ac:dyDescent="0.3">
      <c r="A1" s="68" t="s">
        <v>0</v>
      </c>
      <c r="B1" s="68"/>
      <c r="C1" s="68"/>
      <c r="D1" s="68"/>
    </row>
    <row r="2" spans="1:4" x14ac:dyDescent="0.3">
      <c r="B2" t="s">
        <v>66</v>
      </c>
    </row>
    <row r="3" spans="1:4" x14ac:dyDescent="0.3">
      <c r="A3" t="s">
        <v>1</v>
      </c>
      <c r="B3" s="1">
        <v>0</v>
      </c>
    </row>
    <row r="4" spans="1:4" x14ac:dyDescent="0.3">
      <c r="A4" t="s">
        <v>2</v>
      </c>
      <c r="B4" s="1">
        <v>18</v>
      </c>
    </row>
    <row r="5" spans="1:4" x14ac:dyDescent="0.3">
      <c r="A5" t="s">
        <v>3</v>
      </c>
      <c r="B5" s="1">
        <v>0</v>
      </c>
    </row>
    <row r="6" spans="1:4" x14ac:dyDescent="0.3">
      <c r="A6" t="s">
        <v>24</v>
      </c>
      <c r="B6" s="1">
        <v>1</v>
      </c>
    </row>
    <row r="7" spans="1:4" x14ac:dyDescent="0.3">
      <c r="B7" s="1"/>
    </row>
    <row r="8" spans="1:4" ht="18" x14ac:dyDescent="0.35">
      <c r="A8" s="2" t="s">
        <v>4</v>
      </c>
      <c r="B8" s="28">
        <f>SUM(B3:B7)</f>
        <v>19</v>
      </c>
      <c r="C8" s="4">
        <f>SUM(B8:B8)</f>
        <v>19</v>
      </c>
    </row>
    <row r="9" spans="1:4" x14ac:dyDescent="0.3">
      <c r="A9" s="68" t="s">
        <v>5</v>
      </c>
      <c r="B9" s="68"/>
      <c r="C9" s="68"/>
      <c r="D9" s="68"/>
    </row>
    <row r="10" spans="1:4" x14ac:dyDescent="0.3">
      <c r="B10" t="str">
        <f>B2</f>
        <v>March'25</v>
      </c>
    </row>
    <row r="11" spans="1:4" x14ac:dyDescent="0.3">
      <c r="A11" t="s">
        <v>1</v>
      </c>
      <c r="B11" s="1">
        <v>0</v>
      </c>
    </row>
    <row r="12" spans="1:4" x14ac:dyDescent="0.3">
      <c r="A12" t="s">
        <v>2</v>
      </c>
      <c r="B12" s="1">
        <v>18</v>
      </c>
    </row>
    <row r="13" spans="1:4" x14ac:dyDescent="0.3">
      <c r="A13" t="s">
        <v>3</v>
      </c>
      <c r="B13" s="1">
        <v>0</v>
      </c>
    </row>
    <row r="14" spans="1:4" x14ac:dyDescent="0.3">
      <c r="A14" t="s">
        <v>24</v>
      </c>
      <c r="B14" s="1">
        <v>1</v>
      </c>
    </row>
    <row r="15" spans="1:4" x14ac:dyDescent="0.3">
      <c r="B15" s="1"/>
    </row>
    <row r="16" spans="1:4" ht="18" x14ac:dyDescent="0.35">
      <c r="A16" s="2" t="s">
        <v>4</v>
      </c>
      <c r="B16" s="28">
        <f>SUM(B11:B15)</f>
        <v>19</v>
      </c>
      <c r="C16" s="4">
        <f>SUM(B16:B16)</f>
        <v>19</v>
      </c>
    </row>
    <row r="17" spans="1:4" x14ac:dyDescent="0.3">
      <c r="A17" s="2"/>
      <c r="B17" s="3"/>
      <c r="C17" s="3"/>
      <c r="D17" s="3"/>
    </row>
    <row r="18" spans="1:4" x14ac:dyDescent="0.3">
      <c r="A18" s="68" t="s">
        <v>6</v>
      </c>
      <c r="B18" s="68"/>
      <c r="C18" s="68"/>
      <c r="D18" s="68"/>
    </row>
    <row r="19" spans="1:4" x14ac:dyDescent="0.3">
      <c r="B19" t="str">
        <f>B2</f>
        <v>March'25</v>
      </c>
    </row>
    <row r="20" spans="1:4" x14ac:dyDescent="0.3">
      <c r="A20" t="s">
        <v>1</v>
      </c>
      <c r="B20">
        <f>B3-B11</f>
        <v>0</v>
      </c>
    </row>
    <row r="21" spans="1:4" x14ac:dyDescent="0.3">
      <c r="A21" t="s">
        <v>2</v>
      </c>
      <c r="B21">
        <f>B4-B12</f>
        <v>0</v>
      </c>
    </row>
    <row r="22" spans="1:4" x14ac:dyDescent="0.3">
      <c r="A22" t="s">
        <v>3</v>
      </c>
      <c r="B22">
        <f>B5-B13</f>
        <v>0</v>
      </c>
    </row>
    <row r="23" spans="1:4" x14ac:dyDescent="0.3">
      <c r="A23" t="s">
        <v>24</v>
      </c>
      <c r="B23">
        <v>0</v>
      </c>
    </row>
    <row r="25" spans="1:4" ht="21.6" thickBot="1" x14ac:dyDescent="0.45">
      <c r="A25" t="s">
        <v>4</v>
      </c>
      <c r="B25" s="27">
        <f>SUM(B20:B24)</f>
        <v>0</v>
      </c>
    </row>
    <row r="26" spans="1:4" ht="15" thickBot="1" x14ac:dyDescent="0.35">
      <c r="A26" s="69" t="s">
        <v>7</v>
      </c>
      <c r="B26" s="70"/>
      <c r="C26" s="70"/>
      <c r="D26" s="71"/>
    </row>
    <row r="27" spans="1:4" ht="15" thickBot="1" x14ac:dyDescent="0.35">
      <c r="A27" s="69" t="str">
        <f>B2</f>
        <v>March'25</v>
      </c>
      <c r="B27" s="70"/>
      <c r="C27" s="70"/>
      <c r="D27" s="71"/>
    </row>
    <row r="28" spans="1:4" x14ac:dyDescent="0.3">
      <c r="A28" s="5" t="s">
        <v>8</v>
      </c>
      <c r="B28" s="6" t="s">
        <v>9</v>
      </c>
      <c r="C28" s="7" t="s">
        <v>10</v>
      </c>
      <c r="D28" s="8" t="s">
        <v>11</v>
      </c>
    </row>
    <row r="29" spans="1:4" ht="15" thickBot="1" x14ac:dyDescent="0.35">
      <c r="A29" s="9">
        <v>0</v>
      </c>
      <c r="B29" s="10">
        <v>0</v>
      </c>
      <c r="C29" s="12">
        <v>0</v>
      </c>
      <c r="D29" s="11">
        <v>0</v>
      </c>
    </row>
    <row r="34" spans="1:4" x14ac:dyDescent="0.3">
      <c r="A34" s="65" t="s">
        <v>12</v>
      </c>
      <c r="B34" s="65"/>
      <c r="C34" s="65"/>
      <c r="D34" s="65"/>
    </row>
    <row r="35" spans="1:4" x14ac:dyDescent="0.3">
      <c r="A35" s="13"/>
      <c r="B35" s="13" t="str">
        <f>B19</f>
        <v>March'25</v>
      </c>
    </row>
    <row r="36" spans="1:4" x14ac:dyDescent="0.3">
      <c r="A36" s="14" t="s">
        <v>13</v>
      </c>
      <c r="B36" s="14">
        <v>0</v>
      </c>
    </row>
    <row r="37" spans="1:4" x14ac:dyDescent="0.3">
      <c r="A37" s="15" t="s">
        <v>14</v>
      </c>
      <c r="B37" s="14">
        <v>0</v>
      </c>
    </row>
    <row r="55" spans="1:7" x14ac:dyDescent="0.3">
      <c r="A55" s="61" t="s">
        <v>15</v>
      </c>
      <c r="B55" s="61"/>
      <c r="C55" s="61"/>
      <c r="D55" s="61"/>
      <c r="E55" s="61"/>
      <c r="F55" s="61"/>
      <c r="G55" s="61"/>
    </row>
    <row r="56" spans="1:7" ht="43.95" customHeight="1" thickBot="1" x14ac:dyDescent="0.35">
      <c r="B56" s="66" t="str">
        <f>B35</f>
        <v>March'25</v>
      </c>
      <c r="C56" s="67"/>
    </row>
    <row r="57" spans="1:7" ht="49.05" customHeight="1" x14ac:dyDescent="0.3">
      <c r="A57" s="16"/>
      <c r="B57" s="17" t="s">
        <v>16</v>
      </c>
      <c r="C57" s="17" t="s">
        <v>17</v>
      </c>
      <c r="D57" s="18"/>
      <c r="E57" s="18"/>
      <c r="F57" s="19"/>
    </row>
    <row r="58" spans="1:7" ht="82.05" customHeight="1" x14ac:dyDescent="0.3">
      <c r="A58" s="20"/>
      <c r="B58" s="21">
        <f>B8</f>
        <v>19</v>
      </c>
      <c r="C58" s="21">
        <f>B16</f>
        <v>19</v>
      </c>
      <c r="F58" s="22"/>
    </row>
    <row r="59" spans="1:7" x14ac:dyDescent="0.3">
      <c r="B59">
        <f>B58</f>
        <v>19</v>
      </c>
      <c r="C59" t="e">
        <f>AVERAGE(B58,#REF!)</f>
        <v>#REF!</v>
      </c>
    </row>
    <row r="71" spans="1:9" x14ac:dyDescent="0.3">
      <c r="A71" s="23" t="s">
        <v>25</v>
      </c>
      <c r="B71" s="23"/>
      <c r="I71" t="s">
        <v>18</v>
      </c>
    </row>
    <row r="72" spans="1:9" x14ac:dyDescent="0.3">
      <c r="A72" s="24">
        <v>45658</v>
      </c>
      <c r="B72" s="8">
        <v>0</v>
      </c>
    </row>
    <row r="73" spans="1:9" x14ac:dyDescent="0.3">
      <c r="A73" s="24">
        <v>45659</v>
      </c>
      <c r="B73" s="25">
        <v>0</v>
      </c>
    </row>
    <row r="74" spans="1:9" x14ac:dyDescent="0.3">
      <c r="A74" s="24">
        <v>45660</v>
      </c>
      <c r="B74" s="25">
        <v>2</v>
      </c>
    </row>
    <row r="75" spans="1:9" x14ac:dyDescent="0.3">
      <c r="A75" s="24">
        <v>45661</v>
      </c>
      <c r="B75" s="25">
        <v>2</v>
      </c>
    </row>
    <row r="76" spans="1:9" x14ac:dyDescent="0.3">
      <c r="A76" s="24">
        <v>45662</v>
      </c>
      <c r="B76" s="25">
        <v>1</v>
      </c>
    </row>
    <row r="77" spans="1:9" x14ac:dyDescent="0.3">
      <c r="A77" s="24">
        <v>45663</v>
      </c>
      <c r="B77" s="25">
        <v>0</v>
      </c>
    </row>
    <row r="78" spans="1:9" x14ac:dyDescent="0.3">
      <c r="A78" s="24">
        <v>45664</v>
      </c>
      <c r="B78" s="25">
        <v>0</v>
      </c>
    </row>
    <row r="79" spans="1:9" x14ac:dyDescent="0.3">
      <c r="A79" s="24">
        <v>45665</v>
      </c>
      <c r="B79" s="25">
        <v>0</v>
      </c>
    </row>
    <row r="80" spans="1:9" x14ac:dyDescent="0.3">
      <c r="A80" s="24">
        <v>45666</v>
      </c>
      <c r="B80" s="25">
        <v>0</v>
      </c>
    </row>
    <row r="81" spans="1:2" x14ac:dyDescent="0.3">
      <c r="A81" s="24">
        <v>45667</v>
      </c>
      <c r="B81" s="25">
        <v>0</v>
      </c>
    </row>
    <row r="82" spans="1:2" x14ac:dyDescent="0.3">
      <c r="A82" s="24">
        <v>45668</v>
      </c>
      <c r="B82" s="25">
        <v>0</v>
      </c>
    </row>
    <row r="83" spans="1:2" x14ac:dyDescent="0.3">
      <c r="A83" s="24">
        <v>45669</v>
      </c>
      <c r="B83" s="25">
        <v>0</v>
      </c>
    </row>
    <row r="84" spans="1:2" x14ac:dyDescent="0.3">
      <c r="A84" s="24">
        <v>45670</v>
      </c>
      <c r="B84" s="25">
        <v>0</v>
      </c>
    </row>
    <row r="85" spans="1:2" x14ac:dyDescent="0.3">
      <c r="A85" s="24">
        <v>45671</v>
      </c>
      <c r="B85" s="25">
        <v>0</v>
      </c>
    </row>
    <row r="86" spans="1:2" x14ac:dyDescent="0.3">
      <c r="A86" s="24">
        <v>45672</v>
      </c>
      <c r="B86" s="25">
        <v>0</v>
      </c>
    </row>
    <row r="87" spans="1:2" x14ac:dyDescent="0.3">
      <c r="A87" s="24">
        <v>45673</v>
      </c>
      <c r="B87" s="25">
        <v>0</v>
      </c>
    </row>
    <row r="88" spans="1:2" x14ac:dyDescent="0.3">
      <c r="A88" s="24">
        <v>45674</v>
      </c>
      <c r="B88" s="25">
        <v>1</v>
      </c>
    </row>
    <row r="89" spans="1:2" x14ac:dyDescent="0.3">
      <c r="A89" s="24">
        <v>45675</v>
      </c>
      <c r="B89" s="25">
        <v>0</v>
      </c>
    </row>
    <row r="90" spans="1:2" x14ac:dyDescent="0.3">
      <c r="A90" s="24">
        <v>45676</v>
      </c>
      <c r="B90" s="25">
        <v>0</v>
      </c>
    </row>
    <row r="91" spans="1:2" x14ac:dyDescent="0.3">
      <c r="A91" s="24">
        <v>45677</v>
      </c>
      <c r="B91" s="25">
        <v>1</v>
      </c>
    </row>
    <row r="92" spans="1:2" x14ac:dyDescent="0.3">
      <c r="A92" s="24">
        <v>45678</v>
      </c>
      <c r="B92" s="25">
        <v>0</v>
      </c>
    </row>
    <row r="93" spans="1:2" x14ac:dyDescent="0.3">
      <c r="A93" s="24">
        <v>45679</v>
      </c>
      <c r="B93" s="25">
        <v>0</v>
      </c>
    </row>
    <row r="94" spans="1:2" x14ac:dyDescent="0.3">
      <c r="A94" s="24">
        <v>45680</v>
      </c>
      <c r="B94" s="25">
        <v>0</v>
      </c>
    </row>
    <row r="95" spans="1:2" x14ac:dyDescent="0.3">
      <c r="A95" s="24">
        <v>45681</v>
      </c>
      <c r="B95" s="25">
        <v>0</v>
      </c>
    </row>
    <row r="96" spans="1:2" x14ac:dyDescent="0.3">
      <c r="A96" s="24">
        <v>45682</v>
      </c>
      <c r="B96" s="25">
        <v>0</v>
      </c>
    </row>
    <row r="97" spans="1:8" x14ac:dyDescent="0.3">
      <c r="A97" s="24">
        <v>45683</v>
      </c>
      <c r="B97" s="25">
        <v>0</v>
      </c>
    </row>
    <row r="98" spans="1:8" x14ac:dyDescent="0.3">
      <c r="A98" s="24">
        <v>45684</v>
      </c>
      <c r="B98" s="25">
        <v>0</v>
      </c>
    </row>
    <row r="99" spans="1:8" x14ac:dyDescent="0.3">
      <c r="A99" s="24">
        <v>45685</v>
      </c>
      <c r="B99" s="25">
        <v>0</v>
      </c>
    </row>
    <row r="100" spans="1:8" x14ac:dyDescent="0.3">
      <c r="A100" s="24">
        <v>45686</v>
      </c>
      <c r="B100" s="25">
        <v>0</v>
      </c>
    </row>
    <row r="101" spans="1:8" x14ac:dyDescent="0.3">
      <c r="A101" s="24">
        <v>45687</v>
      </c>
      <c r="B101" s="25">
        <v>0</v>
      </c>
    </row>
    <row r="102" spans="1:8" x14ac:dyDescent="0.3">
      <c r="A102" s="24">
        <v>45688</v>
      </c>
      <c r="B102" s="25">
        <v>0</v>
      </c>
    </row>
    <row r="104" spans="1:8" x14ac:dyDescent="0.3">
      <c r="D104" s="23" t="s">
        <v>19</v>
      </c>
      <c r="E104" s="23" t="s">
        <v>20</v>
      </c>
      <c r="F104" s="23" t="s">
        <v>21</v>
      </c>
      <c r="G104" s="23" t="s">
        <v>22</v>
      </c>
      <c r="H104" s="23" t="s">
        <v>23</v>
      </c>
    </row>
    <row r="105" spans="1:8" x14ac:dyDescent="0.3">
      <c r="D105" s="23">
        <f>SUM($B$72:$B$79)</f>
        <v>5</v>
      </c>
      <c r="E105" s="23">
        <f>SUM($B$80:$B$87)</f>
        <v>0</v>
      </c>
      <c r="F105" s="23">
        <f>SUM($B$88:$B$94)</f>
        <v>2</v>
      </c>
      <c r="G105" s="23">
        <f>SUM($B$95:$B$102)</f>
        <v>0</v>
      </c>
      <c r="H105">
        <f>AVERAGE(D105:G105)</f>
        <v>1.75</v>
      </c>
    </row>
    <row r="106" spans="1:8" x14ac:dyDescent="0.3">
      <c r="D106">
        <f>$H$105</f>
        <v>1.75</v>
      </c>
      <c r="E106">
        <f t="shared" ref="E106:G106" si="0">$H$105</f>
        <v>1.75</v>
      </c>
      <c r="F106">
        <f t="shared" si="0"/>
        <v>1.75</v>
      </c>
      <c r="G106">
        <f t="shared" si="0"/>
        <v>1.75</v>
      </c>
      <c r="H106">
        <v>68</v>
      </c>
    </row>
  </sheetData>
  <mergeCells count="8">
    <mergeCell ref="A55:G55"/>
    <mergeCell ref="B56:C56"/>
    <mergeCell ref="A1:D1"/>
    <mergeCell ref="A9:D9"/>
    <mergeCell ref="A18:D18"/>
    <mergeCell ref="A26:D26"/>
    <mergeCell ref="A27:D27"/>
    <mergeCell ref="A34:D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1620-5343-4437-B1D2-FEAF85B4D2A6}">
  <dimension ref="A1:I106"/>
  <sheetViews>
    <sheetView topLeftCell="A90" zoomScale="64" workbookViewId="0">
      <selection activeCell="O25" sqref="O25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4" x14ac:dyDescent="0.3">
      <c r="A1" s="68" t="s">
        <v>0</v>
      </c>
      <c r="B1" s="68"/>
      <c r="C1" s="68"/>
      <c r="D1" s="68"/>
    </row>
    <row r="2" spans="1:4" x14ac:dyDescent="0.3">
      <c r="B2" t="s">
        <v>66</v>
      </c>
    </row>
    <row r="3" spans="1:4" x14ac:dyDescent="0.3">
      <c r="A3" t="s">
        <v>1</v>
      </c>
      <c r="B3" s="1">
        <v>0</v>
      </c>
    </row>
    <row r="4" spans="1:4" x14ac:dyDescent="0.3">
      <c r="A4" t="s">
        <v>2</v>
      </c>
      <c r="B4" s="1">
        <v>0</v>
      </c>
    </row>
    <row r="5" spans="1:4" x14ac:dyDescent="0.3">
      <c r="A5" t="s">
        <v>3</v>
      </c>
      <c r="B5" s="1">
        <v>0</v>
      </c>
    </row>
    <row r="6" spans="1:4" x14ac:dyDescent="0.3">
      <c r="A6" t="s">
        <v>24</v>
      </c>
      <c r="B6" s="1">
        <v>0</v>
      </c>
    </row>
    <row r="7" spans="1:4" x14ac:dyDescent="0.3">
      <c r="A7" t="s">
        <v>67</v>
      </c>
      <c r="B7" s="1">
        <v>1</v>
      </c>
    </row>
    <row r="8" spans="1:4" ht="18" x14ac:dyDescent="0.35">
      <c r="A8" s="2" t="s">
        <v>4</v>
      </c>
      <c r="B8" s="28">
        <f>SUM(B3:B7)</f>
        <v>1</v>
      </c>
      <c r="C8" s="4">
        <f>SUM(B8:B8)</f>
        <v>1</v>
      </c>
    </row>
    <row r="9" spans="1:4" x14ac:dyDescent="0.3">
      <c r="A9" s="68" t="s">
        <v>5</v>
      </c>
      <c r="B9" s="68"/>
      <c r="C9" s="68"/>
      <c r="D9" s="68"/>
    </row>
    <row r="10" spans="1:4" x14ac:dyDescent="0.3">
      <c r="B10" t="str">
        <f>B2</f>
        <v>March'25</v>
      </c>
    </row>
    <row r="11" spans="1:4" x14ac:dyDescent="0.3">
      <c r="A11" t="s">
        <v>1</v>
      </c>
      <c r="B11" s="1">
        <v>0</v>
      </c>
    </row>
    <row r="12" spans="1:4" x14ac:dyDescent="0.3">
      <c r="A12" t="s">
        <v>2</v>
      </c>
      <c r="B12" s="1">
        <v>0</v>
      </c>
    </row>
    <row r="13" spans="1:4" x14ac:dyDescent="0.3">
      <c r="A13" t="s">
        <v>3</v>
      </c>
      <c r="B13" s="1">
        <v>0</v>
      </c>
    </row>
    <row r="14" spans="1:4" x14ac:dyDescent="0.3">
      <c r="A14" t="s">
        <v>24</v>
      </c>
      <c r="B14" s="1">
        <v>0</v>
      </c>
    </row>
    <row r="15" spans="1:4" x14ac:dyDescent="0.3">
      <c r="A15" t="s">
        <v>67</v>
      </c>
      <c r="B15" s="1">
        <v>1</v>
      </c>
    </row>
    <row r="16" spans="1:4" ht="18" x14ac:dyDescent="0.35">
      <c r="A16" s="2" t="s">
        <v>4</v>
      </c>
      <c r="B16" s="28">
        <f>SUM(B11:B15)</f>
        <v>1</v>
      </c>
      <c r="C16" s="4">
        <f>SUM(B16:B16)</f>
        <v>1</v>
      </c>
    </row>
    <row r="17" spans="1:4" x14ac:dyDescent="0.3">
      <c r="A17" s="2"/>
      <c r="B17" s="3"/>
      <c r="C17" s="3"/>
      <c r="D17" s="3"/>
    </row>
    <row r="18" spans="1:4" x14ac:dyDescent="0.3">
      <c r="A18" s="68" t="s">
        <v>6</v>
      </c>
      <c r="B18" s="68"/>
      <c r="C18" s="68"/>
      <c r="D18" s="68"/>
    </row>
    <row r="19" spans="1:4" x14ac:dyDescent="0.3">
      <c r="B19" t="str">
        <f>B2</f>
        <v>March'25</v>
      </c>
    </row>
    <row r="20" spans="1:4" x14ac:dyDescent="0.3">
      <c r="A20" t="s">
        <v>1</v>
      </c>
      <c r="B20">
        <f>B3-B11</f>
        <v>0</v>
      </c>
    </row>
    <row r="21" spans="1:4" x14ac:dyDescent="0.3">
      <c r="A21" t="s">
        <v>2</v>
      </c>
      <c r="B21">
        <f>B4-B12</f>
        <v>0</v>
      </c>
    </row>
    <row r="22" spans="1:4" x14ac:dyDescent="0.3">
      <c r="A22" t="s">
        <v>3</v>
      </c>
      <c r="B22">
        <f>B5-B13</f>
        <v>0</v>
      </c>
    </row>
    <row r="23" spans="1:4" x14ac:dyDescent="0.3">
      <c r="A23" t="s">
        <v>24</v>
      </c>
      <c r="B23">
        <f>B6-B14</f>
        <v>0</v>
      </c>
    </row>
    <row r="24" spans="1:4" x14ac:dyDescent="0.3">
      <c r="A24" t="s">
        <v>67</v>
      </c>
      <c r="B24">
        <f>B7-B15</f>
        <v>0</v>
      </c>
    </row>
    <row r="25" spans="1:4" ht="21.6" thickBot="1" x14ac:dyDescent="0.45">
      <c r="A25" t="s">
        <v>4</v>
      </c>
      <c r="B25" s="27">
        <f>SUM(B20:B24)</f>
        <v>0</v>
      </c>
    </row>
    <row r="26" spans="1:4" ht="15" thickBot="1" x14ac:dyDescent="0.35">
      <c r="A26" s="69" t="s">
        <v>7</v>
      </c>
      <c r="B26" s="70"/>
      <c r="C26" s="70"/>
      <c r="D26" s="71"/>
    </row>
    <row r="27" spans="1:4" ht="15" thickBot="1" x14ac:dyDescent="0.35">
      <c r="A27" s="69" t="str">
        <f>B2</f>
        <v>March'25</v>
      </c>
      <c r="B27" s="70"/>
      <c r="C27" s="70"/>
      <c r="D27" s="71"/>
    </row>
    <row r="28" spans="1:4" x14ac:dyDescent="0.3">
      <c r="A28" s="5" t="s">
        <v>8</v>
      </c>
      <c r="B28" s="6" t="s">
        <v>9</v>
      </c>
      <c r="C28" s="7" t="s">
        <v>10</v>
      </c>
      <c r="D28" s="8" t="s">
        <v>11</v>
      </c>
    </row>
    <row r="29" spans="1:4" ht="15" thickBot="1" x14ac:dyDescent="0.35">
      <c r="A29" s="9">
        <v>0</v>
      </c>
      <c r="B29" s="10">
        <v>0</v>
      </c>
      <c r="C29" s="12">
        <v>0</v>
      </c>
      <c r="D29" s="11">
        <v>0</v>
      </c>
    </row>
    <row r="34" spans="1:4" x14ac:dyDescent="0.3">
      <c r="A34" s="65" t="s">
        <v>12</v>
      </c>
      <c r="B34" s="65"/>
      <c r="C34" s="65"/>
      <c r="D34" s="65"/>
    </row>
    <row r="35" spans="1:4" x14ac:dyDescent="0.3">
      <c r="A35" s="13"/>
      <c r="B35" s="13" t="str">
        <f>B19</f>
        <v>March'25</v>
      </c>
    </row>
    <row r="36" spans="1:4" x14ac:dyDescent="0.3">
      <c r="A36" s="14" t="s">
        <v>13</v>
      </c>
      <c r="B36" s="14">
        <f>A29</f>
        <v>0</v>
      </c>
    </row>
    <row r="37" spans="1:4" x14ac:dyDescent="0.3">
      <c r="A37" s="15" t="s">
        <v>14</v>
      </c>
      <c r="B37" s="14">
        <f>B29</f>
        <v>0</v>
      </c>
    </row>
    <row r="55" spans="1:7" x14ac:dyDescent="0.3">
      <c r="A55" s="61" t="s">
        <v>15</v>
      </c>
      <c r="B55" s="61"/>
      <c r="C55" s="61"/>
      <c r="D55" s="61"/>
      <c r="E55" s="61"/>
      <c r="F55" s="61"/>
      <c r="G55" s="61"/>
    </row>
    <row r="56" spans="1:7" ht="43.95" customHeight="1" thickBot="1" x14ac:dyDescent="0.35">
      <c r="B56" s="66" t="str">
        <f>B35</f>
        <v>March'25</v>
      </c>
      <c r="C56" s="67"/>
    </row>
    <row r="57" spans="1:7" ht="49.05" customHeight="1" x14ac:dyDescent="0.3">
      <c r="A57" s="16"/>
      <c r="B57" s="17" t="s">
        <v>16</v>
      </c>
      <c r="C57" s="17" t="s">
        <v>17</v>
      </c>
      <c r="D57" s="18"/>
      <c r="E57" s="18"/>
      <c r="F57" s="19"/>
    </row>
    <row r="58" spans="1:7" ht="82.05" customHeight="1" x14ac:dyDescent="0.3">
      <c r="A58" s="20"/>
      <c r="B58" s="21">
        <f>B8</f>
        <v>1</v>
      </c>
      <c r="C58" s="21">
        <f>B16</f>
        <v>1</v>
      </c>
      <c r="F58" s="22"/>
    </row>
    <row r="59" spans="1:7" x14ac:dyDescent="0.3">
      <c r="B59">
        <f>B58</f>
        <v>1</v>
      </c>
    </row>
    <row r="71" spans="1:9" x14ac:dyDescent="0.3">
      <c r="A71" s="23" t="s">
        <v>25</v>
      </c>
      <c r="B71" s="23"/>
      <c r="I71" t="s">
        <v>18</v>
      </c>
    </row>
    <row r="72" spans="1:9" x14ac:dyDescent="0.3">
      <c r="A72" s="24">
        <v>45658</v>
      </c>
      <c r="B72" s="8">
        <v>0</v>
      </c>
    </row>
    <row r="73" spans="1:9" x14ac:dyDescent="0.3">
      <c r="A73" s="24">
        <v>45659</v>
      </c>
      <c r="B73" s="25">
        <v>0</v>
      </c>
    </row>
    <row r="74" spans="1:9" x14ac:dyDescent="0.3">
      <c r="A74" s="24">
        <v>45660</v>
      </c>
      <c r="B74" s="25">
        <v>0</v>
      </c>
    </row>
    <row r="75" spans="1:9" x14ac:dyDescent="0.3">
      <c r="A75" s="24">
        <v>45661</v>
      </c>
      <c r="B75" s="25">
        <v>1</v>
      </c>
    </row>
    <row r="76" spans="1:9" x14ac:dyDescent="0.3">
      <c r="A76" s="24">
        <v>45662</v>
      </c>
      <c r="B76" s="25">
        <v>0</v>
      </c>
    </row>
    <row r="77" spans="1:9" x14ac:dyDescent="0.3">
      <c r="A77" s="24">
        <v>45663</v>
      </c>
      <c r="B77" s="25">
        <v>0</v>
      </c>
    </row>
    <row r="78" spans="1:9" x14ac:dyDescent="0.3">
      <c r="A78" s="24">
        <v>45664</v>
      </c>
      <c r="B78" s="25">
        <v>0</v>
      </c>
    </row>
    <row r="79" spans="1:9" x14ac:dyDescent="0.3">
      <c r="A79" s="24">
        <v>45665</v>
      </c>
      <c r="B79" s="25">
        <v>0</v>
      </c>
    </row>
    <row r="80" spans="1:9" x14ac:dyDescent="0.3">
      <c r="A80" s="24">
        <v>45666</v>
      </c>
      <c r="B80" s="25">
        <v>0</v>
      </c>
    </row>
    <row r="81" spans="1:2" x14ac:dyDescent="0.3">
      <c r="A81" s="24">
        <v>45667</v>
      </c>
      <c r="B81" s="25">
        <v>0</v>
      </c>
    </row>
    <row r="82" spans="1:2" x14ac:dyDescent="0.3">
      <c r="A82" s="24">
        <v>45668</v>
      </c>
      <c r="B82" s="25">
        <v>0</v>
      </c>
    </row>
    <row r="83" spans="1:2" x14ac:dyDescent="0.3">
      <c r="A83" s="24">
        <v>45669</v>
      </c>
      <c r="B83" s="25">
        <v>0</v>
      </c>
    </row>
    <row r="84" spans="1:2" x14ac:dyDescent="0.3">
      <c r="A84" s="24">
        <v>45670</v>
      </c>
      <c r="B84" s="25">
        <v>0</v>
      </c>
    </row>
    <row r="85" spans="1:2" x14ac:dyDescent="0.3">
      <c r="A85" s="24">
        <v>45671</v>
      </c>
      <c r="B85" s="25">
        <v>0</v>
      </c>
    </row>
    <row r="86" spans="1:2" x14ac:dyDescent="0.3">
      <c r="A86" s="24">
        <v>45672</v>
      </c>
      <c r="B86" s="25">
        <v>0</v>
      </c>
    </row>
    <row r="87" spans="1:2" x14ac:dyDescent="0.3">
      <c r="A87" s="24">
        <v>45673</v>
      </c>
      <c r="B87" s="25">
        <v>0</v>
      </c>
    </row>
    <row r="88" spans="1:2" x14ac:dyDescent="0.3">
      <c r="A88" s="24">
        <v>45674</v>
      </c>
      <c r="B88" s="25">
        <v>0</v>
      </c>
    </row>
    <row r="89" spans="1:2" x14ac:dyDescent="0.3">
      <c r="A89" s="24">
        <v>45675</v>
      </c>
      <c r="B89" s="25">
        <v>0</v>
      </c>
    </row>
    <row r="90" spans="1:2" x14ac:dyDescent="0.3">
      <c r="A90" s="24">
        <v>45676</v>
      </c>
      <c r="B90" s="25">
        <v>0</v>
      </c>
    </row>
    <row r="91" spans="1:2" x14ac:dyDescent="0.3">
      <c r="A91" s="24">
        <v>45677</v>
      </c>
      <c r="B91" s="25">
        <v>0</v>
      </c>
    </row>
    <row r="92" spans="1:2" x14ac:dyDescent="0.3">
      <c r="A92" s="24">
        <v>45678</v>
      </c>
      <c r="B92" s="25">
        <v>0</v>
      </c>
    </row>
    <row r="93" spans="1:2" x14ac:dyDescent="0.3">
      <c r="A93" s="24">
        <v>45679</v>
      </c>
      <c r="B93" s="25">
        <v>0</v>
      </c>
    </row>
    <row r="94" spans="1:2" x14ac:dyDescent="0.3">
      <c r="A94" s="24">
        <v>45680</v>
      </c>
      <c r="B94" s="25">
        <v>0</v>
      </c>
    </row>
    <row r="95" spans="1:2" x14ac:dyDescent="0.3">
      <c r="A95" s="24">
        <v>45681</v>
      </c>
      <c r="B95" s="25">
        <v>0</v>
      </c>
    </row>
    <row r="96" spans="1:2" x14ac:dyDescent="0.3">
      <c r="A96" s="24">
        <v>45682</v>
      </c>
      <c r="B96" s="25">
        <v>0</v>
      </c>
    </row>
    <row r="97" spans="1:8" x14ac:dyDescent="0.3">
      <c r="A97" s="24">
        <v>45683</v>
      </c>
      <c r="B97" s="25">
        <v>0</v>
      </c>
    </row>
    <row r="98" spans="1:8" x14ac:dyDescent="0.3">
      <c r="A98" s="24">
        <v>45684</v>
      </c>
      <c r="B98" s="25">
        <v>0</v>
      </c>
    </row>
    <row r="99" spans="1:8" x14ac:dyDescent="0.3">
      <c r="A99" s="24">
        <v>45685</v>
      </c>
      <c r="B99" s="25">
        <v>0</v>
      </c>
    </row>
    <row r="100" spans="1:8" x14ac:dyDescent="0.3">
      <c r="A100" s="24">
        <v>45686</v>
      </c>
      <c r="B100" s="25">
        <v>0</v>
      </c>
    </row>
    <row r="101" spans="1:8" x14ac:dyDescent="0.3">
      <c r="A101" s="24">
        <v>45687</v>
      </c>
      <c r="B101" s="25">
        <v>0</v>
      </c>
    </row>
    <row r="102" spans="1:8" x14ac:dyDescent="0.3">
      <c r="A102" s="24">
        <v>45688</v>
      </c>
      <c r="B102" s="25">
        <v>0</v>
      </c>
    </row>
    <row r="104" spans="1:8" x14ac:dyDescent="0.3">
      <c r="D104" s="23" t="s">
        <v>19</v>
      </c>
      <c r="E104" s="23" t="s">
        <v>20</v>
      </c>
      <c r="F104" s="23" t="s">
        <v>21</v>
      </c>
      <c r="G104" s="23" t="s">
        <v>22</v>
      </c>
      <c r="H104" s="23" t="s">
        <v>23</v>
      </c>
    </row>
    <row r="105" spans="1:8" x14ac:dyDescent="0.3">
      <c r="D105" s="23">
        <f>SUM($B$72:$B$79)</f>
        <v>1</v>
      </c>
      <c r="E105" s="23">
        <f>SUM($B$80:$B$87)</f>
        <v>0</v>
      </c>
      <c r="F105" s="23">
        <f>SUM($B$88:$B$94)</f>
        <v>0</v>
      </c>
      <c r="G105" s="23">
        <f>SUM($B$95:$B$102)</f>
        <v>0</v>
      </c>
      <c r="H105">
        <f>AVERAGE(D105:G105)</f>
        <v>0.25</v>
      </c>
    </row>
    <row r="106" spans="1:8" x14ac:dyDescent="0.3">
      <c r="D106">
        <f>$H$105</f>
        <v>0.25</v>
      </c>
      <c r="E106">
        <f t="shared" ref="E106:G106" si="0">$H$105</f>
        <v>0.25</v>
      </c>
      <c r="F106">
        <f t="shared" si="0"/>
        <v>0.25</v>
      </c>
      <c r="G106">
        <f t="shared" si="0"/>
        <v>0.25</v>
      </c>
      <c r="H106">
        <v>68</v>
      </c>
    </row>
  </sheetData>
  <mergeCells count="8">
    <mergeCell ref="A55:G55"/>
    <mergeCell ref="B56:C56"/>
    <mergeCell ref="A1:D1"/>
    <mergeCell ref="A9:D9"/>
    <mergeCell ref="A18:D18"/>
    <mergeCell ref="A26:D26"/>
    <mergeCell ref="A27:D27"/>
    <mergeCell ref="A34:D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36D6-4AF4-4A89-9D72-5FA24D673D54}">
  <dimension ref="A1:W74"/>
  <sheetViews>
    <sheetView tabSelected="1" topLeftCell="F1" workbookViewId="0">
      <pane ySplit="1" topLeftCell="A53" activePane="bottomLeft" state="frozen"/>
      <selection pane="bottomLeft" activeCell="V74" sqref="V74"/>
    </sheetView>
  </sheetViews>
  <sheetFormatPr defaultRowHeight="14.4" x14ac:dyDescent="0.3"/>
  <cols>
    <col min="1" max="1" width="13.5546875" style="50" bestFit="1" customWidth="1"/>
    <col min="2" max="4" width="8.88671875" style="50"/>
    <col min="5" max="5" width="27.88671875" style="50" bestFit="1" customWidth="1"/>
    <col min="6" max="6" width="8.88671875" style="50"/>
    <col min="7" max="7" width="13.5546875" style="50" bestFit="1" customWidth="1"/>
    <col min="8" max="8" width="6.77734375" style="50" bestFit="1" customWidth="1"/>
    <col min="9" max="9" width="19.44140625" style="50" bestFit="1" customWidth="1"/>
    <col min="10" max="10" width="19.44140625" style="50" customWidth="1"/>
    <col min="11" max="11" width="5.109375" style="50" bestFit="1" customWidth="1"/>
    <col min="12" max="12" width="8.88671875" style="50"/>
    <col min="13" max="13" width="9.33203125" style="50" bestFit="1" customWidth="1"/>
    <col min="14" max="18" width="8.88671875" style="50"/>
    <col min="19" max="19" width="10.33203125" style="50" bestFit="1" customWidth="1"/>
    <col min="20" max="21" width="8.88671875" style="50"/>
    <col min="22" max="22" width="10.33203125" style="50" bestFit="1" customWidth="1"/>
    <col min="23" max="16384" width="8.88671875" style="50"/>
  </cols>
  <sheetData>
    <row r="1" spans="1:23" x14ac:dyDescent="0.3">
      <c r="A1" s="48" t="s">
        <v>50</v>
      </c>
      <c r="B1" s="48" t="s">
        <v>51</v>
      </c>
      <c r="C1" s="48" t="s">
        <v>71</v>
      </c>
      <c r="D1" s="48" t="s">
        <v>52</v>
      </c>
      <c r="E1" s="49" t="s">
        <v>53</v>
      </c>
      <c r="G1" s="48" t="s">
        <v>50</v>
      </c>
      <c r="H1" s="48" t="s">
        <v>51</v>
      </c>
      <c r="I1" s="48" t="s">
        <v>72</v>
      </c>
      <c r="J1" s="51" t="s">
        <v>71</v>
      </c>
      <c r="K1" s="48" t="s">
        <v>52</v>
      </c>
    </row>
    <row r="2" spans="1:23" x14ac:dyDescent="0.3">
      <c r="A2" s="52" t="s">
        <v>54</v>
      </c>
      <c r="B2" s="52" t="s">
        <v>55</v>
      </c>
      <c r="C2" s="52" t="s">
        <v>73</v>
      </c>
      <c r="D2" s="52">
        <v>65</v>
      </c>
      <c r="E2" s="52" t="s">
        <v>56</v>
      </c>
      <c r="G2" s="50" t="s">
        <v>54</v>
      </c>
      <c r="H2" s="50" t="s">
        <v>55</v>
      </c>
      <c r="I2" s="53">
        <v>45720.653541666667</v>
      </c>
      <c r="J2" s="54" t="s">
        <v>73</v>
      </c>
      <c r="K2" s="50">
        <v>1</v>
      </c>
      <c r="N2" s="50" t="s">
        <v>74</v>
      </c>
      <c r="O2" s="50" t="s">
        <v>48</v>
      </c>
      <c r="P2" s="50" t="s">
        <v>4</v>
      </c>
      <c r="S2" s="50" t="s">
        <v>75</v>
      </c>
      <c r="V2" s="50" t="s">
        <v>76</v>
      </c>
    </row>
    <row r="3" spans="1:23" x14ac:dyDescent="0.3">
      <c r="A3" s="52" t="s">
        <v>48</v>
      </c>
      <c r="B3" s="52" t="s">
        <v>48</v>
      </c>
      <c r="C3" s="52" t="s">
        <v>73</v>
      </c>
      <c r="D3" s="52">
        <v>427</v>
      </c>
      <c r="E3" s="52" t="s">
        <v>58</v>
      </c>
      <c r="G3" s="50" t="s">
        <v>54</v>
      </c>
      <c r="H3" s="50" t="s">
        <v>55</v>
      </c>
      <c r="I3" s="53">
        <v>45722</v>
      </c>
      <c r="J3" s="54" t="s">
        <v>73</v>
      </c>
      <c r="K3" s="50">
        <v>4</v>
      </c>
      <c r="M3" s="53">
        <v>45717</v>
      </c>
      <c r="O3" s="50">
        <v>1</v>
      </c>
      <c r="P3" s="50">
        <f>SUM(N3:O3)</f>
        <v>1</v>
      </c>
      <c r="S3" s="55">
        <v>45720.653541666667</v>
      </c>
      <c r="T3" s="50">
        <v>1</v>
      </c>
      <c r="V3" s="55">
        <v>45717</v>
      </c>
      <c r="W3" s="50">
        <v>1</v>
      </c>
    </row>
    <row r="4" spans="1:23" x14ac:dyDescent="0.3">
      <c r="A4" s="52" t="s">
        <v>59</v>
      </c>
      <c r="B4" s="52" t="s">
        <v>55</v>
      </c>
      <c r="C4" s="52" t="s">
        <v>73</v>
      </c>
      <c r="D4" s="52">
        <v>2</v>
      </c>
      <c r="E4" s="52" t="s">
        <v>60</v>
      </c>
      <c r="G4" s="50" t="s">
        <v>54</v>
      </c>
      <c r="H4" s="50" t="s">
        <v>55</v>
      </c>
      <c r="I4" s="53">
        <v>45723</v>
      </c>
      <c r="J4" s="54" t="s">
        <v>73</v>
      </c>
      <c r="K4" s="50">
        <v>3</v>
      </c>
      <c r="M4" s="53">
        <v>45718</v>
      </c>
      <c r="O4" s="50">
        <v>1</v>
      </c>
      <c r="P4" s="50">
        <f t="shared" ref="P4:P33" si="0">SUM(N4:O4)</f>
        <v>1</v>
      </c>
      <c r="S4" s="55">
        <v>45722</v>
      </c>
      <c r="T4" s="50">
        <v>4</v>
      </c>
      <c r="V4" s="55">
        <v>45718</v>
      </c>
      <c r="W4" s="50">
        <v>1</v>
      </c>
    </row>
    <row r="5" spans="1:23" x14ac:dyDescent="0.3">
      <c r="A5" s="52" t="s">
        <v>57</v>
      </c>
      <c r="B5" s="52" t="s">
        <v>55</v>
      </c>
      <c r="C5" s="52" t="s">
        <v>73</v>
      </c>
      <c r="D5" s="52">
        <v>7</v>
      </c>
      <c r="E5" s="52" t="s">
        <v>60</v>
      </c>
      <c r="G5" s="50" t="s">
        <v>54</v>
      </c>
      <c r="H5" s="50" t="s">
        <v>55</v>
      </c>
      <c r="I5" s="53">
        <v>45724</v>
      </c>
      <c r="J5" s="54" t="s">
        <v>73</v>
      </c>
      <c r="K5" s="50">
        <v>3</v>
      </c>
      <c r="M5" s="53">
        <v>45719</v>
      </c>
      <c r="O5" s="50">
        <v>1</v>
      </c>
      <c r="P5" s="50">
        <f t="shared" si="0"/>
        <v>1</v>
      </c>
      <c r="S5" s="55">
        <v>45723</v>
      </c>
      <c r="T5" s="50">
        <v>3</v>
      </c>
      <c r="V5" s="55">
        <v>45719</v>
      </c>
      <c r="W5" s="50">
        <v>1</v>
      </c>
    </row>
    <row r="6" spans="1:23" x14ac:dyDescent="0.3">
      <c r="A6" s="56" t="s">
        <v>61</v>
      </c>
      <c r="B6" s="56"/>
      <c r="C6" s="56"/>
      <c r="D6" s="56">
        <v>501</v>
      </c>
      <c r="E6" s="56"/>
      <c r="G6" s="50" t="s">
        <v>54</v>
      </c>
      <c r="H6" s="50" t="s">
        <v>55</v>
      </c>
      <c r="I6" s="53">
        <v>45726</v>
      </c>
      <c r="J6" s="54" t="s">
        <v>73</v>
      </c>
      <c r="K6" s="50">
        <v>1</v>
      </c>
      <c r="M6" s="53">
        <v>45720</v>
      </c>
      <c r="N6" s="50">
        <v>1</v>
      </c>
      <c r="O6" s="50">
        <f>SUM(W6:W10)</f>
        <v>213</v>
      </c>
      <c r="P6" s="50">
        <f t="shared" si="0"/>
        <v>214</v>
      </c>
      <c r="S6" s="55">
        <v>45724</v>
      </c>
      <c r="T6" s="50">
        <v>3</v>
      </c>
      <c r="V6" s="55">
        <v>45720</v>
      </c>
      <c r="W6" s="50">
        <v>59</v>
      </c>
    </row>
    <row r="7" spans="1:23" x14ac:dyDescent="0.3">
      <c r="G7" s="50" t="s">
        <v>54</v>
      </c>
      <c r="H7" s="50" t="s">
        <v>55</v>
      </c>
      <c r="I7" s="53">
        <v>45727</v>
      </c>
      <c r="J7" s="54" t="s">
        <v>73</v>
      </c>
      <c r="K7" s="50">
        <v>1</v>
      </c>
      <c r="M7" s="53">
        <v>45721</v>
      </c>
      <c r="O7" s="50">
        <f>SUM(W11:W12)</f>
        <v>39</v>
      </c>
      <c r="P7" s="50">
        <f t="shared" si="0"/>
        <v>39</v>
      </c>
      <c r="S7" s="55">
        <v>45726</v>
      </c>
      <c r="T7" s="50">
        <v>1</v>
      </c>
      <c r="V7" s="55">
        <v>45720.13925925926</v>
      </c>
      <c r="W7" s="50">
        <v>3</v>
      </c>
    </row>
    <row r="8" spans="1:23" x14ac:dyDescent="0.3">
      <c r="G8" s="50" t="s">
        <v>54</v>
      </c>
      <c r="H8" s="50" t="s">
        <v>55</v>
      </c>
      <c r="I8" s="53">
        <v>45728</v>
      </c>
      <c r="J8" s="54" t="s">
        <v>73</v>
      </c>
      <c r="K8" s="50">
        <v>1</v>
      </c>
      <c r="M8" s="53">
        <v>45722</v>
      </c>
      <c r="N8" s="50">
        <v>4</v>
      </c>
      <c r="O8" s="50">
        <f>SUM(W13:W14)</f>
        <v>15</v>
      </c>
      <c r="P8" s="50">
        <f t="shared" si="0"/>
        <v>19</v>
      </c>
      <c r="S8" s="55">
        <v>45727</v>
      </c>
      <c r="T8" s="50">
        <v>1</v>
      </c>
      <c r="V8" s="55">
        <v>45720.597407407404</v>
      </c>
      <c r="W8" s="50">
        <v>149</v>
      </c>
    </row>
    <row r="9" spans="1:23" x14ac:dyDescent="0.3">
      <c r="G9" s="50" t="s">
        <v>54</v>
      </c>
      <c r="H9" s="50" t="s">
        <v>55</v>
      </c>
      <c r="I9" s="53">
        <v>45729</v>
      </c>
      <c r="J9" s="54" t="s">
        <v>73</v>
      </c>
      <c r="K9" s="50">
        <v>4</v>
      </c>
      <c r="M9" s="53">
        <v>45723</v>
      </c>
      <c r="N9" s="50">
        <v>3</v>
      </c>
      <c r="O9" s="50">
        <f>SUM(W15:W16)</f>
        <v>4</v>
      </c>
      <c r="P9" s="50">
        <f t="shared" si="0"/>
        <v>7</v>
      </c>
      <c r="S9" s="55">
        <v>45728</v>
      </c>
      <c r="T9" s="50">
        <v>1</v>
      </c>
      <c r="V9" s="55">
        <v>45720.653541666667</v>
      </c>
      <c r="W9" s="50">
        <v>1</v>
      </c>
    </row>
    <row r="10" spans="1:23" x14ac:dyDescent="0.3">
      <c r="G10" s="50" t="s">
        <v>54</v>
      </c>
      <c r="H10" s="50" t="s">
        <v>55</v>
      </c>
      <c r="I10" s="53">
        <v>45730</v>
      </c>
      <c r="J10" s="54" t="s">
        <v>73</v>
      </c>
      <c r="K10" s="50">
        <v>1</v>
      </c>
      <c r="M10" s="53">
        <v>45724</v>
      </c>
      <c r="N10" s="50">
        <v>3</v>
      </c>
      <c r="O10" s="50">
        <v>1</v>
      </c>
      <c r="P10" s="50">
        <f t="shared" si="0"/>
        <v>4</v>
      </c>
      <c r="S10" s="55">
        <v>45728.319837962961</v>
      </c>
      <c r="T10" s="50">
        <v>1</v>
      </c>
      <c r="V10" s="55">
        <v>45720.653553240743</v>
      </c>
      <c r="W10" s="50">
        <v>1</v>
      </c>
    </row>
    <row r="11" spans="1:23" x14ac:dyDescent="0.3">
      <c r="G11" s="50" t="s">
        <v>54</v>
      </c>
      <c r="H11" s="50" t="s">
        <v>55</v>
      </c>
      <c r="I11" s="53">
        <v>45730.806064814817</v>
      </c>
      <c r="J11" s="54" t="s">
        <v>73</v>
      </c>
      <c r="K11" s="50">
        <v>1</v>
      </c>
      <c r="M11" s="53">
        <v>45725</v>
      </c>
      <c r="O11" s="50">
        <v>1</v>
      </c>
      <c r="P11" s="50">
        <f t="shared" si="0"/>
        <v>1</v>
      </c>
      <c r="S11" s="55">
        <v>45729</v>
      </c>
      <c r="T11" s="50">
        <v>4</v>
      </c>
      <c r="V11" s="55">
        <v>45721</v>
      </c>
      <c r="W11" s="50">
        <v>38</v>
      </c>
    </row>
    <row r="12" spans="1:23" x14ac:dyDescent="0.3">
      <c r="G12" s="50" t="s">
        <v>54</v>
      </c>
      <c r="H12" s="50" t="s">
        <v>55</v>
      </c>
      <c r="I12" s="53">
        <v>45731.208981481483</v>
      </c>
      <c r="J12" s="54" t="s">
        <v>73</v>
      </c>
      <c r="K12" s="50">
        <v>5</v>
      </c>
      <c r="M12" s="53">
        <v>45726</v>
      </c>
      <c r="N12" s="50">
        <v>1</v>
      </c>
      <c r="O12" s="50">
        <v>5</v>
      </c>
      <c r="P12" s="50">
        <f t="shared" si="0"/>
        <v>6</v>
      </c>
      <c r="S12" s="55">
        <v>45730</v>
      </c>
      <c r="T12" s="50">
        <v>1</v>
      </c>
      <c r="V12" s="55">
        <v>45721.514490740738</v>
      </c>
      <c r="W12" s="50">
        <v>1</v>
      </c>
    </row>
    <row r="13" spans="1:23" x14ac:dyDescent="0.3">
      <c r="G13" s="50" t="s">
        <v>54</v>
      </c>
      <c r="H13" s="50" t="s">
        <v>55</v>
      </c>
      <c r="I13" s="53">
        <v>45732</v>
      </c>
      <c r="J13" s="54" t="s">
        <v>73</v>
      </c>
      <c r="K13" s="50">
        <v>1</v>
      </c>
      <c r="M13" s="53">
        <v>45727</v>
      </c>
      <c r="N13" s="50">
        <v>1</v>
      </c>
      <c r="O13" s="50">
        <v>2</v>
      </c>
      <c r="P13" s="50">
        <f t="shared" si="0"/>
        <v>3</v>
      </c>
      <c r="S13" s="55">
        <v>45730.806064814817</v>
      </c>
      <c r="T13" s="50">
        <v>1</v>
      </c>
      <c r="V13" s="55">
        <v>45722</v>
      </c>
      <c r="W13" s="50">
        <v>9</v>
      </c>
    </row>
    <row r="14" spans="1:23" x14ac:dyDescent="0.3">
      <c r="G14" s="50" t="s">
        <v>54</v>
      </c>
      <c r="H14" s="50" t="s">
        <v>55</v>
      </c>
      <c r="I14" s="53">
        <v>45733</v>
      </c>
      <c r="J14" s="54" t="s">
        <v>73</v>
      </c>
      <c r="K14" s="50">
        <v>9</v>
      </c>
      <c r="M14" s="53">
        <v>45728</v>
      </c>
      <c r="N14" s="50">
        <f>SUM(T9:T10)</f>
        <v>2</v>
      </c>
      <c r="O14" s="50">
        <f>SUM(W21:W26)</f>
        <v>115</v>
      </c>
      <c r="P14" s="50">
        <f t="shared" si="0"/>
        <v>117</v>
      </c>
      <c r="S14" s="55">
        <v>45731.208981481483</v>
      </c>
      <c r="T14" s="50">
        <v>5</v>
      </c>
      <c r="V14" s="55">
        <v>45722.597500000003</v>
      </c>
      <c r="W14" s="50">
        <v>6</v>
      </c>
    </row>
    <row r="15" spans="1:23" x14ac:dyDescent="0.3">
      <c r="G15" s="50" t="s">
        <v>54</v>
      </c>
      <c r="H15" s="50" t="s">
        <v>55</v>
      </c>
      <c r="I15" s="53">
        <v>45733.875115740739</v>
      </c>
      <c r="J15" s="54" t="s">
        <v>73</v>
      </c>
      <c r="K15" s="50">
        <v>2</v>
      </c>
      <c r="M15" s="53">
        <v>45729</v>
      </c>
      <c r="N15" s="50">
        <v>4</v>
      </c>
      <c r="O15" s="50">
        <f>SUM(W27:W28)</f>
        <v>2</v>
      </c>
      <c r="P15" s="50">
        <f t="shared" si="0"/>
        <v>6</v>
      </c>
      <c r="S15" s="55">
        <v>45732</v>
      </c>
      <c r="T15" s="50">
        <v>1</v>
      </c>
      <c r="V15" s="55">
        <v>45723</v>
      </c>
      <c r="W15" s="50">
        <v>1</v>
      </c>
    </row>
    <row r="16" spans="1:23" x14ac:dyDescent="0.3">
      <c r="G16" s="50" t="s">
        <v>54</v>
      </c>
      <c r="H16" s="50" t="s">
        <v>55</v>
      </c>
      <c r="I16" s="53">
        <v>45734</v>
      </c>
      <c r="J16" s="54" t="s">
        <v>73</v>
      </c>
      <c r="K16" s="50">
        <v>3</v>
      </c>
      <c r="M16" s="53">
        <v>45730</v>
      </c>
      <c r="N16" s="50">
        <v>2</v>
      </c>
      <c r="O16" s="50">
        <v>3</v>
      </c>
      <c r="P16" s="50">
        <f t="shared" si="0"/>
        <v>5</v>
      </c>
      <c r="S16" s="55">
        <v>45733</v>
      </c>
      <c r="T16" s="50">
        <v>9</v>
      </c>
      <c r="V16" s="55">
        <v>45723.597696759258</v>
      </c>
      <c r="W16" s="50">
        <v>3</v>
      </c>
    </row>
    <row r="17" spans="7:23" x14ac:dyDescent="0.3">
      <c r="G17" s="50" t="s">
        <v>54</v>
      </c>
      <c r="H17" s="50" t="s">
        <v>55</v>
      </c>
      <c r="I17" s="53">
        <v>45735</v>
      </c>
      <c r="J17" s="54" t="s">
        <v>73</v>
      </c>
      <c r="K17" s="50">
        <v>4</v>
      </c>
      <c r="M17" s="53">
        <v>45731</v>
      </c>
      <c r="N17" s="50">
        <v>5</v>
      </c>
      <c r="P17" s="50">
        <f t="shared" si="0"/>
        <v>5</v>
      </c>
      <c r="S17" s="55">
        <v>45733.875115740739</v>
      </c>
      <c r="T17" s="50">
        <v>2</v>
      </c>
      <c r="V17" s="55">
        <v>45724.597719907404</v>
      </c>
      <c r="W17" s="50">
        <v>1</v>
      </c>
    </row>
    <row r="18" spans="7:23" x14ac:dyDescent="0.3">
      <c r="G18" s="50" t="s">
        <v>54</v>
      </c>
      <c r="H18" s="50" t="s">
        <v>55</v>
      </c>
      <c r="I18" s="53">
        <v>45737</v>
      </c>
      <c r="J18" s="54" t="s">
        <v>73</v>
      </c>
      <c r="K18" s="50">
        <v>2</v>
      </c>
      <c r="M18" s="53">
        <v>45732</v>
      </c>
      <c r="N18" s="50">
        <v>1</v>
      </c>
      <c r="P18" s="50">
        <f t="shared" si="0"/>
        <v>1</v>
      </c>
      <c r="S18" s="55">
        <v>45734</v>
      </c>
      <c r="T18" s="50">
        <v>3</v>
      </c>
      <c r="V18" s="55">
        <v>45725</v>
      </c>
      <c r="W18" s="50">
        <v>1</v>
      </c>
    </row>
    <row r="19" spans="7:23" x14ac:dyDescent="0.3">
      <c r="G19" s="50" t="s">
        <v>54</v>
      </c>
      <c r="H19" s="50" t="s">
        <v>55</v>
      </c>
      <c r="I19" s="53">
        <v>45738</v>
      </c>
      <c r="J19" s="54" t="s">
        <v>73</v>
      </c>
      <c r="K19" s="50">
        <v>1</v>
      </c>
      <c r="M19" s="53">
        <v>45733</v>
      </c>
      <c r="N19" s="50">
        <f>SUM(T16:T17)</f>
        <v>11</v>
      </c>
      <c r="P19" s="50">
        <f t="shared" si="0"/>
        <v>11</v>
      </c>
      <c r="S19" s="55">
        <v>45734.569768518515</v>
      </c>
      <c r="T19" s="50">
        <v>1</v>
      </c>
      <c r="V19" s="55">
        <v>45726</v>
      </c>
      <c r="W19" s="50">
        <v>5</v>
      </c>
    </row>
    <row r="20" spans="7:23" x14ac:dyDescent="0.3">
      <c r="G20" s="50" t="s">
        <v>54</v>
      </c>
      <c r="H20" s="50" t="s">
        <v>55</v>
      </c>
      <c r="I20" s="53">
        <v>45738.652986111112</v>
      </c>
      <c r="J20" s="54" t="s">
        <v>73</v>
      </c>
      <c r="K20" s="50">
        <v>1</v>
      </c>
      <c r="M20" s="53">
        <v>45734</v>
      </c>
      <c r="N20" s="50">
        <v>4</v>
      </c>
      <c r="O20" s="50">
        <v>1</v>
      </c>
      <c r="P20" s="50">
        <f t="shared" si="0"/>
        <v>5</v>
      </c>
      <c r="S20" s="55">
        <v>45735</v>
      </c>
      <c r="T20" s="50">
        <v>4</v>
      </c>
      <c r="V20" s="55">
        <v>45727</v>
      </c>
      <c r="W20" s="50">
        <v>2</v>
      </c>
    </row>
    <row r="21" spans="7:23" x14ac:dyDescent="0.3">
      <c r="G21" s="50" t="s">
        <v>54</v>
      </c>
      <c r="H21" s="50" t="s">
        <v>55</v>
      </c>
      <c r="I21" s="53">
        <v>45740</v>
      </c>
      <c r="J21" s="54" t="s">
        <v>73</v>
      </c>
      <c r="K21" s="50">
        <v>7</v>
      </c>
      <c r="M21" s="53">
        <v>45735</v>
      </c>
      <c r="N21" s="50">
        <v>4</v>
      </c>
      <c r="P21" s="50">
        <f t="shared" si="0"/>
        <v>4</v>
      </c>
      <c r="S21" s="55">
        <v>45737</v>
      </c>
      <c r="T21" s="50">
        <v>2</v>
      </c>
      <c r="V21" s="55">
        <v>45728</v>
      </c>
      <c r="W21" s="50">
        <v>1</v>
      </c>
    </row>
    <row r="22" spans="7:23" x14ac:dyDescent="0.3">
      <c r="G22" s="50" t="s">
        <v>54</v>
      </c>
      <c r="H22" s="50" t="s">
        <v>55</v>
      </c>
      <c r="I22" s="53">
        <v>45741</v>
      </c>
      <c r="J22" s="54" t="s">
        <v>73</v>
      </c>
      <c r="K22" s="50">
        <v>1</v>
      </c>
      <c r="M22" s="53">
        <v>45736</v>
      </c>
      <c r="O22" s="50">
        <v>1</v>
      </c>
      <c r="P22" s="50">
        <f t="shared" si="0"/>
        <v>1</v>
      </c>
      <c r="S22" s="55">
        <v>45738</v>
      </c>
      <c r="T22" s="50">
        <v>1</v>
      </c>
      <c r="V22" s="55">
        <v>45728.014224537037</v>
      </c>
      <c r="W22" s="50">
        <v>104</v>
      </c>
    </row>
    <row r="23" spans="7:23" x14ac:dyDescent="0.3">
      <c r="G23" s="50" t="s">
        <v>54</v>
      </c>
      <c r="H23" s="50" t="s">
        <v>55</v>
      </c>
      <c r="I23" s="53">
        <v>45741.15315972222</v>
      </c>
      <c r="J23" s="54" t="s">
        <v>73</v>
      </c>
      <c r="K23" s="50">
        <v>1</v>
      </c>
      <c r="M23" s="53">
        <v>45737</v>
      </c>
      <c r="N23" s="50">
        <v>2</v>
      </c>
      <c r="O23" s="50">
        <v>20</v>
      </c>
      <c r="P23" s="50">
        <f t="shared" si="0"/>
        <v>22</v>
      </c>
      <c r="S23" s="55">
        <v>45738.652986111112</v>
      </c>
      <c r="T23" s="50">
        <v>1</v>
      </c>
      <c r="V23" s="55">
        <v>45728.458877314813</v>
      </c>
      <c r="W23" s="50">
        <v>4</v>
      </c>
    </row>
    <row r="24" spans="7:23" x14ac:dyDescent="0.3">
      <c r="G24" s="50" t="s">
        <v>54</v>
      </c>
      <c r="H24" s="50" t="s">
        <v>55</v>
      </c>
      <c r="I24" s="53">
        <v>45741.18068287037</v>
      </c>
      <c r="J24" s="54" t="s">
        <v>73</v>
      </c>
      <c r="K24" s="50">
        <v>6</v>
      </c>
      <c r="M24" s="53">
        <v>45738</v>
      </c>
      <c r="N24" s="50">
        <v>2</v>
      </c>
      <c r="P24" s="50">
        <f t="shared" si="0"/>
        <v>2</v>
      </c>
      <c r="S24" s="55">
        <v>45740</v>
      </c>
      <c r="T24" s="50">
        <v>7</v>
      </c>
      <c r="V24" s="55">
        <v>45728.45888888889</v>
      </c>
      <c r="W24" s="50">
        <v>4</v>
      </c>
    </row>
    <row r="25" spans="7:23" x14ac:dyDescent="0.3">
      <c r="G25" s="50" t="s">
        <v>54</v>
      </c>
      <c r="H25" s="50" t="s">
        <v>55</v>
      </c>
      <c r="I25" s="53">
        <v>45743</v>
      </c>
      <c r="J25" s="54" t="s">
        <v>73</v>
      </c>
      <c r="K25" s="50">
        <v>1</v>
      </c>
      <c r="M25" s="53">
        <v>45739</v>
      </c>
      <c r="P25" s="50">
        <f t="shared" si="0"/>
        <v>0</v>
      </c>
      <c r="S25" s="55">
        <v>45741</v>
      </c>
      <c r="T25" s="50">
        <v>1</v>
      </c>
      <c r="V25" s="55">
        <v>45728.45890046296</v>
      </c>
      <c r="W25" s="50">
        <v>1</v>
      </c>
    </row>
    <row r="26" spans="7:23" x14ac:dyDescent="0.3">
      <c r="G26" s="50" t="s">
        <v>54</v>
      </c>
      <c r="H26" s="50" t="s">
        <v>55</v>
      </c>
      <c r="I26" s="53">
        <v>45747</v>
      </c>
      <c r="J26" s="54" t="s">
        <v>73</v>
      </c>
      <c r="K26" s="50">
        <v>1</v>
      </c>
      <c r="M26" s="53">
        <v>45740</v>
      </c>
      <c r="N26" s="50">
        <v>7</v>
      </c>
      <c r="O26" s="50">
        <v>2</v>
      </c>
      <c r="P26" s="50">
        <f t="shared" si="0"/>
        <v>9</v>
      </c>
      <c r="S26" s="55">
        <v>45741.15315972222</v>
      </c>
      <c r="T26" s="50">
        <v>1</v>
      </c>
      <c r="V26" s="55">
        <v>45728.569560185184</v>
      </c>
      <c r="W26" s="50">
        <v>1</v>
      </c>
    </row>
    <row r="27" spans="7:23" x14ac:dyDescent="0.3">
      <c r="G27" s="50" t="s">
        <v>48</v>
      </c>
      <c r="H27" s="50" t="s">
        <v>48</v>
      </c>
      <c r="I27" s="53">
        <v>45717</v>
      </c>
      <c r="J27" s="54" t="s">
        <v>73</v>
      </c>
      <c r="K27" s="50">
        <v>1</v>
      </c>
      <c r="M27" s="53">
        <v>45741</v>
      </c>
      <c r="N27" s="50">
        <f>SUM(T25:T27)</f>
        <v>8</v>
      </c>
      <c r="P27" s="50">
        <f t="shared" si="0"/>
        <v>8</v>
      </c>
      <c r="S27" s="55">
        <v>45741.18068287037</v>
      </c>
      <c r="T27" s="50">
        <v>6</v>
      </c>
      <c r="V27" s="55">
        <v>45729</v>
      </c>
      <c r="W27" s="50">
        <v>1</v>
      </c>
    </row>
    <row r="28" spans="7:23" x14ac:dyDescent="0.3">
      <c r="G28" s="50" t="s">
        <v>48</v>
      </c>
      <c r="H28" s="50" t="s">
        <v>48</v>
      </c>
      <c r="I28" s="53">
        <v>45718</v>
      </c>
      <c r="J28" s="54" t="s">
        <v>73</v>
      </c>
      <c r="K28" s="50">
        <v>1</v>
      </c>
      <c r="M28" s="53">
        <v>45742</v>
      </c>
      <c r="P28" s="50">
        <f t="shared" si="0"/>
        <v>0</v>
      </c>
      <c r="S28" s="55">
        <v>45743</v>
      </c>
      <c r="T28" s="50">
        <v>2</v>
      </c>
      <c r="V28" s="55">
        <v>45729.500081018516</v>
      </c>
      <c r="W28" s="50">
        <v>1</v>
      </c>
    </row>
    <row r="29" spans="7:23" x14ac:dyDescent="0.3">
      <c r="G29" s="50" t="s">
        <v>48</v>
      </c>
      <c r="H29" s="50" t="s">
        <v>48</v>
      </c>
      <c r="I29" s="53">
        <v>45719</v>
      </c>
      <c r="J29" s="54" t="s">
        <v>73</v>
      </c>
      <c r="K29" s="50">
        <v>1</v>
      </c>
      <c r="M29" s="53">
        <v>45743</v>
      </c>
      <c r="N29" s="50">
        <v>2</v>
      </c>
      <c r="P29" s="50">
        <f t="shared" si="0"/>
        <v>2</v>
      </c>
      <c r="S29" s="55">
        <v>45744</v>
      </c>
      <c r="T29" s="50">
        <v>3</v>
      </c>
      <c r="V29" s="55">
        <v>45730</v>
      </c>
      <c r="W29" s="50">
        <v>3</v>
      </c>
    </row>
    <row r="30" spans="7:23" x14ac:dyDescent="0.3">
      <c r="G30" s="50" t="s">
        <v>48</v>
      </c>
      <c r="H30" s="50" t="s">
        <v>48</v>
      </c>
      <c r="I30" s="53">
        <v>45720</v>
      </c>
      <c r="J30" s="54" t="s">
        <v>73</v>
      </c>
      <c r="K30" s="50">
        <v>59</v>
      </c>
      <c r="M30" s="53">
        <v>45744</v>
      </c>
      <c r="N30" s="50">
        <v>3</v>
      </c>
      <c r="P30" s="50">
        <f t="shared" si="0"/>
        <v>3</v>
      </c>
      <c r="S30" s="55">
        <v>45747</v>
      </c>
      <c r="T30" s="50">
        <v>1</v>
      </c>
      <c r="V30" s="55">
        <v>45734</v>
      </c>
      <c r="W30" s="50">
        <v>1</v>
      </c>
    </row>
    <row r="31" spans="7:23" x14ac:dyDescent="0.3">
      <c r="G31" s="50" t="s">
        <v>48</v>
      </c>
      <c r="H31" s="50" t="s">
        <v>48</v>
      </c>
      <c r="I31" s="53">
        <v>45720.13925925926</v>
      </c>
      <c r="J31" s="54" t="s">
        <v>73</v>
      </c>
      <c r="K31" s="50">
        <v>3</v>
      </c>
      <c r="M31" s="53">
        <v>45745</v>
      </c>
      <c r="P31" s="50">
        <f t="shared" si="0"/>
        <v>0</v>
      </c>
      <c r="S31" s="55">
        <v>45747.55609953704</v>
      </c>
      <c r="T31" s="50">
        <v>3</v>
      </c>
      <c r="V31" s="55">
        <v>45736</v>
      </c>
      <c r="W31" s="50">
        <v>1</v>
      </c>
    </row>
    <row r="32" spans="7:23" x14ac:dyDescent="0.3">
      <c r="G32" s="50" t="s">
        <v>48</v>
      </c>
      <c r="H32" s="50" t="s">
        <v>48</v>
      </c>
      <c r="I32" s="53">
        <v>45720.597407407404</v>
      </c>
      <c r="J32" s="54" t="s">
        <v>73</v>
      </c>
      <c r="K32" s="50">
        <v>149</v>
      </c>
      <c r="M32" s="53">
        <v>45746</v>
      </c>
      <c r="P32" s="50">
        <f t="shared" si="0"/>
        <v>0</v>
      </c>
      <c r="V32" s="55">
        <v>45737</v>
      </c>
      <c r="W32" s="50">
        <v>20</v>
      </c>
    </row>
    <row r="33" spans="7:23" x14ac:dyDescent="0.3">
      <c r="G33" s="50" t="s">
        <v>48</v>
      </c>
      <c r="H33" s="50" t="s">
        <v>48</v>
      </c>
      <c r="I33" s="53">
        <v>45720.653541666667</v>
      </c>
      <c r="J33" s="54" t="s">
        <v>73</v>
      </c>
      <c r="K33" s="50">
        <v>1</v>
      </c>
      <c r="M33" s="53">
        <v>45747</v>
      </c>
      <c r="N33" s="50">
        <v>4</v>
      </c>
      <c r="P33" s="50">
        <f t="shared" si="0"/>
        <v>4</v>
      </c>
      <c r="V33" s="55">
        <v>45740</v>
      </c>
      <c r="W33" s="50">
        <v>2</v>
      </c>
    </row>
    <row r="34" spans="7:23" x14ac:dyDescent="0.3">
      <c r="G34" s="50" t="s">
        <v>48</v>
      </c>
      <c r="H34" s="50" t="s">
        <v>48</v>
      </c>
      <c r="I34" s="53">
        <v>45720.653553240743</v>
      </c>
      <c r="J34" s="54" t="s">
        <v>73</v>
      </c>
      <c r="K34" s="50">
        <v>1</v>
      </c>
    </row>
    <row r="35" spans="7:23" x14ac:dyDescent="0.3">
      <c r="G35" s="50" t="s">
        <v>48</v>
      </c>
      <c r="H35" s="50" t="s">
        <v>48</v>
      </c>
      <c r="I35" s="53">
        <v>45721</v>
      </c>
      <c r="J35" s="54" t="s">
        <v>73</v>
      </c>
      <c r="K35" s="50">
        <v>38</v>
      </c>
    </row>
    <row r="36" spans="7:23" x14ac:dyDescent="0.3">
      <c r="G36" s="50" t="s">
        <v>48</v>
      </c>
      <c r="H36" s="50" t="s">
        <v>48</v>
      </c>
      <c r="I36" s="53">
        <v>45721.514490740738</v>
      </c>
      <c r="J36" s="54" t="s">
        <v>73</v>
      </c>
      <c r="K36" s="50">
        <v>1</v>
      </c>
      <c r="M36" s="72" t="s">
        <v>62</v>
      </c>
      <c r="N36" s="72"/>
      <c r="O36" s="72" t="s">
        <v>63</v>
      </c>
      <c r="P36" s="72"/>
      <c r="Q36" s="72" t="s">
        <v>64</v>
      </c>
      <c r="R36" s="72"/>
      <c r="S36" s="72" t="s">
        <v>65</v>
      </c>
      <c r="T36" s="72"/>
    </row>
    <row r="37" spans="7:23" x14ac:dyDescent="0.3">
      <c r="G37" s="50" t="s">
        <v>48</v>
      </c>
      <c r="H37" s="50" t="s">
        <v>48</v>
      </c>
      <c r="I37" s="53">
        <v>45722</v>
      </c>
      <c r="J37" s="54" t="s">
        <v>73</v>
      </c>
      <c r="K37" s="50">
        <v>9</v>
      </c>
      <c r="M37" s="57" t="s">
        <v>55</v>
      </c>
      <c r="N37" s="57" t="s">
        <v>48</v>
      </c>
      <c r="O37" s="57" t="s">
        <v>55</v>
      </c>
      <c r="P37" s="57" t="s">
        <v>48</v>
      </c>
      <c r="Q37" s="57" t="s">
        <v>55</v>
      </c>
      <c r="R37" s="57" t="s">
        <v>48</v>
      </c>
      <c r="S37" s="57" t="s">
        <v>55</v>
      </c>
      <c r="T37" s="57" t="s">
        <v>48</v>
      </c>
    </row>
    <row r="38" spans="7:23" x14ac:dyDescent="0.3">
      <c r="G38" s="50" t="s">
        <v>48</v>
      </c>
      <c r="H38" s="50" t="s">
        <v>48</v>
      </c>
      <c r="I38" s="53">
        <v>45722.597500000003</v>
      </c>
      <c r="J38" s="54" t="s">
        <v>73</v>
      </c>
      <c r="K38" s="50">
        <v>6</v>
      </c>
      <c r="M38" s="57">
        <f>SUM(N3:N10)</f>
        <v>11</v>
      </c>
      <c r="N38" s="57">
        <f>SUM(O3:O10)</f>
        <v>275</v>
      </c>
      <c r="O38" s="58">
        <f>SUM(N11:N17)</f>
        <v>15</v>
      </c>
      <c r="P38" s="58">
        <f>SUM(O11:O17)</f>
        <v>128</v>
      </c>
      <c r="Q38" s="58">
        <f>SUM(N18:N24)</f>
        <v>24</v>
      </c>
      <c r="R38" s="58">
        <f>SUM(O18:O24)</f>
        <v>22</v>
      </c>
      <c r="S38" s="58">
        <f>SUM(N25:N33)</f>
        <v>24</v>
      </c>
      <c r="T38" s="58">
        <f>SUM(O25:O33)</f>
        <v>2</v>
      </c>
    </row>
    <row r="39" spans="7:23" x14ac:dyDescent="0.3">
      <c r="G39" s="50" t="s">
        <v>48</v>
      </c>
      <c r="H39" s="50" t="s">
        <v>48</v>
      </c>
      <c r="I39" s="53">
        <v>45723</v>
      </c>
      <c r="J39" s="54" t="s">
        <v>73</v>
      </c>
      <c r="K39" s="50">
        <v>1</v>
      </c>
    </row>
    <row r="40" spans="7:23" x14ac:dyDescent="0.3">
      <c r="G40" s="50" t="s">
        <v>48</v>
      </c>
      <c r="H40" s="50" t="s">
        <v>48</v>
      </c>
      <c r="I40" s="53">
        <v>45723.597696759258</v>
      </c>
      <c r="J40" s="54" t="s">
        <v>73</v>
      </c>
      <c r="K40" s="50">
        <v>3</v>
      </c>
    </row>
    <row r="41" spans="7:23" x14ac:dyDescent="0.3">
      <c r="G41" s="50" t="s">
        <v>48</v>
      </c>
      <c r="H41" s="50" t="s">
        <v>48</v>
      </c>
      <c r="I41" s="53">
        <v>45724.597719907404</v>
      </c>
      <c r="J41" s="54" t="s">
        <v>73</v>
      </c>
      <c r="K41" s="50">
        <v>1</v>
      </c>
    </row>
    <row r="42" spans="7:23" x14ac:dyDescent="0.3">
      <c r="G42" s="50" t="s">
        <v>48</v>
      </c>
      <c r="H42" s="50" t="s">
        <v>48</v>
      </c>
      <c r="I42" s="53">
        <v>45725</v>
      </c>
      <c r="J42" s="54" t="s">
        <v>73</v>
      </c>
      <c r="K42" s="50">
        <v>1</v>
      </c>
    </row>
    <row r="43" spans="7:23" x14ac:dyDescent="0.3">
      <c r="G43" s="50" t="s">
        <v>48</v>
      </c>
      <c r="H43" s="50" t="s">
        <v>48</v>
      </c>
      <c r="I43" s="53">
        <v>45726</v>
      </c>
      <c r="J43" s="54" t="s">
        <v>73</v>
      </c>
      <c r="K43" s="50">
        <v>5</v>
      </c>
    </row>
    <row r="44" spans="7:23" x14ac:dyDescent="0.3">
      <c r="G44" s="50" t="s">
        <v>48</v>
      </c>
      <c r="H44" s="50" t="s">
        <v>48</v>
      </c>
      <c r="I44" s="53">
        <v>45727</v>
      </c>
      <c r="J44" s="54" t="s">
        <v>73</v>
      </c>
      <c r="K44" s="50">
        <v>2</v>
      </c>
    </row>
    <row r="45" spans="7:23" x14ac:dyDescent="0.3">
      <c r="G45" s="50" t="s">
        <v>48</v>
      </c>
      <c r="H45" s="50" t="s">
        <v>48</v>
      </c>
      <c r="I45" s="53">
        <v>45728</v>
      </c>
      <c r="J45" s="54" t="s">
        <v>73</v>
      </c>
      <c r="K45" s="50">
        <v>1</v>
      </c>
    </row>
    <row r="46" spans="7:23" x14ac:dyDescent="0.3">
      <c r="G46" s="50" t="s">
        <v>48</v>
      </c>
      <c r="H46" s="50" t="s">
        <v>48</v>
      </c>
      <c r="I46" s="53">
        <v>45728.014224537037</v>
      </c>
      <c r="J46" s="54" t="s">
        <v>73</v>
      </c>
      <c r="K46" s="50">
        <v>104</v>
      </c>
    </row>
    <row r="47" spans="7:23" x14ac:dyDescent="0.3">
      <c r="G47" s="50" t="s">
        <v>48</v>
      </c>
      <c r="H47" s="50" t="s">
        <v>48</v>
      </c>
      <c r="I47" s="53">
        <v>45728.458877314813</v>
      </c>
      <c r="J47" s="54" t="s">
        <v>73</v>
      </c>
      <c r="K47" s="50">
        <v>4</v>
      </c>
    </row>
    <row r="48" spans="7:23" x14ac:dyDescent="0.3">
      <c r="G48" s="50" t="s">
        <v>48</v>
      </c>
      <c r="H48" s="50" t="s">
        <v>48</v>
      </c>
      <c r="I48" s="53">
        <v>45728.45888888889</v>
      </c>
      <c r="J48" s="54" t="s">
        <v>73</v>
      </c>
      <c r="K48" s="50">
        <v>4</v>
      </c>
    </row>
    <row r="49" spans="7:17" x14ac:dyDescent="0.3">
      <c r="G49" s="50" t="s">
        <v>48</v>
      </c>
      <c r="H49" s="50" t="s">
        <v>48</v>
      </c>
      <c r="I49" s="53">
        <v>45728.45890046296</v>
      </c>
      <c r="J49" s="54" t="s">
        <v>73</v>
      </c>
      <c r="K49" s="50">
        <v>1</v>
      </c>
    </row>
    <row r="50" spans="7:17" x14ac:dyDescent="0.3">
      <c r="G50" s="50" t="s">
        <v>48</v>
      </c>
      <c r="H50" s="50" t="s">
        <v>48</v>
      </c>
      <c r="I50" s="53">
        <v>45728.569560185184</v>
      </c>
      <c r="J50" s="54" t="s">
        <v>73</v>
      </c>
      <c r="K50" s="50">
        <v>1</v>
      </c>
    </row>
    <row r="51" spans="7:17" x14ac:dyDescent="0.3">
      <c r="G51" s="50" t="s">
        <v>48</v>
      </c>
      <c r="H51" s="50" t="s">
        <v>48</v>
      </c>
      <c r="I51" s="53">
        <v>45729</v>
      </c>
      <c r="J51" s="54" t="s">
        <v>73</v>
      </c>
      <c r="K51" s="50">
        <v>1</v>
      </c>
    </row>
    <row r="52" spans="7:17" x14ac:dyDescent="0.3">
      <c r="G52" s="50" t="s">
        <v>48</v>
      </c>
      <c r="H52" s="50" t="s">
        <v>48</v>
      </c>
      <c r="I52" s="53">
        <v>45729.500081018516</v>
      </c>
      <c r="J52" s="54" t="s">
        <v>73</v>
      </c>
      <c r="K52" s="50">
        <v>1</v>
      </c>
    </row>
    <row r="53" spans="7:17" x14ac:dyDescent="0.3">
      <c r="G53" s="50" t="s">
        <v>48</v>
      </c>
      <c r="H53" s="50" t="s">
        <v>48</v>
      </c>
      <c r="I53" s="53">
        <v>45730</v>
      </c>
      <c r="J53" s="54" t="s">
        <v>73</v>
      </c>
      <c r="K53" s="50">
        <v>3</v>
      </c>
    </row>
    <row r="54" spans="7:17" x14ac:dyDescent="0.3">
      <c r="G54" s="50" t="s">
        <v>48</v>
      </c>
      <c r="H54" s="50" t="s">
        <v>48</v>
      </c>
      <c r="I54" s="53">
        <v>45734</v>
      </c>
      <c r="J54" s="54" t="s">
        <v>73</v>
      </c>
      <c r="K54" s="50">
        <v>1</v>
      </c>
    </row>
    <row r="55" spans="7:17" x14ac:dyDescent="0.3">
      <c r="G55" s="50" t="s">
        <v>48</v>
      </c>
      <c r="H55" s="50" t="s">
        <v>48</v>
      </c>
      <c r="I55" s="53">
        <v>45736</v>
      </c>
      <c r="J55" s="54" t="s">
        <v>73</v>
      </c>
      <c r="K55" s="50">
        <v>1</v>
      </c>
    </row>
    <row r="56" spans="7:17" x14ac:dyDescent="0.3">
      <c r="G56" s="50" t="s">
        <v>48</v>
      </c>
      <c r="H56" s="50" t="s">
        <v>48</v>
      </c>
      <c r="I56" s="53">
        <v>45737</v>
      </c>
      <c r="J56" s="54" t="s">
        <v>73</v>
      </c>
      <c r="K56" s="50">
        <v>20</v>
      </c>
    </row>
    <row r="57" spans="7:17" x14ac:dyDescent="0.3">
      <c r="G57" s="50" t="s">
        <v>48</v>
      </c>
      <c r="H57" s="50" t="s">
        <v>48</v>
      </c>
      <c r="I57" s="53">
        <v>45740</v>
      </c>
      <c r="J57" s="54" t="s">
        <v>73</v>
      </c>
      <c r="K57" s="50">
        <v>2</v>
      </c>
    </row>
    <row r="58" spans="7:17" x14ac:dyDescent="0.3">
      <c r="G58" s="50" t="s">
        <v>59</v>
      </c>
      <c r="H58" s="50" t="s">
        <v>55</v>
      </c>
      <c r="I58" s="53">
        <v>45734.569768518515</v>
      </c>
      <c r="J58" s="54" t="s">
        <v>73</v>
      </c>
      <c r="K58" s="50">
        <v>1</v>
      </c>
    </row>
    <row r="59" spans="7:17" x14ac:dyDescent="0.3">
      <c r="G59" s="50" t="s">
        <v>59</v>
      </c>
      <c r="H59" s="50" t="s">
        <v>55</v>
      </c>
      <c r="I59" s="53">
        <v>45747.55609953704</v>
      </c>
      <c r="J59" s="54" t="s">
        <v>73</v>
      </c>
      <c r="K59" s="50">
        <v>1</v>
      </c>
      <c r="M59" s="23" t="s">
        <v>19</v>
      </c>
      <c r="N59" s="23" t="s">
        <v>20</v>
      </c>
      <c r="O59" s="23" t="s">
        <v>21</v>
      </c>
      <c r="P59" s="23" t="s">
        <v>22</v>
      </c>
      <c r="Q59" s="23" t="s">
        <v>23</v>
      </c>
    </row>
    <row r="60" spans="7:17" x14ac:dyDescent="0.3">
      <c r="G60" s="50" t="s">
        <v>57</v>
      </c>
      <c r="H60" s="50" t="s">
        <v>55</v>
      </c>
      <c r="I60" s="53">
        <v>45728.319837962961</v>
      </c>
      <c r="J60" s="54" t="s">
        <v>73</v>
      </c>
      <c r="K60" s="50">
        <v>1</v>
      </c>
      <c r="M60" s="23">
        <f>SUM(P3:P10)</f>
        <v>286</v>
      </c>
      <c r="N60" s="23">
        <f>SUM(P11:P17)</f>
        <v>143</v>
      </c>
      <c r="O60" s="23">
        <f>SUM(P18:P24)</f>
        <v>46</v>
      </c>
      <c r="P60" s="23">
        <f>SUM(P25:P33)</f>
        <v>26</v>
      </c>
      <c r="Q60">
        <f>AVERAGE(M60:P60)</f>
        <v>125.25</v>
      </c>
    </row>
    <row r="61" spans="7:17" x14ac:dyDescent="0.3">
      <c r="G61" s="50" t="s">
        <v>57</v>
      </c>
      <c r="H61" s="50" t="s">
        <v>55</v>
      </c>
      <c r="I61" s="53">
        <v>45743</v>
      </c>
      <c r="J61" s="54" t="s">
        <v>73</v>
      </c>
      <c r="K61" s="50">
        <v>1</v>
      </c>
      <c r="M61">
        <f>$Q$60</f>
        <v>125.25</v>
      </c>
      <c r="N61">
        <f>$Q$60</f>
        <v>125.25</v>
      </c>
      <c r="O61">
        <f>$Q$60</f>
        <v>125.25</v>
      </c>
      <c r="P61">
        <f>$Q$60</f>
        <v>125.25</v>
      </c>
      <c r="Q61">
        <v>68</v>
      </c>
    </row>
    <row r="62" spans="7:17" x14ac:dyDescent="0.3">
      <c r="G62" s="50" t="s">
        <v>57</v>
      </c>
      <c r="H62" s="50" t="s">
        <v>55</v>
      </c>
      <c r="I62" s="53">
        <v>45744</v>
      </c>
      <c r="J62" s="54" t="s">
        <v>73</v>
      </c>
      <c r="K62" s="50">
        <v>3</v>
      </c>
    </row>
    <row r="63" spans="7:17" x14ac:dyDescent="0.3">
      <c r="G63" s="50" t="s">
        <v>57</v>
      </c>
      <c r="H63" s="50" t="s">
        <v>55</v>
      </c>
      <c r="I63" s="53">
        <v>45747.55609953704</v>
      </c>
      <c r="J63" s="54" t="s">
        <v>73</v>
      </c>
      <c r="K63" s="50">
        <v>2</v>
      </c>
    </row>
    <row r="64" spans="7:17" x14ac:dyDescent="0.3">
      <c r="G64" s="56" t="s">
        <v>61</v>
      </c>
      <c r="H64" s="56"/>
      <c r="I64" s="56"/>
      <c r="J64" s="56"/>
      <c r="K64" s="56">
        <v>501</v>
      </c>
    </row>
    <row r="74" spans="22:22" x14ac:dyDescent="0.3">
      <c r="V74" s="50">
        <v>4</v>
      </c>
    </row>
  </sheetData>
  <mergeCells count="4">
    <mergeCell ref="M36:N36"/>
    <mergeCell ref="O36:P36"/>
    <mergeCell ref="Q36:R36"/>
    <mergeCell ref="S36:T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AMS_2025</vt:lpstr>
      <vt:lpstr>DBMS CHARTS</vt:lpstr>
      <vt:lpstr>MDM CHARTS</vt:lpstr>
      <vt:lpstr>EDW &amp; SNOWFLAKE</vt:lpstr>
      <vt:lpstr>CLOUD OPERATION</vt:lpstr>
      <vt:lpstr>ORACLE FINANCIALS</vt:lpstr>
      <vt:lpstr>TELECOM NETWORK</vt:lpstr>
      <vt:lpstr>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Awaiz Syed</dc:creator>
  <cp:keywords/>
  <dc:description/>
  <cp:lastModifiedBy>Sunita Panda</cp:lastModifiedBy>
  <cp:revision/>
  <dcterms:created xsi:type="dcterms:W3CDTF">2024-08-01T12:19:19Z</dcterms:created>
  <dcterms:modified xsi:type="dcterms:W3CDTF">2025-04-29T13:56:53Z</dcterms:modified>
  <cp:category/>
  <cp:contentStatus/>
</cp:coreProperties>
</file>