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E76954D6-E4DB-44CF-9256-483B817F681D}" xr6:coauthVersionLast="47" xr6:coauthVersionMax="47" xr10:uidLastSave="{00000000-0000-0000-0000-000000000000}"/>
  <bookViews>
    <workbookView xWindow="-110" yWindow="-110" windowWidth="19420" windowHeight="10420" firstSheet="2" activeTab="9" xr2:uid="{820AE214-DE3F-4AA6-89FB-38B4BE0CA747}"/>
  </bookViews>
  <sheets>
    <sheet name="Household_Energy" sheetId="1" r:id="rId1"/>
    <sheet name="Detail1" sheetId="15" r:id="rId2"/>
    <sheet name="Sheet1" sheetId="2" r:id="rId3"/>
    <sheet name="Sheet2" sheetId="3" r:id="rId4"/>
    <sheet name="Sheet3" sheetId="4" r:id="rId5"/>
    <sheet name="Sheet4" sheetId="6" r:id="rId6"/>
    <sheet name="sheet5" sheetId="10" r:id="rId7"/>
    <sheet name="sheet 6" sheetId="11" r:id="rId8"/>
    <sheet name="sheet 7" sheetId="12" r:id="rId9"/>
    <sheet name="DAY_1" sheetId="14" r:id="rId10"/>
  </sheets>
  <definedNames>
    <definedName name="_xlcn.WorksheetConnection_Household_Energy.csvTable11" hidden="1">Table1[]</definedName>
    <definedName name="_xlcn.WorksheetConnection_Household_EnergyJ4K121" hidden="1">Household_Energy!$J$4:$K$12</definedName>
    <definedName name="Slicer_consumption_by_income_level">#N/A</definedName>
    <definedName name="Slicer_Family_Size">#N/A</definedName>
    <definedName name="Slicer_Month">#N/A</definedName>
  </definedNames>
  <calcPr calcId="0"/>
  <pivotCaches>
    <pivotCache cacheId="118" r:id="rId11"/>
    <pivotCache cacheId="110" r:id="rId12"/>
    <pivotCache cacheId="113"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Household_Energy!$J$4:$K$12"/>
          <x15:modelTable id="Table1" name="Table1" connection="WorksheetConnection_Household_Energy.csv!Table1"/>
        </x15:modelTables>
      </x15:dataModel>
    </ext>
  </extLst>
</workbook>
</file>

<file path=xl/calcChain.xml><?xml version="1.0" encoding="utf-8"?>
<calcChain xmlns="http://schemas.openxmlformats.org/spreadsheetml/2006/main">
  <c r="K12" i="1" l="1"/>
  <c r="K4" i="1"/>
  <c r="K11" i="1"/>
  <c r="K10" i="1"/>
  <c r="K9" i="1"/>
  <c r="K8" i="1"/>
  <c r="K7" i="1"/>
  <c r="K6" i="1"/>
  <c r="K5" i="1"/>
  <c r="D252" i="1"/>
  <c r="D1048576" i="1" s="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C9" i="6"/>
  <c r="C10" i="6"/>
  <c r="E10" i="6" l="1"/>
  <c r="D10" i="6"/>
  <c r="D9" i="6"/>
  <c r="E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532F6D-7FEA-4F98-8C2A-227DBD25535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939A4F8-15CF-448C-9CA8-63239BEDAD4C}" name="WorksheetConnection_Household_Energy!$J$4:$K$12" type="102" refreshedVersion="8" minRefreshableVersion="5">
    <extLst>
      <ext xmlns:x15="http://schemas.microsoft.com/office/spreadsheetml/2010/11/main" uri="{DE250136-89BD-433C-8126-D09CA5730AF9}">
        <x15:connection id="Range" autoDelete="1">
          <x15:rangePr sourceName="_xlcn.WorksheetConnection_Household_EnergyJ4K121"/>
        </x15:connection>
      </ext>
    </extLst>
  </connection>
  <connection id="3" xr16:uid="{AE33CE54-CB67-4BFB-B64D-F5D6BD73A422}" name="WorksheetConnection_Household_Energy.csv!Table1" type="102" refreshedVersion="8" minRefreshableVersion="5">
    <extLst>
      <ext xmlns:x15="http://schemas.microsoft.com/office/spreadsheetml/2010/11/main" uri="{DE250136-89BD-433C-8126-D09CA5730AF9}">
        <x15:connection id="Table1">
          <x15:rangePr sourceName="_xlcn.WorksheetConnection_Household_Energy.csvTable11"/>
        </x15:connection>
      </ext>
    </extLst>
  </connection>
</connections>
</file>

<file path=xl/sharedStrings.xml><?xml version="1.0" encoding="utf-8"?>
<sst xmlns="http://schemas.openxmlformats.org/spreadsheetml/2006/main" count="806" uniqueCount="300">
  <si>
    <t>Household_ID</t>
  </si>
  <si>
    <t>Family_Size</t>
  </si>
  <si>
    <t>Monthly_Income</t>
  </si>
  <si>
    <t>Electricity_Usage (kWh)</t>
  </si>
  <si>
    <t>Gas_Usage</t>
  </si>
  <si>
    <t>Appliances_Count</t>
  </si>
  <si>
    <t>Month</t>
  </si>
  <si>
    <t>H001</t>
  </si>
  <si>
    <t>Mar</t>
  </si>
  <si>
    <t>H002</t>
  </si>
  <si>
    <t>Feb</t>
  </si>
  <si>
    <t>H003</t>
  </si>
  <si>
    <t>H004</t>
  </si>
  <si>
    <t>Jun</t>
  </si>
  <si>
    <t>H005</t>
  </si>
  <si>
    <t>Dec</t>
  </si>
  <si>
    <t>H006</t>
  </si>
  <si>
    <t>Jan</t>
  </si>
  <si>
    <t>H007</t>
  </si>
  <si>
    <t>H008</t>
  </si>
  <si>
    <t>H009</t>
  </si>
  <si>
    <t>H010</t>
  </si>
  <si>
    <t>Apr</t>
  </si>
  <si>
    <t>H011</t>
  </si>
  <si>
    <t>H012</t>
  </si>
  <si>
    <t>Aug</t>
  </si>
  <si>
    <t>H013</t>
  </si>
  <si>
    <t>Jul</t>
  </si>
  <si>
    <t>H014</t>
  </si>
  <si>
    <t>H015</t>
  </si>
  <si>
    <t>H016</t>
  </si>
  <si>
    <t>Oct</t>
  </si>
  <si>
    <t>H017</t>
  </si>
  <si>
    <t>H018</t>
  </si>
  <si>
    <t>H019</t>
  </si>
  <si>
    <t>H020</t>
  </si>
  <si>
    <t>H021</t>
  </si>
  <si>
    <t>H022</t>
  </si>
  <si>
    <t>H023</t>
  </si>
  <si>
    <t>H024</t>
  </si>
  <si>
    <t>H025</t>
  </si>
  <si>
    <t>H026</t>
  </si>
  <si>
    <t>H027</t>
  </si>
  <si>
    <t>H028</t>
  </si>
  <si>
    <t>H029</t>
  </si>
  <si>
    <t>Sep</t>
  </si>
  <si>
    <t>H030</t>
  </si>
  <si>
    <t>H031</t>
  </si>
  <si>
    <t>H032</t>
  </si>
  <si>
    <t>H033</t>
  </si>
  <si>
    <t>H034</t>
  </si>
  <si>
    <t>Nov</t>
  </si>
  <si>
    <t>H035</t>
  </si>
  <si>
    <t>H036</t>
  </si>
  <si>
    <t>H037</t>
  </si>
  <si>
    <t>H038</t>
  </si>
  <si>
    <t>May</t>
  </si>
  <si>
    <t>H039</t>
  </si>
  <si>
    <t>H040</t>
  </si>
  <si>
    <t>H041</t>
  </si>
  <si>
    <t>H042</t>
  </si>
  <si>
    <t>H043</t>
  </si>
  <si>
    <t>H044</t>
  </si>
  <si>
    <t>H045</t>
  </si>
  <si>
    <t>H046</t>
  </si>
  <si>
    <t>H047</t>
  </si>
  <si>
    <t>H048</t>
  </si>
  <si>
    <t>H049</t>
  </si>
  <si>
    <t>H050</t>
  </si>
  <si>
    <t>H051</t>
  </si>
  <si>
    <t>H052</t>
  </si>
  <si>
    <t>H053</t>
  </si>
  <si>
    <t>H054</t>
  </si>
  <si>
    <t>H055</t>
  </si>
  <si>
    <t>H056</t>
  </si>
  <si>
    <t>H057</t>
  </si>
  <si>
    <t>H058</t>
  </si>
  <si>
    <t>H059</t>
  </si>
  <si>
    <t>H060</t>
  </si>
  <si>
    <t>H061</t>
  </si>
  <si>
    <t>H062</t>
  </si>
  <si>
    <t>H063</t>
  </si>
  <si>
    <t>H064</t>
  </si>
  <si>
    <t>H065</t>
  </si>
  <si>
    <t>H066</t>
  </si>
  <si>
    <t>H067</t>
  </si>
  <si>
    <t>H068</t>
  </si>
  <si>
    <t>H069</t>
  </si>
  <si>
    <t>H070</t>
  </si>
  <si>
    <t>H071</t>
  </si>
  <si>
    <t>H072</t>
  </si>
  <si>
    <t>H073</t>
  </si>
  <si>
    <t>H074</t>
  </si>
  <si>
    <t>H075</t>
  </si>
  <si>
    <t>H076</t>
  </si>
  <si>
    <t>H077</t>
  </si>
  <si>
    <t>H078</t>
  </si>
  <si>
    <t>H079</t>
  </si>
  <si>
    <t>H080</t>
  </si>
  <si>
    <t>H081</t>
  </si>
  <si>
    <t>H082</t>
  </si>
  <si>
    <t>H083</t>
  </si>
  <si>
    <t>H084</t>
  </si>
  <si>
    <t>H085</t>
  </si>
  <si>
    <t>H086</t>
  </si>
  <si>
    <t>H087</t>
  </si>
  <si>
    <t>H088</t>
  </si>
  <si>
    <t>H089</t>
  </si>
  <si>
    <t>H090</t>
  </si>
  <si>
    <t>H091</t>
  </si>
  <si>
    <t>H092</t>
  </si>
  <si>
    <t>H093</t>
  </si>
  <si>
    <t>H094</t>
  </si>
  <si>
    <t>H095</t>
  </si>
  <si>
    <t>H096</t>
  </si>
  <si>
    <t>H097</t>
  </si>
  <si>
    <t>H098</t>
  </si>
  <si>
    <t>H099</t>
  </si>
  <si>
    <t>H100</t>
  </si>
  <si>
    <t>H101</t>
  </si>
  <si>
    <t>H102</t>
  </si>
  <si>
    <t>H103</t>
  </si>
  <si>
    <t>H104</t>
  </si>
  <si>
    <t>H105</t>
  </si>
  <si>
    <t>H106</t>
  </si>
  <si>
    <t>H107</t>
  </si>
  <si>
    <t>H108</t>
  </si>
  <si>
    <t>H109</t>
  </si>
  <si>
    <t>H110</t>
  </si>
  <si>
    <t>H111</t>
  </si>
  <si>
    <t>H112</t>
  </si>
  <si>
    <t>H113</t>
  </si>
  <si>
    <t>H114</t>
  </si>
  <si>
    <t>H115</t>
  </si>
  <si>
    <t>H116</t>
  </si>
  <si>
    <t>H117</t>
  </si>
  <si>
    <t>H118</t>
  </si>
  <si>
    <t>H119</t>
  </si>
  <si>
    <t>H120</t>
  </si>
  <si>
    <t>H121</t>
  </si>
  <si>
    <t>H122</t>
  </si>
  <si>
    <t>H123</t>
  </si>
  <si>
    <t>H124</t>
  </si>
  <si>
    <t>H125</t>
  </si>
  <si>
    <t>H126</t>
  </si>
  <si>
    <t>H127</t>
  </si>
  <si>
    <t>H128</t>
  </si>
  <si>
    <t>H129</t>
  </si>
  <si>
    <t>H130</t>
  </si>
  <si>
    <t>H131</t>
  </si>
  <si>
    <t>H132</t>
  </si>
  <si>
    <t>H133</t>
  </si>
  <si>
    <t>H134</t>
  </si>
  <si>
    <t>H135</t>
  </si>
  <si>
    <t>H136</t>
  </si>
  <si>
    <t>H137</t>
  </si>
  <si>
    <t>H138</t>
  </si>
  <si>
    <t>H139</t>
  </si>
  <si>
    <t>H140</t>
  </si>
  <si>
    <t>H141</t>
  </si>
  <si>
    <t>H142</t>
  </si>
  <si>
    <t>H143</t>
  </si>
  <si>
    <t>H144</t>
  </si>
  <si>
    <t>H145</t>
  </si>
  <si>
    <t>H146</t>
  </si>
  <si>
    <t>H147</t>
  </si>
  <si>
    <t>H148</t>
  </si>
  <si>
    <t>H149</t>
  </si>
  <si>
    <t>H150</t>
  </si>
  <si>
    <t>H151</t>
  </si>
  <si>
    <t>H152</t>
  </si>
  <si>
    <t>H153</t>
  </si>
  <si>
    <t>H154</t>
  </si>
  <si>
    <t>H155</t>
  </si>
  <si>
    <t>H156</t>
  </si>
  <si>
    <t>H157</t>
  </si>
  <si>
    <t>H158</t>
  </si>
  <si>
    <t>H159</t>
  </si>
  <si>
    <t>H160</t>
  </si>
  <si>
    <t>H161</t>
  </si>
  <si>
    <t>H162</t>
  </si>
  <si>
    <t>H163</t>
  </si>
  <si>
    <t>H164</t>
  </si>
  <si>
    <t>H165</t>
  </si>
  <si>
    <t>H166</t>
  </si>
  <si>
    <t>H167</t>
  </si>
  <si>
    <t>H168</t>
  </si>
  <si>
    <t>H169</t>
  </si>
  <si>
    <t>H170</t>
  </si>
  <si>
    <t>H171</t>
  </si>
  <si>
    <t>H172</t>
  </si>
  <si>
    <t>H173</t>
  </si>
  <si>
    <t>H174</t>
  </si>
  <si>
    <t>H175</t>
  </si>
  <si>
    <t>H176</t>
  </si>
  <si>
    <t>H177</t>
  </si>
  <si>
    <t>H178</t>
  </si>
  <si>
    <t>H179</t>
  </si>
  <si>
    <t>H180</t>
  </si>
  <si>
    <t>H181</t>
  </si>
  <si>
    <t>H182</t>
  </si>
  <si>
    <t>H183</t>
  </si>
  <si>
    <t>H184</t>
  </si>
  <si>
    <t>H185</t>
  </si>
  <si>
    <t>H186</t>
  </si>
  <si>
    <t>H187</t>
  </si>
  <si>
    <t>H188</t>
  </si>
  <si>
    <t>H189</t>
  </si>
  <si>
    <t>H190</t>
  </si>
  <si>
    <t>H191</t>
  </si>
  <si>
    <t>H192</t>
  </si>
  <si>
    <t>H193</t>
  </si>
  <si>
    <t>H194</t>
  </si>
  <si>
    <t>H195</t>
  </si>
  <si>
    <t>H196</t>
  </si>
  <si>
    <t>H197</t>
  </si>
  <si>
    <t>H198</t>
  </si>
  <si>
    <t>H199</t>
  </si>
  <si>
    <t>H200</t>
  </si>
  <si>
    <t>H201</t>
  </si>
  <si>
    <t>H202</t>
  </si>
  <si>
    <t>H203</t>
  </si>
  <si>
    <t>H204</t>
  </si>
  <si>
    <t>H205</t>
  </si>
  <si>
    <t>H206</t>
  </si>
  <si>
    <t>H207</t>
  </si>
  <si>
    <t>H208</t>
  </si>
  <si>
    <t>H209</t>
  </si>
  <si>
    <t>H210</t>
  </si>
  <si>
    <t>H211</t>
  </si>
  <si>
    <t>H212</t>
  </si>
  <si>
    <t>H213</t>
  </si>
  <si>
    <t>H214</t>
  </si>
  <si>
    <t>H215</t>
  </si>
  <si>
    <t>H216</t>
  </si>
  <si>
    <t>H217</t>
  </si>
  <si>
    <t>H218</t>
  </si>
  <si>
    <t>H219</t>
  </si>
  <si>
    <t>H220</t>
  </si>
  <si>
    <t>H221</t>
  </si>
  <si>
    <t>H222</t>
  </si>
  <si>
    <t>H223</t>
  </si>
  <si>
    <t>H224</t>
  </si>
  <si>
    <t>H225</t>
  </si>
  <si>
    <t>H226</t>
  </si>
  <si>
    <t>H227</t>
  </si>
  <si>
    <t>H228</t>
  </si>
  <si>
    <t>H229</t>
  </si>
  <si>
    <t>H230</t>
  </si>
  <si>
    <t>H231</t>
  </si>
  <si>
    <t>H232</t>
  </si>
  <si>
    <t>H233</t>
  </si>
  <si>
    <t>H234</t>
  </si>
  <si>
    <t>H235</t>
  </si>
  <si>
    <t>H236</t>
  </si>
  <si>
    <t>H237</t>
  </si>
  <si>
    <t>H238</t>
  </si>
  <si>
    <t>H239</t>
  </si>
  <si>
    <t>H240</t>
  </si>
  <si>
    <t>H241</t>
  </si>
  <si>
    <t>H242</t>
  </si>
  <si>
    <t>H243</t>
  </si>
  <si>
    <t>H244</t>
  </si>
  <si>
    <t>H245</t>
  </si>
  <si>
    <t>H246</t>
  </si>
  <si>
    <t>H247</t>
  </si>
  <si>
    <t>H248</t>
  </si>
  <si>
    <t>H249</t>
  </si>
  <si>
    <t>H250</t>
  </si>
  <si>
    <t>consumption by income level</t>
  </si>
  <si>
    <t>average electricity usage</t>
  </si>
  <si>
    <t>average gas usage</t>
  </si>
  <si>
    <t>maximum electricity usage</t>
  </si>
  <si>
    <t>avg usage by family size</t>
  </si>
  <si>
    <t>avg usage of appliances</t>
  </si>
  <si>
    <t>households with 7 appliances</t>
  </si>
  <si>
    <t>electricity 80th percent</t>
  </si>
  <si>
    <t>gas 80 percent</t>
  </si>
  <si>
    <t>total touse holds</t>
  </si>
  <si>
    <t>Row Labels</t>
  </si>
  <si>
    <t>Grand Total</t>
  </si>
  <si>
    <t>Sum of 301.34</t>
  </si>
  <si>
    <t>Sum of Monthly_Income</t>
  </si>
  <si>
    <t>Sum of Family_Size</t>
  </si>
  <si>
    <t>Sum of Appliances_Count</t>
  </si>
  <si>
    <t>Forecast(Monthly_Income)</t>
  </si>
  <si>
    <t>Lower Confidence Bound(Monthly_Income)</t>
  </si>
  <si>
    <t>Upper Confidence Bound(Monthly_Income)</t>
  </si>
  <si>
    <t>Sum of Electricity_Usage (kWh)</t>
  </si>
  <si>
    <t>Sum of Gas_Usage</t>
  </si>
  <si>
    <t>medium</t>
  </si>
  <si>
    <t>high</t>
  </si>
  <si>
    <t>low</t>
  </si>
  <si>
    <t>family size</t>
  </si>
  <si>
    <t>house hold usages</t>
  </si>
  <si>
    <t>month</t>
  </si>
  <si>
    <t>monthly usage</t>
  </si>
  <si>
    <t>Details for Sum of Appliances_Count - Family_Size: 4</t>
  </si>
  <si>
    <t>HouseHold energy Consumption Analysis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</si>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</sst>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8"/>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NumberFormat="1"/>
    <xf numFmtId="0" fontId="0" fillId="33" borderId="0" xfId="0" applyFill="1"/>
    <xf numFmtId="0" fontId="0" fillId="34" borderId="0" xfId="0" applyFill="1"/>
    <xf numFmtId="0" fontId="0" fillId="35" borderId="0" xfId="0"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16" fillId="0" borderId="0" xfId="0" applyFont="1"/>
    <xf numFmtId="0" fontId="18" fillId="3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 formatCode="0.00"/>
    </dxf>
    <dxf>
      <numFmt numFmtId="2" formatCode="0.0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[DAY_1.xlsx]Sheet1!PivotTable7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Sheet1!$H$15</c:f>
              <c:strCache>
                <c:ptCount val="1"/>
                <c:pt idx="0">
                  <c:v>Sum of Appliances_Count</c:v>
                </c:pt>
              </c:strCache>
            </c:strRef>
          </c:tx>
          <c:spPr>
            <a:solidFill>
              <a:schemeClr val="accent1"/>
            </a:solidFill>
            <a:ln>
              <a:noFill/>
            </a:ln>
            <a:effectLst/>
          </c:spPr>
          <c:invertIfNegative val="0"/>
          <c:cat>
            <c:strRef>
              <c:f>Sheet1!$G$16:$G$23</c:f>
              <c:strCache>
                <c:ptCount val="7"/>
                <c:pt idx="0">
                  <c:v>1</c:v>
                </c:pt>
                <c:pt idx="1">
                  <c:v>2</c:v>
                </c:pt>
                <c:pt idx="2">
                  <c:v>3</c:v>
                </c:pt>
                <c:pt idx="3">
                  <c:v>4</c:v>
                </c:pt>
                <c:pt idx="4">
                  <c:v>5</c:v>
                </c:pt>
                <c:pt idx="5">
                  <c:v>6</c:v>
                </c:pt>
                <c:pt idx="6">
                  <c:v>7</c:v>
                </c:pt>
              </c:strCache>
            </c:strRef>
          </c:cat>
          <c:val>
            <c:numRef>
              <c:f>Sheet1!$H$16:$H$23</c:f>
              <c:numCache>
                <c:formatCode>General</c:formatCode>
                <c:ptCount val="7"/>
                <c:pt idx="0">
                  <c:v>289</c:v>
                </c:pt>
                <c:pt idx="1">
                  <c:v>210</c:v>
                </c:pt>
                <c:pt idx="2">
                  <c:v>255</c:v>
                </c:pt>
                <c:pt idx="3">
                  <c:v>375</c:v>
                </c:pt>
                <c:pt idx="4">
                  <c:v>245</c:v>
                </c:pt>
                <c:pt idx="5">
                  <c:v>280</c:v>
                </c:pt>
                <c:pt idx="6">
                  <c:v>324</c:v>
                </c:pt>
              </c:numCache>
            </c:numRef>
          </c:val>
          <c:extLst>
            <c:ext xmlns:c16="http://schemas.microsoft.com/office/drawing/2014/chart" uri="{C3380CC4-5D6E-409C-BE32-E72D297353CC}">
              <c16:uniqueId val="{00000000-986E-4021-AD34-BB3B929E731E}"/>
            </c:ext>
          </c:extLst>
        </c:ser>
        <c:ser>
          <c:idx val="1"/>
          <c:order val="1"/>
          <c:tx>
            <c:strRef>
              <c:f>Sheet1!$I$15</c:f>
              <c:strCache>
                <c:ptCount val="1"/>
                <c:pt idx="0">
                  <c:v>Sum of Monthly_Income</c:v>
                </c:pt>
              </c:strCache>
            </c:strRef>
          </c:tx>
          <c:spPr>
            <a:solidFill>
              <a:schemeClr val="accent2"/>
            </a:solidFill>
            <a:ln>
              <a:noFill/>
            </a:ln>
            <a:effectLst/>
          </c:spPr>
          <c:invertIfNegative val="0"/>
          <c:cat>
            <c:strRef>
              <c:f>Sheet1!$G$16:$G$23</c:f>
              <c:strCache>
                <c:ptCount val="7"/>
                <c:pt idx="0">
                  <c:v>1</c:v>
                </c:pt>
                <c:pt idx="1">
                  <c:v>2</c:v>
                </c:pt>
                <c:pt idx="2">
                  <c:v>3</c:v>
                </c:pt>
                <c:pt idx="3">
                  <c:v>4</c:v>
                </c:pt>
                <c:pt idx="4">
                  <c:v>5</c:v>
                </c:pt>
                <c:pt idx="5">
                  <c:v>6</c:v>
                </c:pt>
                <c:pt idx="6">
                  <c:v>7</c:v>
                </c:pt>
              </c:strCache>
            </c:strRef>
          </c:cat>
          <c:val>
            <c:numRef>
              <c:f>Sheet1!$I$16:$I$23</c:f>
              <c:numCache>
                <c:formatCode>General</c:formatCode>
                <c:ptCount val="7"/>
                <c:pt idx="0">
                  <c:v>2076327</c:v>
                </c:pt>
                <c:pt idx="1">
                  <c:v>1789715</c:v>
                </c:pt>
                <c:pt idx="2">
                  <c:v>2018422</c:v>
                </c:pt>
                <c:pt idx="3">
                  <c:v>2661379</c:v>
                </c:pt>
                <c:pt idx="4">
                  <c:v>1816240</c:v>
                </c:pt>
                <c:pt idx="5">
                  <c:v>2042239</c:v>
                </c:pt>
                <c:pt idx="6">
                  <c:v>2544027</c:v>
                </c:pt>
              </c:numCache>
            </c:numRef>
          </c:val>
          <c:extLst>
            <c:ext xmlns:c16="http://schemas.microsoft.com/office/drawing/2014/chart" uri="{C3380CC4-5D6E-409C-BE32-E72D297353CC}">
              <c16:uniqueId val="{00000002-986E-4021-AD34-BB3B929E731E}"/>
            </c:ext>
          </c:extLst>
        </c:ser>
        <c:dLbls>
          <c:showLegendKey val="0"/>
          <c:showVal val="0"/>
          <c:showCatName val="0"/>
          <c:showSerName val="0"/>
          <c:showPercent val="0"/>
          <c:showBubbleSize val="0"/>
        </c:dLbls>
        <c:gapWidth val="219"/>
        <c:overlap val="-27"/>
        <c:axId val="580470208"/>
        <c:axId val="580480768"/>
      </c:barChart>
      <c:catAx>
        <c:axId val="58047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80768"/>
        <c:crosses val="autoZero"/>
        <c:auto val="1"/>
        <c:lblAlgn val="ctr"/>
        <c:lblOffset val="100"/>
        <c:noMultiLvlLbl val="0"/>
      </c:catAx>
      <c:valAx>
        <c:axId val="58048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7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[DAY_1.xlsx]Sheet1!PivotTable12</c:name>
    <c:fmtId val="10"/>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Sheet1!$D$27</c:f>
              <c:strCache>
                <c:ptCount val="1"/>
                <c:pt idx="0">
                  <c:v>Sum of Gas_Usage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Sheet1!$D$28</c:f>
              <c:strCache>
                <c:ptCount val="1"/>
                <c:pt idx="0">
                  <c:v>Total</c:v>
                </c:pt>
              </c:strCache>
            </c:strRef>
          </c:cat>
          <c:val>
            <c:numRef>
              <c:f>Sheet1!$D$28</c:f>
              <c:numCache>
                <c:formatCode>General</c:formatCode>
                <c:ptCount val="1"/>
                <c:pt idx="0">
                  <c:v>30816</c:v>
                </c:pt>
              </c:numCache>
            </c:numRef>
          </c:val>
          <c:extLst>
            <c:ext xmlns:c16="http://schemas.microsoft.com/office/drawing/2014/chart" uri="{C3380CC4-5D6E-409C-BE32-E72D297353CC}">
              <c16:uniqueId val="{00000000-EED4-4D89-851E-0439E9FD04CA}"/>
            </c:ext>
          </c:extLst>
        </c:ser>
        <c:ser>
          <c:idx val="1"/>
          <c:order val="1"/>
          <c:tx>
            <c:strRef>
              <c:f>Sheet1!$E$27</c:f>
              <c:strCache>
                <c:ptCount val="1"/>
                <c:pt idx="0">
                  <c:v>Sum of Family_Size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Sheet1!$D$28</c:f>
              <c:strCache>
                <c:ptCount val="1"/>
                <c:pt idx="0">
                  <c:v>Total</c:v>
                </c:pt>
              </c:strCache>
            </c:strRef>
          </c:cat>
          <c:val>
            <c:numRef>
              <c:f>Sheet1!$E$28</c:f>
              <c:numCache>
                <c:formatCode>General</c:formatCode>
                <c:ptCount val="1"/>
                <c:pt idx="0">
                  <c:v>1023</c:v>
                </c:pt>
              </c:numCache>
            </c:numRef>
          </c:val>
          <c:extLst>
            <c:ext xmlns:c16="http://schemas.microsoft.com/office/drawing/2014/chart" uri="{C3380CC4-5D6E-409C-BE32-E72D297353CC}">
              <c16:uniqueId val="{00000001-EED4-4D89-851E-0439E9FD04CA}"/>
            </c:ext>
          </c:extLst>
        </c:ser>
        <c:ser>
          <c:idx val="2"/>
          <c:order val="2"/>
          <c:tx>
            <c:strRef>
              <c:f>Sheet1!$F$27</c:f>
              <c:strCache>
                <c:ptCount val="1"/>
                <c:pt idx="0">
                  <c:v>Sum of Monthly_Income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Sheet1!$D$28</c:f>
              <c:strCache>
                <c:ptCount val="1"/>
                <c:pt idx="0">
                  <c:v>Total</c:v>
                </c:pt>
              </c:strCache>
            </c:strRef>
          </c:cat>
          <c:val>
            <c:numRef>
              <c:f>Sheet1!$F$28</c:f>
              <c:numCache>
                <c:formatCode>General</c:formatCode>
                <c:ptCount val="1"/>
                <c:pt idx="0">
                  <c:v>14948349</c:v>
                </c:pt>
              </c:numCache>
            </c:numRef>
          </c:val>
          <c:extLst>
            <c:ext xmlns:c16="http://schemas.microsoft.com/office/drawing/2014/chart" uri="{C3380CC4-5D6E-409C-BE32-E72D297353CC}">
              <c16:uniqueId val="{00000002-EED4-4D89-851E-0439E9FD04CA}"/>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[DAY_1.xlsx]Sheet1!PivotTable13</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Sheet1!$I$28</c:f>
              <c:strCache>
                <c:ptCount val="1"/>
                <c:pt idx="0">
                  <c:v>Sum of Family_Size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Sheet1!$H$29:$H$32</c:f>
              <c:strCache>
                <c:ptCount val="3"/>
                <c:pt idx="0">
                  <c:v>high</c:v>
                </c:pt>
                <c:pt idx="1">
                  <c:v>low</c:v>
                </c:pt>
                <c:pt idx="2">
                  <c:v>medium</c:v>
                </c:pt>
              </c:strCache>
            </c:strRef>
          </c:cat>
          <c:val>
            <c:numRef>
              <c:f>Sheet1!$I$29:$I$32</c:f>
              <c:numCache>
                <c:formatCode>General</c:formatCode>
                <c:ptCount val="3"/>
                <c:pt idx="0">
                  <c:v>406</c:v>
                </c:pt>
                <c:pt idx="1">
                  <c:v>255</c:v>
                </c:pt>
                <c:pt idx="2">
                  <c:v>362</c:v>
                </c:pt>
              </c:numCache>
            </c:numRef>
          </c:val>
          <c:smooth val="0"/>
          <c:extLst>
            <c:ext xmlns:c16="http://schemas.microsoft.com/office/drawing/2014/chart" uri="{C3380CC4-5D6E-409C-BE32-E72D297353CC}">
              <c16:uniqueId val="{00000000-35DC-4934-A98D-28A328767928}"/>
            </c:ext>
          </c:extLst>
        </c:ser>
        <c:ser>
          <c:idx val="1"/>
          <c:order val="1"/>
          <c:tx>
            <c:strRef>
              <c:f>Sheet1!$J$28</c:f>
              <c:strCache>
                <c:ptCount val="1"/>
                <c:pt idx="0">
                  <c:v>Sum of Electricity_Usage (kWh)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Sheet1!$H$29:$H$32</c:f>
              <c:strCache>
                <c:ptCount val="3"/>
                <c:pt idx="0">
                  <c:v>high</c:v>
                </c:pt>
                <c:pt idx="1">
                  <c:v>low</c:v>
                </c:pt>
                <c:pt idx="2">
                  <c:v>medium</c:v>
                </c:pt>
              </c:strCache>
            </c:strRef>
          </c:cat>
          <c:val>
            <c:numRef>
              <c:f>Sheet1!$J$29:$J$32</c:f>
              <c:numCache>
                <c:formatCode>General</c:formatCode>
                <c:ptCount val="3"/>
                <c:pt idx="0">
                  <c:v>29232</c:v>
                </c:pt>
                <c:pt idx="1">
                  <c:v>20227</c:v>
                </c:pt>
                <c:pt idx="2">
                  <c:v>25876</c:v>
                </c:pt>
              </c:numCache>
            </c:numRef>
          </c:val>
          <c:smooth val="0"/>
          <c:extLst>
            <c:ext xmlns:c16="http://schemas.microsoft.com/office/drawing/2014/chart" uri="{C3380CC4-5D6E-409C-BE32-E72D297353CC}">
              <c16:uniqueId val="{00000001-35DC-4934-A98D-28A328767928}"/>
            </c:ext>
          </c:extLst>
        </c:ser>
        <c:dLbls>
          <c:showLegendKey val="0"/>
          <c:showVal val="0"/>
          <c:showCatName val="0"/>
          <c:showSerName val="0"/>
          <c:showPercent val="0"/>
          <c:showBubbleSize val="0"/>
        </c:dLbls>
        <c:marker val="1"/>
        <c:smooth val="0"/>
        <c:axId val="231701568"/>
        <c:axId val="231702048"/>
      </c:lineChart>
      <c:catAx>
        <c:axId val="23170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702048"/>
        <c:crosses val="autoZero"/>
        <c:auto val="1"/>
        <c:lblAlgn val="ctr"/>
        <c:lblOffset val="100"/>
        <c:noMultiLvlLbl val="0"/>
      </c:catAx>
      <c:valAx>
        <c:axId val="23170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701568"/>
        <c:crosses val="autoZero"/>
        <c:crossBetween val="between"/>
      </c:valAx>
      <c:spPr>
        <a:noFill/>
        <a:ln>
          <a:noFill/>
        </a:ln>
        <a:effectLst/>
      </c:spPr>
    </c:plotArea>
    <c:legend>
      <c:legendPos val="r"/>
      <c:layout>
        <c:manualLayout>
          <c:xMode val="edge"/>
          <c:yMode val="edge"/>
          <c:x val="0.64722222222222225"/>
          <c:y val="0.37030074365704291"/>
          <c:w val="0.33333313373851081"/>
          <c:h val="0.59022659948856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Sum of Gas_Usage</c:v>
          </c:tx>
          <c:spPr>
            <a:noFill/>
            <a:ln w="9525" cap="flat" cmpd="sng" algn="ctr">
              <a:solidFill>
                <a:schemeClr val="accent1"/>
              </a:solidFill>
              <a:miter lim="800000"/>
            </a:ln>
            <a:effectLst>
              <a:glow rad="63500">
                <a:schemeClr val="accent1">
                  <a:satMod val="175000"/>
                  <a:alpha val="25000"/>
                </a:schemeClr>
              </a:glow>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3081</c:v>
              </c:pt>
              <c:pt idx="1">
                <c:v>3018</c:v>
              </c:pt>
              <c:pt idx="2">
                <c:v>2759</c:v>
              </c:pt>
              <c:pt idx="3">
                <c:v>1661</c:v>
              </c:pt>
              <c:pt idx="4">
                <c:v>2890</c:v>
              </c:pt>
              <c:pt idx="5">
                <c:v>2371</c:v>
              </c:pt>
              <c:pt idx="6">
                <c:v>3051</c:v>
              </c:pt>
              <c:pt idx="7">
                <c:v>2525</c:v>
              </c:pt>
              <c:pt idx="8">
                <c:v>2398</c:v>
              </c:pt>
              <c:pt idx="9">
                <c:v>2623</c:v>
              </c:pt>
              <c:pt idx="10">
                <c:v>2117</c:v>
              </c:pt>
              <c:pt idx="11">
                <c:v>2322</c:v>
              </c:pt>
            </c:numLit>
          </c:val>
          <c:extLst>
            <c:ext xmlns:c16="http://schemas.microsoft.com/office/drawing/2014/chart" uri="{C3380CC4-5D6E-409C-BE32-E72D297353CC}">
              <c16:uniqueId val="{00000000-AC45-4CFC-9459-FA49EEBF1ABC}"/>
            </c:ext>
          </c:extLst>
        </c:ser>
        <c:ser>
          <c:idx val="1"/>
          <c:order val="1"/>
          <c:tx>
            <c:v>Sum of Electricity_Usage (kWh)</c:v>
          </c:tx>
          <c:spPr>
            <a:noFill/>
            <a:ln w="9525" cap="flat" cmpd="sng" algn="ctr">
              <a:solidFill>
                <a:schemeClr val="accent2"/>
              </a:solidFill>
              <a:miter lim="800000"/>
            </a:ln>
            <a:effectLst>
              <a:glow rad="63500">
                <a:schemeClr val="accent2">
                  <a:satMod val="175000"/>
                  <a:alpha val="25000"/>
                </a:schemeClr>
              </a:glow>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6909</c:v>
              </c:pt>
              <c:pt idx="1">
                <c:v>8380</c:v>
              </c:pt>
              <c:pt idx="2">
                <c:v>6244</c:v>
              </c:pt>
              <c:pt idx="3">
                <c:v>4087</c:v>
              </c:pt>
              <c:pt idx="4">
                <c:v>6885</c:v>
              </c:pt>
              <c:pt idx="5">
                <c:v>6784</c:v>
              </c:pt>
              <c:pt idx="6">
                <c:v>7648</c:v>
              </c:pt>
              <c:pt idx="7">
                <c:v>5086</c:v>
              </c:pt>
              <c:pt idx="8">
                <c:v>5131</c:v>
              </c:pt>
              <c:pt idx="9">
                <c:v>7484</c:v>
              </c:pt>
              <c:pt idx="10">
                <c:v>5454</c:v>
              </c:pt>
              <c:pt idx="11">
                <c:v>5243</c:v>
              </c:pt>
            </c:numLit>
          </c:val>
          <c:extLst>
            <c:ext xmlns:c16="http://schemas.microsoft.com/office/drawing/2014/chart" uri="{C3380CC4-5D6E-409C-BE32-E72D297353CC}">
              <c16:uniqueId val="{00000002-AC45-4CFC-9459-FA49EEBF1ABC}"/>
            </c:ext>
          </c:extLst>
        </c:ser>
        <c:dLbls>
          <c:showLegendKey val="0"/>
          <c:showVal val="0"/>
          <c:showCatName val="0"/>
          <c:showSerName val="0"/>
          <c:showPercent val="0"/>
          <c:showBubbleSize val="0"/>
        </c:dLbls>
        <c:gapWidth val="182"/>
        <c:overlap val="-50"/>
        <c:axId val="618470224"/>
        <c:axId val="618469264"/>
      </c:barChart>
      <c:catAx>
        <c:axId val="61847022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8469264"/>
        <c:crosses val="autoZero"/>
        <c:auto val="1"/>
        <c:lblAlgn val="ctr"/>
        <c:lblOffset val="100"/>
        <c:noMultiLvlLbl val="0"/>
      </c:catAx>
      <c:valAx>
        <c:axId val="61846926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84702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[DAY_1.xlsx]Sheet3!PivotTable3</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Sheet3!$A$4:$A$12</c:f>
              <c:strCache>
                <c:ptCount val="8"/>
                <c:pt idx="0">
                  <c:v>average gas usage</c:v>
                </c:pt>
                <c:pt idx="1">
                  <c:v>avg usage by family size</c:v>
                </c:pt>
                <c:pt idx="2">
                  <c:v>avg usage of appliances</c:v>
                </c:pt>
                <c:pt idx="3">
                  <c:v>electricity 80th percent</c:v>
                </c:pt>
                <c:pt idx="4">
                  <c:v>gas 80 percent</c:v>
                </c:pt>
                <c:pt idx="5">
                  <c:v>households with 7 appliances</c:v>
                </c:pt>
                <c:pt idx="6">
                  <c:v>maximum electricity usage</c:v>
                </c:pt>
                <c:pt idx="7">
                  <c:v>total touse holds</c:v>
                </c:pt>
              </c:strCache>
            </c:strRef>
          </c:cat>
          <c:val>
            <c:numRef>
              <c:f>Sheet3!$B$4:$B$12</c:f>
              <c:numCache>
                <c:formatCode>General</c:formatCode>
                <c:ptCount val="8"/>
                <c:pt idx="0">
                  <c:v>123.264</c:v>
                </c:pt>
                <c:pt idx="1">
                  <c:v>330.625</c:v>
                </c:pt>
                <c:pt idx="2">
                  <c:v>7.9119999999999999</c:v>
                </c:pt>
                <c:pt idx="3">
                  <c:v>429.4</c:v>
                </c:pt>
                <c:pt idx="4">
                  <c:v>167</c:v>
                </c:pt>
                <c:pt idx="5">
                  <c:v>21</c:v>
                </c:pt>
                <c:pt idx="6">
                  <c:v>500</c:v>
                </c:pt>
                <c:pt idx="7">
                  <c:v>251</c:v>
                </c:pt>
              </c:numCache>
            </c:numRef>
          </c:val>
          <c:extLst>
            <c:ext xmlns:c16="http://schemas.microsoft.com/office/drawing/2014/chart" uri="{C3380CC4-5D6E-409C-BE32-E72D297353CC}">
              <c16:uniqueId val="{00000000-A561-422E-A481-D6ABB09D9E1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37189147329474"/>
          <c:y val="0.14686254598724843"/>
          <c:w val="0.72719236182433722"/>
          <c:h val="0.65923986774380483"/>
        </c:manualLayout>
      </c:layout>
      <c:lineChart>
        <c:grouping val="standard"/>
        <c:varyColors val="0"/>
        <c:ser>
          <c:idx val="0"/>
          <c:order val="0"/>
          <c:tx>
            <c:strRef>
              <c:f>Sheet4!$B$1</c:f>
              <c:strCache>
                <c:ptCount val="1"/>
                <c:pt idx="0">
                  <c:v>Monthly_Income</c:v>
                </c:pt>
              </c:strCache>
            </c:strRef>
          </c:tx>
          <c:spPr>
            <a:ln w="28575" cap="rnd">
              <a:solidFill>
                <a:schemeClr val="accent1"/>
              </a:solidFill>
              <a:round/>
            </a:ln>
            <a:effectLst/>
          </c:spPr>
          <c:marker>
            <c:symbol val="none"/>
          </c:marker>
          <c:val>
            <c:numRef>
              <c:f>Sheet4!$B$2:$B$10</c:f>
              <c:numCache>
                <c:formatCode>General</c:formatCode>
                <c:ptCount val="9"/>
                <c:pt idx="0">
                  <c:v>57675.75</c:v>
                </c:pt>
                <c:pt idx="1">
                  <c:v>59657.166666666664</c:v>
                </c:pt>
                <c:pt idx="2">
                  <c:v>63075.6875</c:v>
                </c:pt>
                <c:pt idx="3">
                  <c:v>59141.755555555559</c:v>
                </c:pt>
                <c:pt idx="4">
                  <c:v>56757.5</c:v>
                </c:pt>
                <c:pt idx="5">
                  <c:v>60065.852941176468</c:v>
                </c:pt>
                <c:pt idx="6">
                  <c:v>62049.439024390245</c:v>
                </c:pt>
              </c:numCache>
            </c:numRef>
          </c:val>
          <c:smooth val="0"/>
          <c:extLst>
            <c:ext xmlns:c16="http://schemas.microsoft.com/office/drawing/2014/chart" uri="{C3380CC4-5D6E-409C-BE32-E72D297353CC}">
              <c16:uniqueId val="{00000000-2B51-4998-B8BF-2C39AAB17435}"/>
            </c:ext>
          </c:extLst>
        </c:ser>
        <c:ser>
          <c:idx val="1"/>
          <c:order val="1"/>
          <c:tx>
            <c:strRef>
              <c:f>Sheet4!$C$1</c:f>
              <c:strCache>
                <c:ptCount val="1"/>
                <c:pt idx="0">
                  <c:v>Forecast(Monthly_Income)</c:v>
                </c:pt>
              </c:strCache>
            </c:strRef>
          </c:tx>
          <c:spPr>
            <a:ln w="25400" cap="rnd">
              <a:solidFill>
                <a:schemeClr val="accent2"/>
              </a:solidFill>
              <a:round/>
            </a:ln>
            <a:effectLst/>
          </c:spPr>
          <c:marker>
            <c:symbol val="none"/>
          </c:marker>
          <c:cat>
            <c:numRef>
              <c:f>Sheet4!$A$2:$A$10</c:f>
              <c:numCache>
                <c:formatCode>General</c:formatCode>
                <c:ptCount val="9"/>
                <c:pt idx="0">
                  <c:v>1</c:v>
                </c:pt>
                <c:pt idx="1">
                  <c:v>2</c:v>
                </c:pt>
                <c:pt idx="2">
                  <c:v>3</c:v>
                </c:pt>
                <c:pt idx="3">
                  <c:v>4</c:v>
                </c:pt>
                <c:pt idx="4">
                  <c:v>5</c:v>
                </c:pt>
                <c:pt idx="5">
                  <c:v>6</c:v>
                </c:pt>
                <c:pt idx="6">
                  <c:v>7</c:v>
                </c:pt>
                <c:pt idx="7">
                  <c:v>8</c:v>
                </c:pt>
                <c:pt idx="8">
                  <c:v>9</c:v>
                </c:pt>
              </c:numCache>
            </c:numRef>
          </c:cat>
          <c:val>
            <c:numRef>
              <c:f>Sheet4!$C$2:$C$10</c:f>
              <c:numCache>
                <c:formatCode>General</c:formatCode>
                <c:ptCount val="9"/>
                <c:pt idx="6">
                  <c:v>62049.439024390245</c:v>
                </c:pt>
                <c:pt idx="7">
                  <c:v>60275.312871045309</c:v>
                </c:pt>
                <c:pt idx="8">
                  <c:v>60554.117195088234</c:v>
                </c:pt>
              </c:numCache>
            </c:numRef>
          </c:val>
          <c:smooth val="0"/>
          <c:extLst>
            <c:ext xmlns:c16="http://schemas.microsoft.com/office/drawing/2014/chart" uri="{C3380CC4-5D6E-409C-BE32-E72D297353CC}">
              <c16:uniqueId val="{00000001-2B51-4998-B8BF-2C39AAB17435}"/>
            </c:ext>
          </c:extLst>
        </c:ser>
        <c:ser>
          <c:idx val="2"/>
          <c:order val="2"/>
          <c:tx>
            <c:strRef>
              <c:f>Sheet4!$D$1</c:f>
              <c:strCache>
                <c:ptCount val="1"/>
                <c:pt idx="0">
                  <c:v>Lower Confidence Bound(Monthly_Income)</c:v>
                </c:pt>
              </c:strCache>
            </c:strRef>
          </c:tx>
          <c:spPr>
            <a:ln w="12700" cap="rnd">
              <a:solidFill>
                <a:srgbClr val="ED7D31"/>
              </a:solidFill>
              <a:prstDash val="solid"/>
              <a:round/>
            </a:ln>
            <a:effectLst/>
          </c:spPr>
          <c:marker>
            <c:symbol val="none"/>
          </c:marker>
          <c:cat>
            <c:numRef>
              <c:f>Sheet4!$A$2:$A$10</c:f>
              <c:numCache>
                <c:formatCode>General</c:formatCode>
                <c:ptCount val="9"/>
                <c:pt idx="0">
                  <c:v>1</c:v>
                </c:pt>
                <c:pt idx="1">
                  <c:v>2</c:v>
                </c:pt>
                <c:pt idx="2">
                  <c:v>3</c:v>
                </c:pt>
                <c:pt idx="3">
                  <c:v>4</c:v>
                </c:pt>
                <c:pt idx="4">
                  <c:v>5</c:v>
                </c:pt>
                <c:pt idx="5">
                  <c:v>6</c:v>
                </c:pt>
                <c:pt idx="6">
                  <c:v>7</c:v>
                </c:pt>
                <c:pt idx="7">
                  <c:v>8</c:v>
                </c:pt>
                <c:pt idx="8">
                  <c:v>9</c:v>
                </c:pt>
              </c:numCache>
            </c:numRef>
          </c:cat>
          <c:val>
            <c:numRef>
              <c:f>Sheet4!$D$2:$D$10</c:f>
              <c:numCache>
                <c:formatCode>General</c:formatCode>
                <c:ptCount val="9"/>
                <c:pt idx="6" formatCode="0.00">
                  <c:v>62049.439024390245</c:v>
                </c:pt>
                <c:pt idx="7" formatCode="0.00">
                  <c:v>55736.352332627212</c:v>
                </c:pt>
                <c:pt idx="8" formatCode="0.00">
                  <c:v>55992.064429969614</c:v>
                </c:pt>
              </c:numCache>
            </c:numRef>
          </c:val>
          <c:smooth val="0"/>
          <c:extLst>
            <c:ext xmlns:c16="http://schemas.microsoft.com/office/drawing/2014/chart" uri="{C3380CC4-5D6E-409C-BE32-E72D297353CC}">
              <c16:uniqueId val="{00000002-2B51-4998-B8BF-2C39AAB17435}"/>
            </c:ext>
          </c:extLst>
        </c:ser>
        <c:ser>
          <c:idx val="3"/>
          <c:order val="3"/>
          <c:tx>
            <c:strRef>
              <c:f>Sheet4!$E$1</c:f>
              <c:strCache>
                <c:ptCount val="1"/>
                <c:pt idx="0">
                  <c:v>Upper Confidence Bound(Monthly_Income)</c:v>
                </c:pt>
              </c:strCache>
            </c:strRef>
          </c:tx>
          <c:spPr>
            <a:ln w="12700" cap="rnd">
              <a:solidFill>
                <a:srgbClr val="ED7D31"/>
              </a:solidFill>
              <a:prstDash val="solid"/>
              <a:round/>
            </a:ln>
            <a:effectLst/>
          </c:spPr>
          <c:marker>
            <c:symbol val="none"/>
          </c:marker>
          <c:cat>
            <c:numRef>
              <c:f>Sheet4!$A$2:$A$10</c:f>
              <c:numCache>
                <c:formatCode>General</c:formatCode>
                <c:ptCount val="9"/>
                <c:pt idx="0">
                  <c:v>1</c:v>
                </c:pt>
                <c:pt idx="1">
                  <c:v>2</c:v>
                </c:pt>
                <c:pt idx="2">
                  <c:v>3</c:v>
                </c:pt>
                <c:pt idx="3">
                  <c:v>4</c:v>
                </c:pt>
                <c:pt idx="4">
                  <c:v>5</c:v>
                </c:pt>
                <c:pt idx="5">
                  <c:v>6</c:v>
                </c:pt>
                <c:pt idx="6">
                  <c:v>7</c:v>
                </c:pt>
                <c:pt idx="7">
                  <c:v>8</c:v>
                </c:pt>
                <c:pt idx="8">
                  <c:v>9</c:v>
                </c:pt>
              </c:numCache>
            </c:numRef>
          </c:cat>
          <c:val>
            <c:numRef>
              <c:f>Sheet4!$E$2:$E$10</c:f>
              <c:numCache>
                <c:formatCode>General</c:formatCode>
                <c:ptCount val="9"/>
                <c:pt idx="6" formatCode="0.00">
                  <c:v>62049.439024390245</c:v>
                </c:pt>
                <c:pt idx="7" formatCode="0.00">
                  <c:v>64814.273409463407</c:v>
                </c:pt>
                <c:pt idx="8" formatCode="0.00">
                  <c:v>65116.169960206855</c:v>
                </c:pt>
              </c:numCache>
            </c:numRef>
          </c:val>
          <c:smooth val="0"/>
          <c:extLst>
            <c:ext xmlns:c16="http://schemas.microsoft.com/office/drawing/2014/chart" uri="{C3380CC4-5D6E-409C-BE32-E72D297353CC}">
              <c16:uniqueId val="{00000003-2B51-4998-B8BF-2C39AAB17435}"/>
            </c:ext>
          </c:extLst>
        </c:ser>
        <c:dLbls>
          <c:showLegendKey val="0"/>
          <c:showVal val="0"/>
          <c:showCatName val="0"/>
          <c:showSerName val="0"/>
          <c:showPercent val="0"/>
          <c:showBubbleSize val="0"/>
        </c:dLbls>
        <c:smooth val="0"/>
        <c:axId val="199055616"/>
        <c:axId val="199056096"/>
      </c:lineChart>
      <c:catAx>
        <c:axId val="19905561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56096"/>
        <c:crosses val="autoZero"/>
        <c:auto val="1"/>
        <c:lblAlgn val="ctr"/>
        <c:lblOffset val="100"/>
        <c:noMultiLvlLbl val="0"/>
      </c:catAx>
      <c:valAx>
        <c:axId val="19905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55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gradFill>
        <a:gsLst>
          <a:gs pos="43000">
            <a:srgbClr val="C0D0EB"/>
          </a:gs>
          <a:gs pos="0">
            <a:schemeClr val="accent1">
              <a:lumMod val="5000"/>
              <a:lumOff val="95000"/>
            </a:schemeClr>
          </a:gs>
          <a:gs pos="59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lgDashDot"/>
      <a:round/>
    </a:ln>
    <a:effectLst>
      <a:outerShdw blurRad="241300" dist="50800" dir="7200000" algn="ctr" rotWithShape="0">
        <a:schemeClr val="accent1">
          <a:lumMod val="75000"/>
          <a:alpha val="99000"/>
        </a:schemeClr>
      </a:outerShdw>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[DAY_1.xlsx]sheet 7!PivotTable11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 7'!$A$3</c:f>
              <c:strCache>
                <c:ptCount val="1"/>
                <c:pt idx="0">
                  <c:v>Sum of Gas_Usage</c:v>
                </c:pt>
              </c:strCache>
            </c:strRef>
          </c:tx>
          <c:spPr>
            <a:solidFill>
              <a:schemeClr val="accent1"/>
            </a:solidFill>
            <a:ln>
              <a:noFill/>
            </a:ln>
            <a:effectLst/>
          </c:spPr>
          <c:invertIfNegative val="0"/>
          <c:cat>
            <c:strRef>
              <c:f>'sheet 7'!$A$4</c:f>
              <c:strCache>
                <c:ptCount val="1"/>
                <c:pt idx="0">
                  <c:v>Total</c:v>
                </c:pt>
              </c:strCache>
            </c:strRef>
          </c:cat>
          <c:val>
            <c:numRef>
              <c:f>'sheet 7'!$A$4</c:f>
              <c:numCache>
                <c:formatCode>General</c:formatCode>
                <c:ptCount val="1"/>
                <c:pt idx="0">
                  <c:v>30816</c:v>
                </c:pt>
              </c:numCache>
            </c:numRef>
          </c:val>
          <c:extLst>
            <c:ext xmlns:c16="http://schemas.microsoft.com/office/drawing/2014/chart" uri="{C3380CC4-5D6E-409C-BE32-E72D297353CC}">
              <c16:uniqueId val="{00000003-A289-4C7D-ADAF-B16D9B0FFDDA}"/>
            </c:ext>
          </c:extLst>
        </c:ser>
        <c:ser>
          <c:idx val="1"/>
          <c:order val="1"/>
          <c:tx>
            <c:strRef>
              <c:f>'sheet 7'!$B$3</c:f>
              <c:strCache>
                <c:ptCount val="1"/>
                <c:pt idx="0">
                  <c:v>monthly usage</c:v>
                </c:pt>
              </c:strCache>
            </c:strRef>
          </c:tx>
          <c:spPr>
            <a:solidFill>
              <a:schemeClr val="accent2"/>
            </a:solidFill>
            <a:ln>
              <a:noFill/>
            </a:ln>
            <a:effectLst/>
          </c:spPr>
          <c:invertIfNegative val="0"/>
          <c:cat>
            <c:strRef>
              <c:f>'sheet 7'!$A$4</c:f>
              <c:strCache>
                <c:ptCount val="1"/>
                <c:pt idx="0">
                  <c:v>Total</c:v>
                </c:pt>
              </c:strCache>
            </c:strRef>
          </c:cat>
          <c:val>
            <c:numRef>
              <c:f>'sheet 7'!$B$4</c:f>
              <c:numCache>
                <c:formatCode>General</c:formatCode>
                <c:ptCount val="1"/>
                <c:pt idx="0">
                  <c:v>14948349</c:v>
                </c:pt>
              </c:numCache>
            </c:numRef>
          </c:val>
          <c:extLst>
            <c:ext xmlns:c16="http://schemas.microsoft.com/office/drawing/2014/chart" uri="{C3380CC4-5D6E-409C-BE32-E72D297353CC}">
              <c16:uniqueId val="{00000008-A289-4C7D-ADAF-B16D9B0FFDDA}"/>
            </c:ext>
          </c:extLst>
        </c:ser>
        <c:ser>
          <c:idx val="2"/>
          <c:order val="2"/>
          <c:tx>
            <c:strRef>
              <c:f>'sheet 7'!$C$3</c:f>
              <c:strCache>
                <c:ptCount val="1"/>
                <c:pt idx="0">
                  <c:v>Sum of Family_Size</c:v>
                </c:pt>
              </c:strCache>
            </c:strRef>
          </c:tx>
          <c:spPr>
            <a:solidFill>
              <a:schemeClr val="accent3"/>
            </a:solidFill>
            <a:ln>
              <a:noFill/>
            </a:ln>
            <a:effectLst/>
          </c:spPr>
          <c:invertIfNegative val="0"/>
          <c:cat>
            <c:strRef>
              <c:f>'sheet 7'!$A$4</c:f>
              <c:strCache>
                <c:ptCount val="1"/>
                <c:pt idx="0">
                  <c:v>Total</c:v>
                </c:pt>
              </c:strCache>
            </c:strRef>
          </c:cat>
          <c:val>
            <c:numRef>
              <c:f>'sheet 7'!$C$4</c:f>
              <c:numCache>
                <c:formatCode>General</c:formatCode>
                <c:ptCount val="1"/>
                <c:pt idx="0">
                  <c:v>1023</c:v>
                </c:pt>
              </c:numCache>
            </c:numRef>
          </c:val>
          <c:extLst>
            <c:ext xmlns:c16="http://schemas.microsoft.com/office/drawing/2014/chart" uri="{C3380CC4-5D6E-409C-BE32-E72D297353CC}">
              <c16:uniqueId val="{00000009-A289-4C7D-ADAF-B16D9B0FFDDA}"/>
            </c:ext>
          </c:extLst>
        </c:ser>
        <c:dLbls>
          <c:showLegendKey val="0"/>
          <c:showVal val="0"/>
          <c:showCatName val="0"/>
          <c:showSerName val="0"/>
          <c:showPercent val="0"/>
          <c:showBubbleSize val="0"/>
        </c:dLbls>
        <c:gapWidth val="150"/>
        <c:overlap val="100"/>
        <c:axId val="618484624"/>
        <c:axId val="618485104"/>
      </c:barChart>
      <c:catAx>
        <c:axId val="61848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485104"/>
        <c:crosses val="autoZero"/>
        <c:auto val="1"/>
        <c:lblAlgn val="ctr"/>
        <c:lblOffset val="100"/>
        <c:noMultiLvlLbl val="0"/>
      </c:catAx>
      <c:valAx>
        <c:axId val="61848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484624"/>
        <c:crosses val="autoZero"/>
        <c:crossBetween val="between"/>
      </c:valAx>
      <c:spPr>
        <a:noFill/>
        <a:ln>
          <a:noFill/>
        </a:ln>
        <a:effectLst/>
      </c:spPr>
    </c:plotArea>
    <c:legend>
      <c:legendPos val="r"/>
      <c:layout>
        <c:manualLayout>
          <c:xMode val="edge"/>
          <c:yMode val="edge"/>
          <c:x val="0.66666666666666663"/>
          <c:y val="0.42234663353744811"/>
          <c:w val="0.33333333333333331"/>
          <c:h val="0.536918425927325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[DAY_1.xlsx]Sheet1!PivotTable12</c:name>
    <c:fmtId val="13"/>
  </c:pivotSource>
  <c:chart>
    <c:title>
      <c:layout>
        <c:manualLayout>
          <c:xMode val="edge"/>
          <c:yMode val="edge"/>
          <c:x val="0.38634189417911546"/>
          <c:y val="0.12748176416598231"/>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s>
    <c:plotArea>
      <c:layout/>
      <c:ofPieChart>
        <c:ofPieType val="pie"/>
        <c:varyColors val="1"/>
        <c:ser>
          <c:idx val="3"/>
          <c:order val="0"/>
          <c:tx>
            <c:strRef>
              <c:f>Sheet1!$D$27</c:f>
              <c:strCache>
                <c:ptCount val="1"/>
                <c:pt idx="0">
                  <c:v>Sum of Gas_Usage</c:v>
                </c:pt>
              </c:strCache>
            </c:strRef>
          </c:tx>
          <c:cat>
            <c:strRef>
              <c:f>Sheet1!$D$28</c:f>
              <c:strCache>
                <c:ptCount val="1"/>
                <c:pt idx="0">
                  <c:v>Total</c:v>
                </c:pt>
              </c:strCache>
            </c:strRef>
          </c:cat>
          <c:val>
            <c:numRef>
              <c:f>Sheet1!$D$28</c:f>
              <c:numCache>
                <c:formatCode>General</c:formatCode>
                <c:ptCount val="1"/>
                <c:pt idx="0">
                  <c:v>30816</c:v>
                </c:pt>
              </c:numCache>
            </c:numRef>
          </c:val>
          <c:extLst>
            <c:ext xmlns:c16="http://schemas.microsoft.com/office/drawing/2014/chart" uri="{C3380CC4-5D6E-409C-BE32-E72D297353CC}">
              <c16:uniqueId val="{00000015-03C9-4B9E-92FF-D92D540158FA}"/>
            </c:ext>
          </c:extLst>
        </c:ser>
        <c:ser>
          <c:idx val="4"/>
          <c:order val="1"/>
          <c:tx>
            <c:strRef>
              <c:f>Sheet1!$E$27</c:f>
              <c:strCache>
                <c:ptCount val="1"/>
                <c:pt idx="0">
                  <c:v>Sum of Family_Size</c:v>
                </c:pt>
              </c:strCache>
            </c:strRef>
          </c:tx>
          <c:cat>
            <c:strRef>
              <c:f>Sheet1!$D$28</c:f>
              <c:strCache>
                <c:ptCount val="1"/>
                <c:pt idx="0">
                  <c:v>Total</c:v>
                </c:pt>
              </c:strCache>
            </c:strRef>
          </c:cat>
          <c:val>
            <c:numRef>
              <c:f>Sheet1!$E$28</c:f>
              <c:numCache>
                <c:formatCode>General</c:formatCode>
                <c:ptCount val="1"/>
                <c:pt idx="0">
                  <c:v>1023</c:v>
                </c:pt>
              </c:numCache>
            </c:numRef>
          </c:val>
          <c:extLst>
            <c:ext xmlns:c16="http://schemas.microsoft.com/office/drawing/2014/chart" uri="{C3380CC4-5D6E-409C-BE32-E72D297353CC}">
              <c16:uniqueId val="{00000016-03C9-4B9E-92FF-D92D540158FA}"/>
            </c:ext>
          </c:extLst>
        </c:ser>
        <c:ser>
          <c:idx val="5"/>
          <c:order val="2"/>
          <c:tx>
            <c:strRef>
              <c:f>Sheet1!$F$27</c:f>
              <c:strCache>
                <c:ptCount val="1"/>
                <c:pt idx="0">
                  <c:v>Sum of Monthly_Income</c:v>
                </c:pt>
              </c:strCache>
            </c:strRef>
          </c:tx>
          <c:cat>
            <c:strRef>
              <c:f>Sheet1!$D$28</c:f>
              <c:strCache>
                <c:ptCount val="1"/>
                <c:pt idx="0">
                  <c:v>Total</c:v>
                </c:pt>
              </c:strCache>
            </c:strRef>
          </c:cat>
          <c:val>
            <c:numRef>
              <c:f>Sheet1!$F$28</c:f>
              <c:numCache>
                <c:formatCode>General</c:formatCode>
                <c:ptCount val="1"/>
                <c:pt idx="0">
                  <c:v>14948349</c:v>
                </c:pt>
              </c:numCache>
            </c:numRef>
          </c:val>
          <c:extLst>
            <c:ext xmlns:c16="http://schemas.microsoft.com/office/drawing/2014/chart" uri="{C3380CC4-5D6E-409C-BE32-E72D297353CC}">
              <c16:uniqueId val="{00000017-03C9-4B9E-92FF-D92D540158FA}"/>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133350</xdr:colOff>
      <xdr:row>10</xdr:row>
      <xdr:rowOff>111125</xdr:rowOff>
    </xdr:from>
    <xdr:to>
      <xdr:col>4</xdr:col>
      <xdr:colOff>596900</xdr:colOff>
      <xdr:row>22</xdr:row>
      <xdr:rowOff>114300</xdr:rowOff>
    </xdr:to>
    <xdr:graphicFrame macro="">
      <xdr:nvGraphicFramePr>
        <xdr:cNvPr id="2" name="Chart 1">
          <a:extLst>
            <a:ext uri="{FF2B5EF4-FFF2-40B4-BE49-F238E27FC236}">
              <a16:creationId xmlns:a16="http://schemas.microsoft.com/office/drawing/2014/main" id="{C6E16C0E-90A0-7588-88B6-0DB8996C3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184150</xdr:colOff>
      <xdr:row>27</xdr:row>
      <xdr:rowOff>76200</xdr:rowOff>
    </xdr:from>
    <xdr:to>
      <xdr:col>4</xdr:col>
      <xdr:colOff>609600</xdr:colOff>
      <xdr:row>38</xdr:row>
      <xdr:rowOff>31750</xdr:rowOff>
    </xdr:to>
    <xdr:graphicFrame macro="">
      <xdr:nvGraphicFramePr>
        <xdr:cNvPr id="3" name="Chart 2">
          <a:extLst>
            <a:ext uri="{FF2B5EF4-FFF2-40B4-BE49-F238E27FC236}">
              <a16:creationId xmlns:a16="http://schemas.microsoft.com/office/drawing/2014/main" id="{77676ACD-27D9-F704-2697-8825EC3C0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793750</xdr:colOff>
      <xdr:row>32</xdr:row>
      <xdr:rowOff>19050</xdr:rowOff>
    </xdr:from>
    <xdr:to>
      <xdr:col>7</xdr:col>
      <xdr:colOff>590550</xdr:colOff>
      <xdr:row>42</xdr:row>
      <xdr:rowOff>152400</xdr:rowOff>
    </xdr:to>
    <xdr:graphicFrame macro="">
      <xdr:nvGraphicFramePr>
        <xdr:cNvPr id="4" name="Chart 3">
          <a:extLst>
            <a:ext uri="{FF2B5EF4-FFF2-40B4-BE49-F238E27FC236}">
              <a16:creationId xmlns:a16="http://schemas.microsoft.com/office/drawing/2014/main" id="{19C4408C-2D2B-3C22-FF97-9322A2C24E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88713</xdr:colOff>
      <xdr:row>2</xdr:row>
      <xdr:rowOff>158751</xdr:rowOff>
    </xdr:from>
    <xdr:to>
      <xdr:col>2</xdr:col>
      <xdr:colOff>12140</xdr:colOff>
      <xdr:row>10</xdr:row>
      <xdr:rowOff>14008</xdr:rowOff>
    </xdr:to>
    <xdr:graphicFrame macro="">
      <xdr:nvGraphicFramePr>
        <xdr:cNvPr id="2" name="Chart 1">
          <a:extLst>
            <a:ext uri="{FF2B5EF4-FFF2-40B4-BE49-F238E27FC236}">
              <a16:creationId xmlns:a16="http://schemas.microsoft.com/office/drawing/2014/main" id="{BC437711-06FE-ED18-ABDC-431FB180B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501650</xdr:colOff>
      <xdr:row>2</xdr:row>
      <xdr:rowOff>25400</xdr:rowOff>
    </xdr:from>
    <xdr:to>
      <xdr:col>3</xdr:col>
      <xdr:colOff>889000</xdr:colOff>
      <xdr:row>15</xdr:row>
      <xdr:rowOff>155575</xdr:rowOff>
    </xdr:to>
    <mc:AlternateContent xmlns:mc="http://schemas.openxmlformats.org/markup-compatibility/2006">
      <mc:Choice xmlns:a14="http://schemas.microsoft.com/office/drawing/2010/main" Requires="a14">
        <xdr:graphicFrame macro="">
          <xdr:nvGraphicFramePr>
            <xdr:cNvPr id="3" name="Family_Size">
              <a:extLst>
                <a:ext uri="{FF2B5EF4-FFF2-40B4-BE49-F238E27FC236}">
                  <a16:creationId xmlns:a16="http://schemas.microsoft.com/office/drawing/2014/main" id="{01037EFF-CAAF-BAAA-32B1-34E26C5F8D7C}"/>
                </a:ext>
              </a:extLst>
            </xdr:cNvPr>
            <xdr:cNvGraphicFramePr/>
          </xdr:nvGraphicFramePr>
          <xdr:xfrm>
            <a:off x="0" y="0"/>
            <a:ext cx="0" cy="0"/>
          </xdr:xfrm>
          <a:graphic>
            <a:graphicData uri="http://schemas.microsoft.com/office/drawing/2010/slicer">
              <sle:slicer xmlns:sle="http://schemas.microsoft.com/office/drawing/2010/slicer" name="Family_Size"/>
            </a:graphicData>
          </a:graphic>
        </xdr:graphicFrame>
      </mc:Choice>
      <mc:Fallback>
        <xdr:sp macro="" textlink="">
          <xdr:nvSpPr>
            <xdr:cNvPr id="0" name=""/>
            <xdr:cNvSpPr>
              <a:spLocks noTextEdit="1"/>
            </xdr:cNvSpPr>
          </xdr:nvSpPr>
          <xdr:spPr>
            <a:xfrm>
              <a:off x="3175000" y="393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1073150</xdr:colOff>
      <xdr:row>1</xdr:row>
      <xdr:rowOff>127001</xdr:rowOff>
    </xdr:from>
    <xdr:to>
      <xdr:col>5</xdr:col>
      <xdr:colOff>50800</xdr:colOff>
      <xdr:row>13</xdr:row>
      <xdr:rowOff>114301</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528B277E-EBBD-B04D-19AE-A1652D05907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187950" y="311151"/>
              <a:ext cx="1828800" cy="2197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101600</xdr:rowOff>
    </xdr:from>
    <xdr:to>
      <xdr:col>2</xdr:col>
      <xdr:colOff>1016000</xdr:colOff>
      <xdr:row>27</xdr:row>
      <xdr:rowOff>114300</xdr:rowOff>
    </xdr:to>
    <xdr:graphicFrame macro="">
      <xdr:nvGraphicFramePr>
        <xdr:cNvPr id="5" name="Chart 4">
          <a:extLst>
            <a:ext uri="{FF2B5EF4-FFF2-40B4-BE49-F238E27FC236}">
              <a16:creationId xmlns:a16="http://schemas.microsoft.com/office/drawing/2014/main" id="{6ADE0D85-F80B-AF35-657E-65ABF2A45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311149</xdr:colOff>
      <xdr:row>11</xdr:row>
      <xdr:rowOff>44450</xdr:rowOff>
    </xdr:from>
    <xdr:to>
      <xdr:col>3</xdr:col>
      <xdr:colOff>641350</xdr:colOff>
      <xdr:row>21</xdr:row>
      <xdr:rowOff>114300</xdr:rowOff>
    </xdr:to>
    <xdr:graphicFrame macro="">
      <xdr:nvGraphicFramePr>
        <xdr:cNvPr id="2" name="Chart 1">
          <a:extLst>
            <a:ext uri="{FF2B5EF4-FFF2-40B4-BE49-F238E27FC236}">
              <a16:creationId xmlns:a16="http://schemas.microsoft.com/office/drawing/2014/main" id="{BFEE4621-8143-DB8A-A048-8C5E46A6B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425450</xdr:colOff>
      <xdr:row>2</xdr:row>
      <xdr:rowOff>1</xdr:rowOff>
    </xdr:from>
    <xdr:to>
      <xdr:col>6</xdr:col>
      <xdr:colOff>425450</xdr:colOff>
      <xdr:row>8</xdr:row>
      <xdr:rowOff>152400</xdr:rowOff>
    </xdr:to>
    <xdr:graphicFrame macro="">
      <xdr:nvGraphicFramePr>
        <xdr:cNvPr id="2" name="Chart 1">
          <a:extLst>
            <a:ext uri="{FF2B5EF4-FFF2-40B4-BE49-F238E27FC236}">
              <a16:creationId xmlns:a16="http://schemas.microsoft.com/office/drawing/2014/main" id="{8330DF9E-A7BC-35E4-4227-9CF8C033E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577850</xdr:colOff>
      <xdr:row>2</xdr:row>
      <xdr:rowOff>120650</xdr:rowOff>
    </xdr:from>
    <xdr:to>
      <xdr:col>10</xdr:col>
      <xdr:colOff>577850</xdr:colOff>
      <xdr:row>16</xdr:row>
      <xdr:rowOff>66675</xdr:rowOff>
    </xdr:to>
    <mc:AlternateContent xmlns:mc="http://schemas.openxmlformats.org/markup-compatibility/2006">
      <mc:Choice xmlns:a14="http://schemas.microsoft.com/office/drawing/2010/main" Requires="a14">
        <xdr:graphicFrame macro="">
          <xdr:nvGraphicFramePr>
            <xdr:cNvPr id="5" name="consumption by income level">
              <a:extLst>
                <a:ext uri="{FF2B5EF4-FFF2-40B4-BE49-F238E27FC236}">
                  <a16:creationId xmlns:a16="http://schemas.microsoft.com/office/drawing/2014/main" id="{9FF41922-771C-1D3B-478C-EE8D2BE3D4B4}"/>
                </a:ext>
              </a:extLst>
            </xdr:cNvPr>
            <xdr:cNvGraphicFramePr/>
          </xdr:nvGraphicFramePr>
          <xdr:xfrm>
            <a:off x="0" y="0"/>
            <a:ext cx="0" cy="0"/>
          </xdr:xfrm>
          <a:graphic>
            <a:graphicData uri="http://schemas.microsoft.com/office/drawing/2010/slicer">
              <sle:slicer xmlns:sle="http://schemas.microsoft.com/office/drawing/2010/slicer" name="consumption by income level"/>
            </a:graphicData>
          </a:graphic>
        </xdr:graphicFrame>
      </mc:Choice>
      <mc:Fallback>
        <xdr:sp macro="" textlink="">
          <xdr:nvSpPr>
            <xdr:cNvPr id="0" name=""/>
            <xdr:cNvSpPr>
              <a:spLocks noTextEdit="1"/>
            </xdr:cNvSpPr>
          </xdr:nvSpPr>
          <xdr:spPr>
            <a:xfrm>
              <a:off x="6242050" y="488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463550</xdr:colOff>
      <xdr:row>2</xdr:row>
      <xdr:rowOff>12700</xdr:rowOff>
    </xdr:from>
    <xdr:to>
      <xdr:col>5</xdr:col>
      <xdr:colOff>329691</xdr:colOff>
      <xdr:row>14</xdr:row>
      <xdr:rowOff>28133</xdr:rowOff>
    </xdr:to>
    <xdr:pic>
      <xdr:nvPicPr>
        <xdr:cNvPr id="2" name="Picture 1">
          <a:extLst>
            <a:ext uri="{FF2B5EF4-FFF2-40B4-BE49-F238E27FC236}">
              <a16:creationId xmlns:a16="http://schemas.microsoft.com/office/drawing/2014/main" id="{ADF367AD-3EC3-F495-1D43-B43D89787004}"/>
            </a:ext>
          </a:extLst>
        </xdr:cNvPr>
        <xdr:cNvPicPr>
          <a:picLocks noChangeAspect="1"/>
        </xdr:cNvPicPr>
      </xdr:nvPicPr>
      <xdr:blipFill>
        <a:blip xmlns:r="http://schemas.openxmlformats.org/officeDocument/2006/relationships" r:embed="rId1"/>
        <a:stretch>
          <a:fillRect/>
        </a:stretch>
      </xdr:blipFill>
      <xdr:spPr>
        <a:xfrm>
          <a:off x="463550" y="381000"/>
          <a:ext cx="2914141" cy="2225233"/>
        </a:xfrm>
        <a:prstGeom prst="rect">
          <a:avLst/>
        </a:prstGeom>
      </xdr:spPr>
    </xdr:pic>
    <xdr:clientData/>
  </xdr:twoCellAnchor>
  <xdr:twoCellAnchor editAs="oneCell">
    <xdr:from>
      <xdr:col>5</xdr:col>
      <xdr:colOff>412750</xdr:colOff>
      <xdr:row>1</xdr:row>
      <xdr:rowOff>120650</xdr:rowOff>
    </xdr:from>
    <xdr:to>
      <xdr:col>10</xdr:col>
      <xdr:colOff>247650</xdr:colOff>
      <xdr:row>13</xdr:row>
      <xdr:rowOff>152400</xdr:rowOff>
    </xdr:to>
    <xdr:pic>
      <xdr:nvPicPr>
        <xdr:cNvPr id="3" name="Picture 2">
          <a:extLst>
            <a:ext uri="{FF2B5EF4-FFF2-40B4-BE49-F238E27FC236}">
              <a16:creationId xmlns:a16="http://schemas.microsoft.com/office/drawing/2014/main" id="{0E7C090C-3D88-0703-AC6D-D9F0498E2B22}"/>
            </a:ext>
          </a:extLst>
        </xdr:cNvPr>
        <xdr:cNvPicPr>
          <a:picLocks noChangeAspect="1"/>
        </xdr:cNvPicPr>
      </xdr:nvPicPr>
      <xdr:blipFill>
        <a:blip xmlns:r="http://schemas.openxmlformats.org/officeDocument/2006/relationships" r:embed="rId2"/>
        <a:stretch>
          <a:fillRect/>
        </a:stretch>
      </xdr:blipFill>
      <xdr:spPr>
        <a:xfrm>
          <a:off x="3460750" y="577850"/>
          <a:ext cx="2882900" cy="2241550"/>
        </a:xfrm>
        <a:prstGeom prst="rect">
          <a:avLst/>
        </a:prstGeom>
      </xdr:spPr>
    </xdr:pic>
    <xdr:clientData/>
  </xdr:twoCellAnchor>
  <xdr:twoCellAnchor>
    <xdr:from>
      <xdr:col>0</xdr:col>
      <xdr:colOff>469900</xdr:colOff>
      <xdr:row>14</xdr:row>
      <xdr:rowOff>158750</xdr:rowOff>
    </xdr:from>
    <xdr:to>
      <xdr:col>5</xdr:col>
      <xdr:colOff>234950</xdr:colOff>
      <xdr:row>25</xdr:row>
      <xdr:rowOff>25400</xdr:rowOff>
    </xdr:to>
    <xdr:graphicFrame macro="">
      <xdr:nvGraphicFramePr>
        <xdr:cNvPr id="5" name="Chart 4">
          <a:extLst>
            <a:ext uri="{FF2B5EF4-FFF2-40B4-BE49-F238E27FC236}">
              <a16:creationId xmlns:a16="http://schemas.microsoft.com/office/drawing/2014/main" id="{7D23190C-537E-B7A9-D824-847B3E1E3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317500</xdr:colOff>
      <xdr:row>14</xdr:row>
      <xdr:rowOff>146050</xdr:rowOff>
    </xdr:from>
    <xdr:to>
      <xdr:col>10</xdr:col>
      <xdr:colOff>76200</xdr:colOff>
      <xdr:row>25</xdr:row>
      <xdr:rowOff>69850</xdr:rowOff>
    </xdr:to>
    <xdr:pic>
      <xdr:nvPicPr>
        <xdr:cNvPr id="6" name="Picture 5">
          <a:extLst>
            <a:ext uri="{FF2B5EF4-FFF2-40B4-BE49-F238E27FC236}">
              <a16:creationId xmlns:a16="http://schemas.microsoft.com/office/drawing/2014/main" id="{8AA6FC6F-B39C-0ACB-6D61-A462DCA84024}"/>
            </a:ext>
          </a:extLst>
        </xdr:cNvPr>
        <xdr:cNvPicPr>
          <a:picLocks noChangeAspect="1"/>
        </xdr:cNvPicPr>
      </xdr:nvPicPr>
      <xdr:blipFill>
        <a:blip xmlns:r="http://schemas.openxmlformats.org/officeDocument/2006/relationships" r:embed="rId4"/>
        <a:stretch>
          <a:fillRect/>
        </a:stretch>
      </xdr:blipFill>
      <xdr:spPr>
        <a:xfrm>
          <a:off x="3365500" y="2724150"/>
          <a:ext cx="2806700" cy="1949450"/>
        </a:xfrm>
        <a:prstGeom prst="rect">
          <a:avLst/>
        </a:prstGeom>
      </xdr:spPr>
    </xdr:pic>
    <xdr:clientData/>
  </xdr:twoCellAnchor>
  <xdr:twoCellAnchor editAs="oneCell">
    <xdr:from>
      <xdr:col>10</xdr:col>
      <xdr:colOff>292101</xdr:colOff>
      <xdr:row>1</xdr:row>
      <xdr:rowOff>171450</xdr:rowOff>
    </xdr:from>
    <xdr:to>
      <xdr:col>12</xdr:col>
      <xdr:colOff>603251</xdr:colOff>
      <xdr:row>14</xdr:row>
      <xdr:rowOff>44449</xdr:rowOff>
    </xdr:to>
    <xdr:pic>
      <xdr:nvPicPr>
        <xdr:cNvPr id="7" name="Picture 6">
          <a:extLst>
            <a:ext uri="{FF2B5EF4-FFF2-40B4-BE49-F238E27FC236}">
              <a16:creationId xmlns:a16="http://schemas.microsoft.com/office/drawing/2014/main" id="{3E40D9F8-7FC2-FBFD-D13C-C51B6EA2475B}"/>
            </a:ext>
          </a:extLst>
        </xdr:cNvPr>
        <xdr:cNvPicPr>
          <a:picLocks noChangeAspect="1"/>
        </xdr:cNvPicPr>
      </xdr:nvPicPr>
      <xdr:blipFill>
        <a:blip xmlns:r="http://schemas.openxmlformats.org/officeDocument/2006/relationships" r:embed="rId5"/>
        <a:stretch>
          <a:fillRect/>
        </a:stretch>
      </xdr:blipFill>
      <xdr:spPr>
        <a:xfrm>
          <a:off x="6388101" y="628650"/>
          <a:ext cx="1530350" cy="2266949"/>
        </a:xfrm>
        <a:prstGeom prst="rect">
          <a:avLst/>
        </a:prstGeom>
      </xdr:spPr>
    </xdr:pic>
    <xdr:clientData/>
  </xdr:twoCellAnchor>
  <xdr:twoCellAnchor editAs="oneCell">
    <xdr:from>
      <xdr:col>10</xdr:col>
      <xdr:colOff>101601</xdr:colOff>
      <xdr:row>14</xdr:row>
      <xdr:rowOff>158750</xdr:rowOff>
    </xdr:from>
    <xdr:to>
      <xdr:col>15</xdr:col>
      <xdr:colOff>241301</xdr:colOff>
      <xdr:row>25</xdr:row>
      <xdr:rowOff>60424</xdr:rowOff>
    </xdr:to>
    <xdr:pic>
      <xdr:nvPicPr>
        <xdr:cNvPr id="8" name="Picture 7">
          <a:extLst>
            <a:ext uri="{FF2B5EF4-FFF2-40B4-BE49-F238E27FC236}">
              <a16:creationId xmlns:a16="http://schemas.microsoft.com/office/drawing/2014/main" id="{F6E3B84C-1A24-7EA9-3C03-8E7BDBE3FA40}"/>
            </a:ext>
          </a:extLst>
        </xdr:cNvPr>
        <xdr:cNvPicPr>
          <a:picLocks noChangeAspect="1"/>
        </xdr:cNvPicPr>
      </xdr:nvPicPr>
      <xdr:blipFill>
        <a:blip xmlns:r="http://schemas.openxmlformats.org/officeDocument/2006/relationships" r:embed="rId6"/>
        <a:stretch>
          <a:fillRect/>
        </a:stretch>
      </xdr:blipFill>
      <xdr:spPr>
        <a:xfrm>
          <a:off x="6197601" y="2736850"/>
          <a:ext cx="3187700" cy="1927324"/>
        </a:xfrm>
        <a:prstGeom prst="rect">
          <a:avLst/>
        </a:prstGeom>
      </xdr:spPr>
    </xdr:pic>
    <xdr:clientData/>
  </xdr:twoCellAnchor>
  <xdr:twoCellAnchor editAs="oneCell">
    <xdr:from>
      <xdr:col>13</xdr:col>
      <xdr:colOff>44451</xdr:colOff>
      <xdr:row>2</xdr:row>
      <xdr:rowOff>31749</xdr:rowOff>
    </xdr:from>
    <xdr:to>
      <xdr:col>15</xdr:col>
      <xdr:colOff>292101</xdr:colOff>
      <xdr:row>14</xdr:row>
      <xdr:rowOff>50800</xdr:rowOff>
    </xdr:to>
    <xdr:pic>
      <xdr:nvPicPr>
        <xdr:cNvPr id="9" name="Picture 8">
          <a:extLst>
            <a:ext uri="{FF2B5EF4-FFF2-40B4-BE49-F238E27FC236}">
              <a16:creationId xmlns:a16="http://schemas.microsoft.com/office/drawing/2014/main" id="{995697B9-2960-A794-4879-8919F27651AE}"/>
            </a:ext>
          </a:extLst>
        </xdr:cNvPr>
        <xdr:cNvPicPr>
          <a:picLocks noChangeAspect="1"/>
        </xdr:cNvPicPr>
      </xdr:nvPicPr>
      <xdr:blipFill>
        <a:blip xmlns:r="http://schemas.openxmlformats.org/officeDocument/2006/relationships" r:embed="rId7"/>
        <a:stretch>
          <a:fillRect/>
        </a:stretch>
      </xdr:blipFill>
      <xdr:spPr>
        <a:xfrm>
          <a:off x="7969251" y="400049"/>
          <a:ext cx="1466850" cy="222885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11.996177893518" createdVersion="8" refreshedVersion="8" minRefreshableVersion="3" recordCount="250" xr:uid="{A9931CF6-A72C-40ED-B379-0D77A3A32501}">
  <cacheSource type="worksheet">
    <worksheetSource name="Table1"/>
  </cacheSource>
  <cacheFields count="8">
    <cacheField name="Household_ID" numFmtId="0">
      <sharedItems count="250">
        <s v="H001"/>
        <s v="H002"/>
        <s v="H003"/>
        <s v="H004"/>
        <s v="H005"/>
        <s v="H006"/>
        <s v="H007"/>
        <s v="H008"/>
        <s v="H009"/>
        <s v="H010"/>
        <s v="H011"/>
        <s v="H012"/>
        <s v="H013"/>
        <s v="H014"/>
        <s v="H015"/>
        <s v="H016"/>
        <s v="H017"/>
        <s v="H018"/>
        <s v="H019"/>
        <s v="H020"/>
        <s v="H021"/>
        <s v="H022"/>
        <s v="H023"/>
        <s v="H024"/>
        <s v="H025"/>
        <s v="H026"/>
        <s v="H027"/>
        <s v="H028"/>
        <s v="H029"/>
        <s v="H030"/>
        <s v="H031"/>
        <s v="H032"/>
        <s v="H033"/>
        <s v="H034"/>
        <s v="H035"/>
        <s v="H036"/>
        <s v="H037"/>
        <s v="H038"/>
        <s v="H039"/>
        <s v="H040"/>
        <s v="H041"/>
        <s v="H042"/>
        <s v="H043"/>
        <s v="H044"/>
        <s v="H045"/>
        <s v="H046"/>
        <s v="H047"/>
        <s v="H048"/>
        <s v="H049"/>
        <s v="H050"/>
        <s v="H051"/>
        <s v="H052"/>
        <s v="H053"/>
        <s v="H054"/>
        <s v="H055"/>
        <s v="H056"/>
        <s v="H057"/>
        <s v="H058"/>
        <s v="H059"/>
        <s v="H060"/>
        <s v="H061"/>
        <s v="H062"/>
        <s v="H063"/>
        <s v="H064"/>
        <s v="H065"/>
        <s v="H066"/>
        <s v="H067"/>
        <s v="H068"/>
        <s v="H069"/>
        <s v="H070"/>
        <s v="H071"/>
        <s v="H072"/>
        <s v="H073"/>
        <s v="H074"/>
        <s v="H075"/>
        <s v="H076"/>
        <s v="H077"/>
        <s v="H078"/>
        <s v="H079"/>
        <s v="H080"/>
        <s v="H081"/>
        <s v="H082"/>
        <s v="H083"/>
        <s v="H084"/>
        <s v="H085"/>
        <s v="H086"/>
        <s v="H087"/>
        <s v="H088"/>
        <s v="H089"/>
        <s v="H090"/>
        <s v="H091"/>
        <s v="H092"/>
        <s v="H093"/>
        <s v="H094"/>
        <s v="H095"/>
        <s v="H096"/>
        <s v="H097"/>
        <s v="H098"/>
        <s v="H099"/>
        <s v="H100"/>
        <s v="H101"/>
        <s v="H102"/>
        <s v="H103"/>
        <s v="H104"/>
        <s v="H105"/>
        <s v="H106"/>
        <s v="H107"/>
        <s v="H108"/>
        <s v="H109"/>
        <s v="H110"/>
        <s v="H111"/>
        <s v="H112"/>
        <s v="H113"/>
        <s v="H114"/>
        <s v="H115"/>
        <s v="H116"/>
        <s v="H117"/>
        <s v="H118"/>
        <s v="H119"/>
        <s v="H120"/>
        <s v="H121"/>
        <s v="H122"/>
        <s v="H123"/>
        <s v="H124"/>
        <s v="H125"/>
        <s v="H126"/>
        <s v="H127"/>
        <s v="H128"/>
        <s v="H129"/>
        <s v="H130"/>
        <s v="H131"/>
        <s v="H132"/>
        <s v="H133"/>
        <s v="H134"/>
        <s v="H135"/>
        <s v="H136"/>
        <s v="H137"/>
        <s v="H138"/>
        <s v="H139"/>
        <s v="H140"/>
        <s v="H141"/>
        <s v="H142"/>
        <s v="H143"/>
        <s v="H144"/>
        <s v="H145"/>
        <s v="H146"/>
        <s v="H147"/>
        <s v="H148"/>
        <s v="H149"/>
        <s v="H150"/>
        <s v="H151"/>
        <s v="H152"/>
        <s v="H153"/>
        <s v="H154"/>
        <s v="H155"/>
        <s v="H156"/>
        <s v="H157"/>
        <s v="H158"/>
        <s v="H159"/>
        <s v="H160"/>
        <s v="H161"/>
        <s v="H162"/>
        <s v="H163"/>
        <s v="H164"/>
        <s v="H165"/>
        <s v="H166"/>
        <s v="H167"/>
        <s v="H168"/>
        <s v="H169"/>
        <s v="H170"/>
        <s v="H171"/>
        <s v="H172"/>
        <s v="H173"/>
        <s v="H174"/>
        <s v="H175"/>
        <s v="H176"/>
        <s v="H177"/>
        <s v="H178"/>
        <s v="H179"/>
        <s v="H180"/>
        <s v="H181"/>
        <s v="H182"/>
        <s v="H183"/>
        <s v="H184"/>
        <s v="H185"/>
        <s v="H186"/>
        <s v="H187"/>
        <s v="H188"/>
        <s v="H189"/>
        <s v="H190"/>
        <s v="H191"/>
        <s v="H192"/>
        <s v="H193"/>
        <s v="H194"/>
        <s v="H195"/>
        <s v="H196"/>
        <s v="H197"/>
        <s v="H198"/>
        <s v="H199"/>
        <s v="H200"/>
        <s v="H201"/>
        <s v="H202"/>
        <s v="H203"/>
        <s v="H204"/>
        <s v="H205"/>
        <s v="H206"/>
        <s v="H207"/>
        <s v="H208"/>
        <s v="H209"/>
        <s v="H210"/>
        <s v="H211"/>
        <s v="H212"/>
        <s v="H213"/>
        <s v="H214"/>
        <s v="H215"/>
        <s v="H216"/>
        <s v="H217"/>
        <s v="H218"/>
        <s v="H219"/>
        <s v="H220"/>
        <s v="H221"/>
        <s v="H222"/>
        <s v="H223"/>
        <s v="H224"/>
        <s v="H225"/>
        <s v="H226"/>
        <s v="H227"/>
        <s v="H228"/>
        <s v="H229"/>
        <s v="H230"/>
        <s v="H231"/>
        <s v="H232"/>
        <s v="H233"/>
        <s v="H234"/>
        <s v="H235"/>
        <s v="H236"/>
        <s v="H237"/>
        <s v="H238"/>
        <s v="H239"/>
        <s v="H240"/>
        <s v="H241"/>
        <s v="H242"/>
        <s v="H243"/>
        <s v="H244"/>
        <s v="H245"/>
        <s v="H246"/>
        <s v="H247"/>
        <s v="H248"/>
        <s v="H249"/>
        <s v="H250"/>
      </sharedItems>
    </cacheField>
    <cacheField name="Family_Size" numFmtId="0">
      <sharedItems containsSemiMixedTypes="0" containsString="0" containsNumber="1" containsInteger="1" minValue="1" maxValue="7" count="7">
        <n v="7"/>
        <n v="4"/>
        <n v="5"/>
        <n v="3"/>
        <n v="2"/>
        <n v="6"/>
        <n v="1"/>
      </sharedItems>
    </cacheField>
    <cacheField name="Monthly_Income" numFmtId="0">
      <sharedItems containsSemiMixedTypes="0" containsString="0" containsNumber="1" containsInteger="1" minValue="20301" maxValue="99909"/>
    </cacheField>
    <cacheField name="Electricity_Usage (kWh)" numFmtId="0">
      <sharedItems containsSemiMixedTypes="0" containsString="0" containsNumber="1" containsInteger="1" minValue="100" maxValue="500"/>
    </cacheField>
    <cacheField name="Gas_Usage" numFmtId="0">
      <sharedItems containsSemiMixedTypes="0" containsString="0" containsNumber="1" containsInteger="1" minValue="50" maxValue="200"/>
    </cacheField>
    <cacheField name="Appliances_Count" numFmtId="0">
      <sharedItems containsSemiMixedTypes="0" containsString="0" containsNumber="1" containsInteger="1" minValue="2" maxValue="14"/>
    </cacheField>
    <cacheField name="Month" numFmtId="0">
      <sharedItems count="12">
        <s v="Mar"/>
        <s v="Feb"/>
        <s v="Jun"/>
        <s v="Dec"/>
        <s v="Jan"/>
        <s v="Apr"/>
        <s v="Aug"/>
        <s v="Jul"/>
        <s v="Oct"/>
        <s v="Sep"/>
        <s v="Nov"/>
        <s v="May"/>
      </sharedItems>
    </cacheField>
    <cacheField name="consumption by income level" numFmtId="0">
      <sharedItems count="3">
        <s v="high"/>
        <s v="medium"/>
        <s v="low"/>
      </sharedItems>
    </cacheField>
  </cacheFields>
  <extLst>
    <ext xmlns:x14="http://schemas.microsoft.com/office/spreadsheetml/2009/9/main" uri="{725AE2AE-9491-48be-B2B4-4EB974FC3084}">
      <x14:pivotCacheDefinition pivotCacheId="3872420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1.988149421297" backgroundQuery="1" createdVersion="8" refreshedVersion="8" minRefreshableVersion="3" recordCount="0" supportSubquery="1" supportAdvancedDrill="1" xr:uid="{E15B3D06-ADC3-489B-B547-26AF9499945E}">
  <cacheSource type="external" connectionId="1"/>
  <cacheFields count="2">
    <cacheField name="[Range].[average electricity usage].[average electricity usage]" caption="average electricity usage" numFmtId="0" level="1">
      <sharedItems count="8">
        <s v="average gas usage"/>
        <s v="avg usage by family size"/>
        <s v="avg usage of appliances"/>
        <s v="electricity 80th percent"/>
        <s v="gas 80 percent"/>
        <s v="households with 7 appliances"/>
        <s v="maximum electricity usage"/>
        <s v="total touse holds"/>
      </sharedItems>
    </cacheField>
    <cacheField name="[Measures].[Sum of 301.34]" caption="Sum of 301.34" numFmtId="0" hierarchy="15" level="32767"/>
  </cacheFields>
  <cacheHierarchies count="21">
    <cacheHierarchy uniqueName="[Range].[average electricity usage]" caption="average electricity usage" attribute="1" defaultMemberUniqueName="[Range].[average electricity usage].[All]" allUniqueName="[Range].[average electricity usage].[All]" dimensionUniqueName="[Range]" displayFolder="" count="2" memberValueDatatype="130" unbalanced="0">
      <fieldsUsage count="2">
        <fieldUsage x="-1"/>
        <fieldUsage x="0"/>
      </fieldsUsage>
    </cacheHierarchy>
    <cacheHierarchy uniqueName="[Range].[301.34]" caption="301.34" attribute="1" defaultMemberUniqueName="[Range].[301.34].[All]" allUniqueName="[Range].[301.34].[All]" dimensionUniqueName="[Range]" displayFolder="" count="0" memberValueDatatype="5" unbalanced="0"/>
    <cacheHierarchy uniqueName="[Table1].[Household_ID]" caption="Household_ID" attribute="1" defaultMemberUniqueName="[Table1].[Household_ID].[All]" allUniqueName="[Table1].[Household_ID].[All]" dimensionUniqueName="[Table1]" displayFolder="" count="0" memberValueDatatype="130" unbalanced="0"/>
    <cacheHierarchy uniqueName="[Table1].[Family_Size]" caption="Family_Size" attribute="1" defaultMemberUniqueName="[Table1].[Family_Size].[All]" allUniqueName="[Table1].[Family_Size].[All]" dimensionUniqueName="[Table1]" displayFolder="" count="0" memberValueDatatype="20" unbalanced="0"/>
    <cacheHierarchy uniqueName="[Table1].[Monthly_Income]" caption="Monthly_Income" attribute="1" defaultMemberUniqueName="[Table1].[Monthly_Income].[All]" allUniqueName="[Table1].[Monthly_Income].[All]" dimensionUniqueName="[Table1]" displayFolder="" count="0" memberValueDatatype="20" unbalanced="0"/>
    <cacheHierarchy uniqueName="[Table1].[Electricity_Usage (kWh)]" caption="Electricity_Usage (kWh)" attribute="1" defaultMemberUniqueName="[Table1].[Electricity_Usage (kWh)].[All]" allUniqueName="[Table1].[Electricity_Usage (kWh)].[All]" dimensionUniqueName="[Table1]" displayFolder="" count="0" memberValueDatatype="20" unbalanced="0"/>
    <cacheHierarchy uniqueName="[Table1].[Gas_Usage]" caption="Gas_Usage" attribute="1" defaultMemberUniqueName="[Table1].[Gas_Usage].[All]" allUniqueName="[Table1].[Gas_Usage].[All]" dimensionUniqueName="[Table1]" displayFolder="" count="0" memberValueDatatype="20" unbalanced="0"/>
    <cacheHierarchy uniqueName="[Table1].[Appliances_Count]" caption="Appliances_Count" attribute="1" defaultMemberUniqueName="[Table1].[Appliances_Count].[All]" allUniqueName="[Table1].[Appliances_Count].[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consumption by income level]" caption="consumption by income level" attribute="1" defaultMemberUniqueName="[Table1].[consumption by income level].[All]" allUniqueName="[Table1].[consumption by income level].[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average electricity usage]" caption="Count of average electricity usage" measure="1" displayFolder="" measureGroup="Range" count="0" hidden="1">
      <extLst>
        <ext xmlns:x15="http://schemas.microsoft.com/office/spreadsheetml/2010/11/main" uri="{B97F6D7D-B522-45F9-BDA1-12C45D357490}">
          <x15:cacheHierarchy aggregatedColumn="0"/>
        </ext>
      </extLst>
    </cacheHierarchy>
    <cacheHierarchy uniqueName="[Measures].[Count of Household_ID]" caption="Count of Household_ID" measure="1" displayFolder="" measureGroup="Table1" count="0" hidden="1">
      <extLst>
        <ext xmlns:x15="http://schemas.microsoft.com/office/spreadsheetml/2010/11/main" uri="{B97F6D7D-B522-45F9-BDA1-12C45D357490}">
          <x15:cacheHierarchy aggregatedColumn="2"/>
        </ext>
      </extLst>
    </cacheHierarchy>
    <cacheHierarchy uniqueName="[Measures].[Sum of 301.34]" caption="Sum of 301.34"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Monthly_Income]" caption="Sum of Monthly_Income" measure="1" displayFolder="" measureGroup="Table1" count="0" hidden="1">
      <extLst>
        <ext xmlns:x15="http://schemas.microsoft.com/office/spreadsheetml/2010/11/main" uri="{B97F6D7D-B522-45F9-BDA1-12C45D357490}">
          <x15:cacheHierarchy aggregatedColumn="4"/>
        </ext>
      </extLst>
    </cacheHierarchy>
    <cacheHierarchy uniqueName="[Measures].[Sum of Family_Size]" caption="Sum of Family_Size" measure="1" displayFolder="" measureGroup="Table1" count="0" hidden="1">
      <extLst>
        <ext xmlns:x15="http://schemas.microsoft.com/office/spreadsheetml/2010/11/main" uri="{B97F6D7D-B522-45F9-BDA1-12C45D357490}">
          <x15:cacheHierarchy aggregatedColumn="3"/>
        </ext>
      </extLst>
    </cacheHierarchy>
    <cacheHierarchy uniqueName="[Measures].[Sum of Appliances_Count]" caption="Sum of Appliances_Count" measure="1" displayFolder="" measureGroup="Table1" count="0" hidden="1">
      <extLst>
        <ext xmlns:x15="http://schemas.microsoft.com/office/spreadsheetml/2010/11/main" uri="{B97F6D7D-B522-45F9-BDA1-12C45D357490}">
          <x15:cacheHierarchy aggregatedColumn="7"/>
        </ext>
      </extLst>
    </cacheHierarchy>
    <cacheHierarchy uniqueName="[Measures].[Sum of Electricity_Usage (kWh)]" caption="Sum of Electricity_Usage (kWh)" measure="1" displayFolder="" measureGroup="Table1" count="0" hidden="1">
      <extLst>
        <ext xmlns:x15="http://schemas.microsoft.com/office/spreadsheetml/2010/11/main" uri="{B97F6D7D-B522-45F9-BDA1-12C45D357490}">
          <x15:cacheHierarchy aggregatedColumn="5"/>
        </ext>
      </extLst>
    </cacheHierarchy>
    <cacheHierarchy uniqueName="[Measures].[Sum of Gas_Usage]" caption="Sum of Gas_Usage" measure="1" displayFolder="" measureGroup="Table1"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2.001787037036" backgroundQuery="1" createdVersion="8" refreshedVersion="8" minRefreshableVersion="3" recordCount="0" supportSubquery="1" supportAdvancedDrill="1" xr:uid="{CC6868D6-8197-4B1F-9DAD-3A776BD7A587}">
  <cacheSource type="external" connectionId="1"/>
  <cacheFields count="7">
    <cacheField name="[Measures].[Sum of Family_Size]" caption="Sum of Family_Size" numFmtId="0" hierarchy="17" level="32767"/>
    <cacheField name="[Measures].[Sum of Monthly_Income]" caption="Sum of Monthly_Income" numFmtId="0" hierarchy="16" level="32767"/>
    <cacheField name="[Measures].[Sum of Electricity_Usage (kWh)]" caption="Sum of Electricity_Usage (kWh)" numFmtId="0" hierarchy="19" level="32767"/>
    <cacheField name="[Measures].[Sum of Gas_Usage]" caption="Sum of Gas_Usage" numFmtId="0" hierarchy="20" level="32767"/>
    <cacheField name="[Measures].[Sum of Appliances_Count]" caption="Sum of Appliances_Count" numFmtId="0" hierarchy="18" level="32767"/>
    <cacheField name="[Table1].[Month].[Month]" caption="Month" numFmtId="0" hierarchy="8" level="1">
      <sharedItems count="12">
        <s v="Apr"/>
        <s v="Aug"/>
        <s v="Dec"/>
        <s v="Feb"/>
        <s v="Jan"/>
        <s v="Jul"/>
        <s v="Jun"/>
        <s v="Mar"/>
        <s v="May"/>
        <s v="Nov"/>
        <s v="Oct"/>
        <s v="Sep"/>
      </sharedItems>
    </cacheField>
    <cacheField name="[Table1].[consumption by income level].[consumption by income level]" caption="consumption by income level" numFmtId="0" hierarchy="9" level="1">
      <sharedItems count="3">
        <s v="high"/>
        <s v="low"/>
        <s v="medium"/>
      </sharedItems>
    </cacheField>
  </cacheFields>
  <cacheHierarchies count="21">
    <cacheHierarchy uniqueName="[Range].[average electricity usage]" caption="average electricity usage" attribute="1" defaultMemberUniqueName="[Range].[average electricity usage].[All]" allUniqueName="[Range].[average electricity usage].[All]" dimensionUniqueName="[Range]" displayFolder="" count="0" memberValueDatatype="130" unbalanced="0"/>
    <cacheHierarchy uniqueName="[Range].[301.34]" caption="301.34" attribute="1" defaultMemberUniqueName="[Range].[301.34].[All]" allUniqueName="[Range].[301.34].[All]" dimensionUniqueName="[Range]" displayFolder="" count="0" memberValueDatatype="5" unbalanced="0"/>
    <cacheHierarchy uniqueName="[Table1].[Household_ID]" caption="Household_ID" attribute="1" defaultMemberUniqueName="[Table1].[Household_ID].[All]" allUniqueName="[Table1].[Household_ID].[All]" dimensionUniqueName="[Table1]" displayFolder="" count="0" memberValueDatatype="130" unbalanced="0"/>
    <cacheHierarchy uniqueName="[Table1].[Family_Size]" caption="Family_Size" attribute="1" defaultMemberUniqueName="[Table1].[Family_Size].[All]" allUniqueName="[Table1].[Family_Size].[All]" dimensionUniqueName="[Table1]" displayFolder="" count="0" memberValueDatatype="20" unbalanced="0"/>
    <cacheHierarchy uniqueName="[Table1].[Monthly_Income]" caption="Monthly_Income" attribute="1" defaultMemberUniqueName="[Table1].[Monthly_Income].[All]" allUniqueName="[Table1].[Monthly_Income].[All]" dimensionUniqueName="[Table1]" displayFolder="" count="0" memberValueDatatype="20" unbalanced="0"/>
    <cacheHierarchy uniqueName="[Table1].[Electricity_Usage (kWh)]" caption="Electricity_Usage (kWh)" attribute="1" defaultMemberUniqueName="[Table1].[Electricity_Usage (kWh)].[All]" allUniqueName="[Table1].[Electricity_Usage (kWh)].[All]" dimensionUniqueName="[Table1]" displayFolder="" count="0" memberValueDatatype="20" unbalanced="0"/>
    <cacheHierarchy uniqueName="[Table1].[Gas_Usage]" caption="Gas_Usage" attribute="1" defaultMemberUniqueName="[Table1].[Gas_Usage].[All]" allUniqueName="[Table1].[Gas_Usage].[All]" dimensionUniqueName="[Table1]" displayFolder="" count="0" memberValueDatatype="20" unbalanced="0"/>
    <cacheHierarchy uniqueName="[Table1].[Appliances_Count]" caption="Appliances_Count" attribute="1" defaultMemberUniqueName="[Table1].[Appliances_Count].[All]" allUniqueName="[Table1].[Appliances_Count].[All]" dimensionUniqueName="[Table1]" displayFolder="" count="0" memberValueDatatype="20" unbalanced="0"/>
    <cacheHierarchy uniqueName="[Table1].[Month]" caption="Month" attribute="1" defaultMemberUniqueName="[Table1].[Month].[All]" allUniqueName="[Table1].[Month].[All]" dimensionUniqueName="[Table1]" displayFolder="" count="2" memberValueDatatype="130" unbalanced="0">
      <fieldsUsage count="2">
        <fieldUsage x="-1"/>
        <fieldUsage x="5"/>
      </fieldsUsage>
    </cacheHierarchy>
    <cacheHierarchy uniqueName="[Table1].[consumption by income level]" caption="consumption by income level" attribute="1" defaultMemberUniqueName="[Table1].[consumption by income level].[All]" allUniqueName="[Table1].[consumption by income level].[All]" dimensionUniqueName="[Table1]" displayFolder="" count="2" memberValueDatatype="130" unbalanced="0">
      <fieldsUsage count="2">
        <fieldUsage x="-1"/>
        <fieldUsage x="6"/>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average electricity usage]" caption="Count of average electricity usage" measure="1" displayFolder="" measureGroup="Range" count="0" hidden="1">
      <extLst>
        <ext xmlns:x15="http://schemas.microsoft.com/office/spreadsheetml/2010/11/main" uri="{B97F6D7D-B522-45F9-BDA1-12C45D357490}">
          <x15:cacheHierarchy aggregatedColumn="0"/>
        </ext>
      </extLst>
    </cacheHierarchy>
    <cacheHierarchy uniqueName="[Measures].[Count of Household_ID]" caption="Count of Household_ID" measure="1" displayFolder="" measureGroup="Table1" count="0" hidden="1">
      <extLst>
        <ext xmlns:x15="http://schemas.microsoft.com/office/spreadsheetml/2010/11/main" uri="{B97F6D7D-B522-45F9-BDA1-12C45D357490}">
          <x15:cacheHierarchy aggregatedColumn="2"/>
        </ext>
      </extLst>
    </cacheHierarchy>
    <cacheHierarchy uniqueName="[Measures].[Sum of 301.34]" caption="Sum of 301.34" measure="1" displayFolder="" measureGroup="Range" count="0" hidden="1">
      <extLst>
        <ext xmlns:x15="http://schemas.microsoft.com/office/spreadsheetml/2010/11/main" uri="{B97F6D7D-B522-45F9-BDA1-12C45D357490}">
          <x15:cacheHierarchy aggregatedColumn="1"/>
        </ext>
      </extLst>
    </cacheHierarchy>
    <cacheHierarchy uniqueName="[Measures].[Sum of Monthly_Income]" caption="Sum of Monthly_Income"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Family_Size]" caption="Sum of Family_Size"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Appliances_Count]" caption="Sum of Appliances_Count" measure="1" displayFolder="" measureGroup="Table1"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Electricity_Usage (kWh)]" caption="Sum of Electricity_Usage (kWh)" measure="1" displayFolder="" measureGroup="Table1"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Gas_Usage]" caption="Sum of Gas_Usage" measure="1" displayFolder="" measureGroup="Table1" count="0" oneField="1" hidden="1">
      <fieldsUsage count="1">
        <fieldUsage x="3"/>
      </fieldsUsage>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n v="85318"/>
    <n v="103"/>
    <n v="105"/>
    <n v="6"/>
    <x v="0"/>
    <x v="0"/>
  </r>
  <r>
    <x v="1"/>
    <x v="1"/>
    <n v="43664"/>
    <n v="115"/>
    <n v="79"/>
    <n v="10"/>
    <x v="1"/>
    <x v="1"/>
  </r>
  <r>
    <x v="2"/>
    <x v="2"/>
    <n v="87172"/>
    <n v="379"/>
    <n v="158"/>
    <n v="2"/>
    <x v="1"/>
    <x v="0"/>
  </r>
  <r>
    <x v="3"/>
    <x v="0"/>
    <n v="46736"/>
    <n v="435"/>
    <n v="54"/>
    <n v="10"/>
    <x v="2"/>
    <x v="1"/>
  </r>
  <r>
    <x v="4"/>
    <x v="3"/>
    <n v="20854"/>
    <n v="346"/>
    <n v="168"/>
    <n v="12"/>
    <x v="3"/>
    <x v="2"/>
  </r>
  <r>
    <x v="5"/>
    <x v="2"/>
    <n v="58623"/>
    <n v="357"/>
    <n v="82"/>
    <n v="9"/>
    <x v="4"/>
    <x v="1"/>
  </r>
  <r>
    <x v="6"/>
    <x v="2"/>
    <n v="27392"/>
    <n v="483"/>
    <n v="167"/>
    <n v="7"/>
    <x v="1"/>
    <x v="2"/>
  </r>
  <r>
    <x v="7"/>
    <x v="0"/>
    <n v="75680"/>
    <n v="259"/>
    <n v="114"/>
    <n v="8"/>
    <x v="2"/>
    <x v="0"/>
  </r>
  <r>
    <x v="8"/>
    <x v="4"/>
    <n v="66717"/>
    <n v="439"/>
    <n v="195"/>
    <n v="4"/>
    <x v="0"/>
    <x v="1"/>
  </r>
  <r>
    <x v="9"/>
    <x v="3"/>
    <n v="70859"/>
    <n v="251"/>
    <n v="60"/>
    <n v="2"/>
    <x v="5"/>
    <x v="0"/>
  </r>
  <r>
    <x v="10"/>
    <x v="0"/>
    <n v="46309"/>
    <n v="495"/>
    <n v="134"/>
    <n v="6"/>
    <x v="4"/>
    <x v="1"/>
  </r>
  <r>
    <x v="11"/>
    <x v="3"/>
    <n v="83734"/>
    <n v="277"/>
    <n v="75"/>
    <n v="13"/>
    <x v="6"/>
    <x v="0"/>
  </r>
  <r>
    <x v="12"/>
    <x v="3"/>
    <n v="90467"/>
    <n v="262"/>
    <n v="112"/>
    <n v="13"/>
    <x v="7"/>
    <x v="0"/>
  </r>
  <r>
    <x v="13"/>
    <x v="2"/>
    <n v="72662"/>
    <n v="479"/>
    <n v="135"/>
    <n v="3"/>
    <x v="7"/>
    <x v="0"/>
  </r>
  <r>
    <x v="14"/>
    <x v="1"/>
    <n v="32688"/>
    <n v="132"/>
    <n v="108"/>
    <n v="6"/>
    <x v="0"/>
    <x v="2"/>
  </r>
  <r>
    <x v="15"/>
    <x v="3"/>
    <n v="45342"/>
    <n v="278"/>
    <n v="76"/>
    <n v="9"/>
    <x v="8"/>
    <x v="1"/>
  </r>
  <r>
    <x v="16"/>
    <x v="5"/>
    <n v="57157"/>
    <n v="200"/>
    <n v="147"/>
    <n v="12"/>
    <x v="8"/>
    <x v="1"/>
  </r>
  <r>
    <x v="17"/>
    <x v="2"/>
    <n v="87863"/>
    <n v="367"/>
    <n v="154"/>
    <n v="10"/>
    <x v="0"/>
    <x v="0"/>
  </r>
  <r>
    <x v="18"/>
    <x v="4"/>
    <n v="72083"/>
    <n v="422"/>
    <n v="148"/>
    <n v="3"/>
    <x v="1"/>
    <x v="0"/>
  </r>
  <r>
    <x v="19"/>
    <x v="1"/>
    <n v="85733"/>
    <n v="164"/>
    <n v="178"/>
    <n v="13"/>
    <x v="3"/>
    <x v="0"/>
  </r>
  <r>
    <x v="20"/>
    <x v="5"/>
    <n v="54698"/>
    <n v="267"/>
    <n v="198"/>
    <n v="4"/>
    <x v="4"/>
    <x v="1"/>
  </r>
  <r>
    <x v="21"/>
    <x v="5"/>
    <n v="42671"/>
    <n v="429"/>
    <n v="104"/>
    <n v="4"/>
    <x v="7"/>
    <x v="1"/>
  </r>
  <r>
    <x v="22"/>
    <x v="4"/>
    <n v="45184"/>
    <n v="142"/>
    <n v="55"/>
    <n v="2"/>
    <x v="7"/>
    <x v="1"/>
  </r>
  <r>
    <x v="23"/>
    <x v="1"/>
    <n v="62107"/>
    <n v="143"/>
    <n v="144"/>
    <n v="9"/>
    <x v="3"/>
    <x v="1"/>
  </r>
  <r>
    <x v="24"/>
    <x v="2"/>
    <n v="71663"/>
    <n v="384"/>
    <n v="182"/>
    <n v="7"/>
    <x v="1"/>
    <x v="0"/>
  </r>
  <r>
    <x v="25"/>
    <x v="6"/>
    <n v="35708"/>
    <n v="496"/>
    <n v="151"/>
    <n v="13"/>
    <x v="7"/>
    <x v="2"/>
  </r>
  <r>
    <x v="26"/>
    <x v="1"/>
    <n v="69811"/>
    <n v="111"/>
    <n v="52"/>
    <n v="14"/>
    <x v="6"/>
    <x v="1"/>
  </r>
  <r>
    <x v="27"/>
    <x v="4"/>
    <n v="22811"/>
    <n v="194"/>
    <n v="72"/>
    <n v="9"/>
    <x v="4"/>
    <x v="2"/>
  </r>
  <r>
    <x v="28"/>
    <x v="5"/>
    <n v="76250"/>
    <n v="401"/>
    <n v="102"/>
    <n v="12"/>
    <x v="9"/>
    <x v="0"/>
  </r>
  <r>
    <x v="29"/>
    <x v="2"/>
    <n v="92082"/>
    <n v="485"/>
    <n v="132"/>
    <n v="10"/>
    <x v="7"/>
    <x v="0"/>
  </r>
  <r>
    <x v="30"/>
    <x v="1"/>
    <n v="54754"/>
    <n v="352"/>
    <n v="194"/>
    <n v="6"/>
    <x v="0"/>
    <x v="1"/>
  </r>
  <r>
    <x v="31"/>
    <x v="6"/>
    <n v="31411"/>
    <n v="341"/>
    <n v="134"/>
    <n v="13"/>
    <x v="6"/>
    <x v="2"/>
  </r>
  <r>
    <x v="32"/>
    <x v="6"/>
    <n v="22911"/>
    <n v="134"/>
    <n v="127"/>
    <n v="4"/>
    <x v="7"/>
    <x v="2"/>
  </r>
  <r>
    <x v="33"/>
    <x v="3"/>
    <n v="87270"/>
    <n v="314"/>
    <n v="159"/>
    <n v="6"/>
    <x v="10"/>
    <x v="0"/>
  </r>
  <r>
    <x v="34"/>
    <x v="3"/>
    <n v="28680"/>
    <n v="436"/>
    <n v="50"/>
    <n v="6"/>
    <x v="6"/>
    <x v="2"/>
  </r>
  <r>
    <x v="35"/>
    <x v="0"/>
    <n v="91295"/>
    <n v="189"/>
    <n v="100"/>
    <n v="6"/>
    <x v="2"/>
    <x v="0"/>
  </r>
  <r>
    <x v="36"/>
    <x v="4"/>
    <n v="31111"/>
    <n v="363"/>
    <n v="53"/>
    <n v="4"/>
    <x v="9"/>
    <x v="2"/>
  </r>
  <r>
    <x v="37"/>
    <x v="1"/>
    <n v="57504"/>
    <n v="192"/>
    <n v="162"/>
    <n v="12"/>
    <x v="11"/>
    <x v="1"/>
  </r>
  <r>
    <x v="38"/>
    <x v="1"/>
    <n v="21802"/>
    <n v="189"/>
    <n v="81"/>
    <n v="11"/>
    <x v="0"/>
    <x v="2"/>
  </r>
  <r>
    <x v="39"/>
    <x v="0"/>
    <n v="28155"/>
    <n v="214"/>
    <n v="83"/>
    <n v="5"/>
    <x v="0"/>
    <x v="2"/>
  </r>
  <r>
    <x v="40"/>
    <x v="5"/>
    <n v="93656"/>
    <n v="204"/>
    <n v="141"/>
    <n v="10"/>
    <x v="4"/>
    <x v="0"/>
  </r>
  <r>
    <x v="41"/>
    <x v="5"/>
    <n v="59384"/>
    <n v="490"/>
    <n v="144"/>
    <n v="14"/>
    <x v="3"/>
    <x v="1"/>
  </r>
  <r>
    <x v="42"/>
    <x v="0"/>
    <n v="67254"/>
    <n v="295"/>
    <n v="121"/>
    <n v="11"/>
    <x v="6"/>
    <x v="1"/>
  </r>
  <r>
    <x v="43"/>
    <x v="5"/>
    <n v="41918"/>
    <n v="413"/>
    <n v="88"/>
    <n v="10"/>
    <x v="1"/>
    <x v="1"/>
  </r>
  <r>
    <x v="44"/>
    <x v="3"/>
    <n v="80713"/>
    <n v="213"/>
    <n v="167"/>
    <n v="3"/>
    <x v="0"/>
    <x v="0"/>
  </r>
  <r>
    <x v="45"/>
    <x v="1"/>
    <n v="50306"/>
    <n v="174"/>
    <n v="52"/>
    <n v="9"/>
    <x v="6"/>
    <x v="1"/>
  </r>
  <r>
    <x v="46"/>
    <x v="0"/>
    <n v="36646"/>
    <n v="475"/>
    <n v="172"/>
    <n v="9"/>
    <x v="6"/>
    <x v="2"/>
  </r>
  <r>
    <x v="47"/>
    <x v="1"/>
    <n v="66843"/>
    <n v="316"/>
    <n v="99"/>
    <n v="8"/>
    <x v="10"/>
    <x v="1"/>
  </r>
  <r>
    <x v="48"/>
    <x v="6"/>
    <n v="36371"/>
    <n v="376"/>
    <n v="61"/>
    <n v="9"/>
    <x v="5"/>
    <x v="2"/>
  </r>
  <r>
    <x v="49"/>
    <x v="3"/>
    <n v="97371"/>
    <n v="348"/>
    <n v="103"/>
    <n v="4"/>
    <x v="5"/>
    <x v="0"/>
  </r>
  <r>
    <x v="50"/>
    <x v="2"/>
    <n v="22049"/>
    <n v="263"/>
    <n v="182"/>
    <n v="14"/>
    <x v="11"/>
    <x v="2"/>
  </r>
  <r>
    <x v="51"/>
    <x v="3"/>
    <n v="51616"/>
    <n v="493"/>
    <n v="106"/>
    <n v="7"/>
    <x v="2"/>
    <x v="1"/>
  </r>
  <r>
    <x v="52"/>
    <x v="0"/>
    <n v="40932"/>
    <n v="456"/>
    <n v="194"/>
    <n v="2"/>
    <x v="11"/>
    <x v="1"/>
  </r>
  <r>
    <x v="53"/>
    <x v="2"/>
    <n v="49855"/>
    <n v="291"/>
    <n v="161"/>
    <n v="8"/>
    <x v="7"/>
    <x v="1"/>
  </r>
  <r>
    <x v="54"/>
    <x v="6"/>
    <n v="81434"/>
    <n v="326"/>
    <n v="96"/>
    <n v="2"/>
    <x v="1"/>
    <x v="0"/>
  </r>
  <r>
    <x v="55"/>
    <x v="0"/>
    <n v="92694"/>
    <n v="276"/>
    <n v="200"/>
    <n v="10"/>
    <x v="7"/>
    <x v="0"/>
  </r>
  <r>
    <x v="56"/>
    <x v="4"/>
    <n v="63016"/>
    <n v="198"/>
    <n v="134"/>
    <n v="2"/>
    <x v="8"/>
    <x v="1"/>
  </r>
  <r>
    <x v="57"/>
    <x v="1"/>
    <n v="27400"/>
    <n v="135"/>
    <n v="191"/>
    <n v="2"/>
    <x v="7"/>
    <x v="2"/>
  </r>
  <r>
    <x v="58"/>
    <x v="6"/>
    <n v="62642"/>
    <n v="195"/>
    <n v="115"/>
    <n v="8"/>
    <x v="4"/>
    <x v="1"/>
  </r>
  <r>
    <x v="59"/>
    <x v="1"/>
    <n v="35151"/>
    <n v="251"/>
    <n v="124"/>
    <n v="3"/>
    <x v="7"/>
    <x v="2"/>
  </r>
  <r>
    <x v="60"/>
    <x v="5"/>
    <n v="71407"/>
    <n v="250"/>
    <n v="152"/>
    <n v="6"/>
    <x v="11"/>
    <x v="0"/>
  </r>
  <r>
    <x v="61"/>
    <x v="4"/>
    <n v="86690"/>
    <n v="289"/>
    <n v="87"/>
    <n v="9"/>
    <x v="0"/>
    <x v="0"/>
  </r>
  <r>
    <x v="62"/>
    <x v="4"/>
    <n v="24499"/>
    <n v="323"/>
    <n v="99"/>
    <n v="9"/>
    <x v="0"/>
    <x v="2"/>
  </r>
  <r>
    <x v="63"/>
    <x v="6"/>
    <n v="26295"/>
    <n v="136"/>
    <n v="147"/>
    <n v="4"/>
    <x v="5"/>
    <x v="2"/>
  </r>
  <r>
    <x v="64"/>
    <x v="4"/>
    <n v="79040"/>
    <n v="367"/>
    <n v="131"/>
    <n v="8"/>
    <x v="3"/>
    <x v="0"/>
  </r>
  <r>
    <x v="65"/>
    <x v="2"/>
    <n v="32183"/>
    <n v="468"/>
    <n v="79"/>
    <n v="4"/>
    <x v="1"/>
    <x v="2"/>
  </r>
  <r>
    <x v="66"/>
    <x v="4"/>
    <n v="49299"/>
    <n v="282"/>
    <n v="128"/>
    <n v="7"/>
    <x v="1"/>
    <x v="1"/>
  </r>
  <r>
    <x v="67"/>
    <x v="1"/>
    <n v="32874"/>
    <n v="112"/>
    <n v="140"/>
    <n v="7"/>
    <x v="4"/>
    <x v="2"/>
  </r>
  <r>
    <x v="68"/>
    <x v="1"/>
    <n v="52711"/>
    <n v="378"/>
    <n v="101"/>
    <n v="4"/>
    <x v="11"/>
    <x v="1"/>
  </r>
  <r>
    <x v="69"/>
    <x v="0"/>
    <n v="25539"/>
    <n v="316"/>
    <n v="128"/>
    <n v="8"/>
    <x v="5"/>
    <x v="2"/>
  </r>
  <r>
    <x v="70"/>
    <x v="1"/>
    <n v="73351"/>
    <n v="454"/>
    <n v="79"/>
    <n v="4"/>
    <x v="10"/>
    <x v="0"/>
  </r>
  <r>
    <x v="71"/>
    <x v="0"/>
    <n v="81267"/>
    <n v="460"/>
    <n v="155"/>
    <n v="9"/>
    <x v="8"/>
    <x v="0"/>
  </r>
  <r>
    <x v="72"/>
    <x v="1"/>
    <n v="68354"/>
    <n v="385"/>
    <n v="100"/>
    <n v="11"/>
    <x v="1"/>
    <x v="1"/>
  </r>
  <r>
    <x v="73"/>
    <x v="2"/>
    <n v="22557"/>
    <n v="372"/>
    <n v="130"/>
    <n v="5"/>
    <x v="0"/>
    <x v="2"/>
  </r>
  <r>
    <x v="74"/>
    <x v="0"/>
    <n v="58360"/>
    <n v="468"/>
    <n v="182"/>
    <n v="14"/>
    <x v="7"/>
    <x v="1"/>
  </r>
  <r>
    <x v="75"/>
    <x v="3"/>
    <n v="22200"/>
    <n v="161"/>
    <n v="78"/>
    <n v="2"/>
    <x v="7"/>
    <x v="2"/>
  </r>
  <r>
    <x v="76"/>
    <x v="5"/>
    <n v="88497"/>
    <n v="183"/>
    <n v="181"/>
    <n v="5"/>
    <x v="3"/>
    <x v="0"/>
  </r>
  <r>
    <x v="77"/>
    <x v="6"/>
    <n v="66975"/>
    <n v="467"/>
    <n v="187"/>
    <n v="8"/>
    <x v="5"/>
    <x v="1"/>
  </r>
  <r>
    <x v="78"/>
    <x v="1"/>
    <n v="41357"/>
    <n v="316"/>
    <n v="194"/>
    <n v="12"/>
    <x v="11"/>
    <x v="1"/>
  </r>
  <r>
    <x v="79"/>
    <x v="4"/>
    <n v="97505"/>
    <n v="441"/>
    <n v="123"/>
    <n v="5"/>
    <x v="11"/>
    <x v="0"/>
  </r>
  <r>
    <x v="80"/>
    <x v="1"/>
    <n v="22869"/>
    <n v="496"/>
    <n v="66"/>
    <n v="14"/>
    <x v="2"/>
    <x v="2"/>
  </r>
  <r>
    <x v="81"/>
    <x v="4"/>
    <n v="81135"/>
    <n v="286"/>
    <n v="133"/>
    <n v="7"/>
    <x v="9"/>
    <x v="0"/>
  </r>
  <r>
    <x v="82"/>
    <x v="5"/>
    <n v="70108"/>
    <n v="118"/>
    <n v="118"/>
    <n v="10"/>
    <x v="1"/>
    <x v="0"/>
  </r>
  <r>
    <x v="83"/>
    <x v="5"/>
    <n v="58467"/>
    <n v="276"/>
    <n v="83"/>
    <n v="2"/>
    <x v="11"/>
    <x v="1"/>
  </r>
  <r>
    <x v="84"/>
    <x v="5"/>
    <n v="43328"/>
    <n v="199"/>
    <n v="55"/>
    <n v="14"/>
    <x v="3"/>
    <x v="1"/>
  </r>
  <r>
    <x v="85"/>
    <x v="4"/>
    <n v="23987"/>
    <n v="495"/>
    <n v="102"/>
    <n v="6"/>
    <x v="0"/>
    <x v="2"/>
  </r>
  <r>
    <x v="86"/>
    <x v="1"/>
    <n v="78871"/>
    <n v="332"/>
    <n v="175"/>
    <n v="12"/>
    <x v="5"/>
    <x v="0"/>
  </r>
  <r>
    <x v="87"/>
    <x v="5"/>
    <n v="42399"/>
    <n v="175"/>
    <n v="92"/>
    <n v="8"/>
    <x v="8"/>
    <x v="1"/>
  </r>
  <r>
    <x v="88"/>
    <x v="2"/>
    <n v="66214"/>
    <n v="364"/>
    <n v="164"/>
    <n v="2"/>
    <x v="2"/>
    <x v="1"/>
  </r>
  <r>
    <x v="89"/>
    <x v="0"/>
    <n v="90271"/>
    <n v="383"/>
    <n v="160"/>
    <n v="5"/>
    <x v="3"/>
    <x v="0"/>
  </r>
  <r>
    <x v="90"/>
    <x v="4"/>
    <n v="64064"/>
    <n v="305"/>
    <n v="200"/>
    <n v="7"/>
    <x v="6"/>
    <x v="1"/>
  </r>
  <r>
    <x v="91"/>
    <x v="4"/>
    <n v="90091"/>
    <n v="322"/>
    <n v="129"/>
    <n v="3"/>
    <x v="4"/>
    <x v="0"/>
  </r>
  <r>
    <x v="92"/>
    <x v="1"/>
    <n v="60818"/>
    <n v="483"/>
    <n v="144"/>
    <n v="11"/>
    <x v="8"/>
    <x v="1"/>
  </r>
  <r>
    <x v="93"/>
    <x v="4"/>
    <n v="65525"/>
    <n v="151"/>
    <n v="167"/>
    <n v="6"/>
    <x v="6"/>
    <x v="1"/>
  </r>
  <r>
    <x v="94"/>
    <x v="4"/>
    <n v="39830"/>
    <n v="438"/>
    <n v="193"/>
    <n v="12"/>
    <x v="10"/>
    <x v="2"/>
  </r>
  <r>
    <x v="95"/>
    <x v="5"/>
    <n v="37429"/>
    <n v="466"/>
    <n v="57"/>
    <n v="11"/>
    <x v="7"/>
    <x v="2"/>
  </r>
  <r>
    <x v="96"/>
    <x v="1"/>
    <n v="26893"/>
    <n v="243"/>
    <n v="181"/>
    <n v="2"/>
    <x v="4"/>
    <x v="2"/>
  </r>
  <r>
    <x v="97"/>
    <x v="5"/>
    <n v="99909"/>
    <n v="472"/>
    <n v="153"/>
    <n v="7"/>
    <x v="1"/>
    <x v="0"/>
  </r>
  <r>
    <x v="98"/>
    <x v="0"/>
    <n v="67333"/>
    <n v="168"/>
    <n v="181"/>
    <n v="7"/>
    <x v="0"/>
    <x v="1"/>
  </r>
  <r>
    <x v="99"/>
    <x v="0"/>
    <n v="23436"/>
    <n v="198"/>
    <n v="74"/>
    <n v="14"/>
    <x v="4"/>
    <x v="2"/>
  </r>
  <r>
    <x v="100"/>
    <x v="5"/>
    <n v="94290"/>
    <n v="495"/>
    <n v="145"/>
    <n v="5"/>
    <x v="9"/>
    <x v="0"/>
  </r>
  <r>
    <x v="101"/>
    <x v="0"/>
    <n v="96213"/>
    <n v="124"/>
    <n v="142"/>
    <n v="14"/>
    <x v="6"/>
    <x v="0"/>
  </r>
  <r>
    <x v="102"/>
    <x v="1"/>
    <n v="25895"/>
    <n v="478"/>
    <n v="110"/>
    <n v="9"/>
    <x v="1"/>
    <x v="2"/>
  </r>
  <r>
    <x v="103"/>
    <x v="6"/>
    <n v="39738"/>
    <n v="152"/>
    <n v="171"/>
    <n v="5"/>
    <x v="9"/>
    <x v="2"/>
  </r>
  <r>
    <x v="104"/>
    <x v="5"/>
    <n v="50746"/>
    <n v="250"/>
    <n v="100"/>
    <n v="9"/>
    <x v="7"/>
    <x v="1"/>
  </r>
  <r>
    <x v="105"/>
    <x v="2"/>
    <n v="69377"/>
    <n v="243"/>
    <n v="196"/>
    <n v="14"/>
    <x v="9"/>
    <x v="1"/>
  </r>
  <r>
    <x v="106"/>
    <x v="2"/>
    <n v="68404"/>
    <n v="156"/>
    <n v="70"/>
    <n v="9"/>
    <x v="2"/>
    <x v="1"/>
  </r>
  <r>
    <x v="107"/>
    <x v="4"/>
    <n v="74045"/>
    <n v="138"/>
    <n v="54"/>
    <n v="6"/>
    <x v="2"/>
    <x v="0"/>
  </r>
  <r>
    <x v="108"/>
    <x v="0"/>
    <n v="59790"/>
    <n v="208"/>
    <n v="141"/>
    <n v="14"/>
    <x v="10"/>
    <x v="1"/>
  </r>
  <r>
    <x v="109"/>
    <x v="2"/>
    <n v="25600"/>
    <n v="280"/>
    <n v="110"/>
    <n v="5"/>
    <x v="5"/>
    <x v="2"/>
  </r>
  <r>
    <x v="110"/>
    <x v="4"/>
    <n v="60764"/>
    <n v="141"/>
    <n v="71"/>
    <n v="13"/>
    <x v="8"/>
    <x v="1"/>
  </r>
  <r>
    <x v="111"/>
    <x v="6"/>
    <n v="94543"/>
    <n v="285"/>
    <n v="198"/>
    <n v="14"/>
    <x v="8"/>
    <x v="0"/>
  </r>
  <r>
    <x v="112"/>
    <x v="1"/>
    <n v="65714"/>
    <n v="497"/>
    <n v="119"/>
    <n v="3"/>
    <x v="1"/>
    <x v="1"/>
  </r>
  <r>
    <x v="113"/>
    <x v="1"/>
    <n v="76835"/>
    <n v="322"/>
    <n v="50"/>
    <n v="12"/>
    <x v="7"/>
    <x v="0"/>
  </r>
  <r>
    <x v="114"/>
    <x v="1"/>
    <n v="93744"/>
    <n v="221"/>
    <n v="182"/>
    <n v="4"/>
    <x v="11"/>
    <x v="0"/>
  </r>
  <r>
    <x v="115"/>
    <x v="2"/>
    <n v="76491"/>
    <n v="232"/>
    <n v="61"/>
    <n v="4"/>
    <x v="10"/>
    <x v="0"/>
  </r>
  <r>
    <x v="116"/>
    <x v="6"/>
    <n v="38589"/>
    <n v="262"/>
    <n v="139"/>
    <n v="5"/>
    <x v="2"/>
    <x v="2"/>
  </r>
  <r>
    <x v="117"/>
    <x v="2"/>
    <n v="63484"/>
    <n v="314"/>
    <n v="95"/>
    <n v="5"/>
    <x v="1"/>
    <x v="1"/>
  </r>
  <r>
    <x v="118"/>
    <x v="0"/>
    <n v="56212"/>
    <n v="320"/>
    <n v="83"/>
    <n v="11"/>
    <x v="11"/>
    <x v="1"/>
  </r>
  <r>
    <x v="119"/>
    <x v="2"/>
    <n v="63525"/>
    <n v="334"/>
    <n v="127"/>
    <n v="12"/>
    <x v="8"/>
    <x v="1"/>
  </r>
  <r>
    <x v="120"/>
    <x v="6"/>
    <n v="67202"/>
    <n v="430"/>
    <n v="94"/>
    <n v="12"/>
    <x v="5"/>
    <x v="1"/>
  </r>
  <r>
    <x v="121"/>
    <x v="6"/>
    <n v="52635"/>
    <n v="245"/>
    <n v="122"/>
    <n v="6"/>
    <x v="9"/>
    <x v="1"/>
  </r>
  <r>
    <x v="122"/>
    <x v="0"/>
    <n v="83208"/>
    <n v="338"/>
    <n v="75"/>
    <n v="5"/>
    <x v="2"/>
    <x v="0"/>
  </r>
  <r>
    <x v="123"/>
    <x v="6"/>
    <n v="53828"/>
    <n v="175"/>
    <n v="96"/>
    <n v="12"/>
    <x v="1"/>
    <x v="1"/>
  </r>
  <r>
    <x v="124"/>
    <x v="6"/>
    <n v="38711"/>
    <n v="108"/>
    <n v="170"/>
    <n v="11"/>
    <x v="4"/>
    <x v="2"/>
  </r>
  <r>
    <x v="125"/>
    <x v="1"/>
    <n v="23420"/>
    <n v="173"/>
    <n v="105"/>
    <n v="9"/>
    <x v="11"/>
    <x v="2"/>
  </r>
  <r>
    <x v="126"/>
    <x v="0"/>
    <n v="20301"/>
    <n v="500"/>
    <n v="143"/>
    <n v="7"/>
    <x v="9"/>
    <x v="2"/>
  </r>
  <r>
    <x v="127"/>
    <x v="3"/>
    <n v="65236"/>
    <n v="352"/>
    <n v="156"/>
    <n v="7"/>
    <x v="2"/>
    <x v="1"/>
  </r>
  <r>
    <x v="128"/>
    <x v="3"/>
    <n v="86235"/>
    <n v="329"/>
    <n v="112"/>
    <n v="9"/>
    <x v="8"/>
    <x v="0"/>
  </r>
  <r>
    <x v="129"/>
    <x v="6"/>
    <n v="74240"/>
    <n v="106"/>
    <n v="97"/>
    <n v="8"/>
    <x v="3"/>
    <x v="0"/>
  </r>
  <r>
    <x v="130"/>
    <x v="3"/>
    <n v="85726"/>
    <n v="273"/>
    <n v="110"/>
    <n v="11"/>
    <x v="7"/>
    <x v="0"/>
  </r>
  <r>
    <x v="131"/>
    <x v="3"/>
    <n v="30492"/>
    <n v="240"/>
    <n v="130"/>
    <n v="12"/>
    <x v="11"/>
    <x v="2"/>
  </r>
  <r>
    <x v="132"/>
    <x v="6"/>
    <n v="26102"/>
    <n v="267"/>
    <n v="75"/>
    <n v="13"/>
    <x v="8"/>
    <x v="2"/>
  </r>
  <r>
    <x v="133"/>
    <x v="3"/>
    <n v="70336"/>
    <n v="269"/>
    <n v="85"/>
    <n v="11"/>
    <x v="2"/>
    <x v="0"/>
  </r>
  <r>
    <x v="134"/>
    <x v="2"/>
    <n v="46641"/>
    <n v="492"/>
    <n v="50"/>
    <n v="14"/>
    <x v="11"/>
    <x v="1"/>
  </r>
  <r>
    <x v="135"/>
    <x v="4"/>
    <n v="54584"/>
    <n v="382"/>
    <n v="57"/>
    <n v="9"/>
    <x v="10"/>
    <x v="1"/>
  </r>
  <r>
    <x v="136"/>
    <x v="0"/>
    <n v="52745"/>
    <n v="221"/>
    <n v="162"/>
    <n v="3"/>
    <x v="9"/>
    <x v="1"/>
  </r>
  <r>
    <x v="137"/>
    <x v="4"/>
    <n v="43093"/>
    <n v="293"/>
    <n v="148"/>
    <n v="10"/>
    <x v="2"/>
    <x v="1"/>
  </r>
  <r>
    <x v="138"/>
    <x v="6"/>
    <n v="86105"/>
    <n v="104"/>
    <n v="96"/>
    <n v="2"/>
    <x v="10"/>
    <x v="0"/>
  </r>
  <r>
    <x v="139"/>
    <x v="1"/>
    <n v="71885"/>
    <n v="128"/>
    <n v="176"/>
    <n v="9"/>
    <x v="6"/>
    <x v="0"/>
  </r>
  <r>
    <x v="140"/>
    <x v="0"/>
    <n v="56631"/>
    <n v="264"/>
    <n v="105"/>
    <n v="13"/>
    <x v="1"/>
    <x v="1"/>
  </r>
  <r>
    <x v="141"/>
    <x v="6"/>
    <n v="92991"/>
    <n v="438"/>
    <n v="63"/>
    <n v="12"/>
    <x v="3"/>
    <x v="0"/>
  </r>
  <r>
    <x v="142"/>
    <x v="1"/>
    <n v="24014"/>
    <n v="235"/>
    <n v="77"/>
    <n v="13"/>
    <x v="9"/>
    <x v="2"/>
  </r>
  <r>
    <x v="143"/>
    <x v="4"/>
    <n v="31093"/>
    <n v="464"/>
    <n v="127"/>
    <n v="13"/>
    <x v="11"/>
    <x v="2"/>
  </r>
  <r>
    <x v="144"/>
    <x v="6"/>
    <n v="38070"/>
    <n v="420"/>
    <n v="179"/>
    <n v="5"/>
    <x v="7"/>
    <x v="2"/>
  </r>
  <r>
    <x v="145"/>
    <x v="0"/>
    <n v="55777"/>
    <n v="441"/>
    <n v="158"/>
    <n v="5"/>
    <x v="8"/>
    <x v="1"/>
  </r>
  <r>
    <x v="146"/>
    <x v="0"/>
    <n v="76958"/>
    <n v="244"/>
    <n v="63"/>
    <n v="6"/>
    <x v="4"/>
    <x v="0"/>
  </r>
  <r>
    <x v="147"/>
    <x v="5"/>
    <n v="30729"/>
    <n v="426"/>
    <n v="105"/>
    <n v="9"/>
    <x v="8"/>
    <x v="2"/>
  </r>
  <r>
    <x v="148"/>
    <x v="2"/>
    <n v="65017"/>
    <n v="316"/>
    <n v="164"/>
    <n v="6"/>
    <x v="11"/>
    <x v="1"/>
  </r>
  <r>
    <x v="149"/>
    <x v="3"/>
    <n v="86320"/>
    <n v="400"/>
    <n v="56"/>
    <n v="9"/>
    <x v="3"/>
    <x v="0"/>
  </r>
  <r>
    <x v="150"/>
    <x v="1"/>
    <n v="47751"/>
    <n v="231"/>
    <n v="52"/>
    <n v="11"/>
    <x v="8"/>
    <x v="1"/>
  </r>
  <r>
    <x v="151"/>
    <x v="5"/>
    <n v="98069"/>
    <n v="391"/>
    <n v="160"/>
    <n v="2"/>
    <x v="1"/>
    <x v="0"/>
  </r>
  <r>
    <x v="152"/>
    <x v="3"/>
    <n v="74748"/>
    <n v="169"/>
    <n v="200"/>
    <n v="13"/>
    <x v="3"/>
    <x v="0"/>
  </r>
  <r>
    <x v="153"/>
    <x v="3"/>
    <n v="25801"/>
    <n v="351"/>
    <n v="156"/>
    <n v="11"/>
    <x v="2"/>
    <x v="2"/>
  </r>
  <r>
    <x v="154"/>
    <x v="6"/>
    <n v="39190"/>
    <n v="374"/>
    <n v="67"/>
    <n v="10"/>
    <x v="10"/>
    <x v="2"/>
  </r>
  <r>
    <x v="155"/>
    <x v="3"/>
    <n v="69689"/>
    <n v="463"/>
    <n v="87"/>
    <n v="7"/>
    <x v="4"/>
    <x v="1"/>
  </r>
  <r>
    <x v="156"/>
    <x v="2"/>
    <n v="70993"/>
    <n v="281"/>
    <n v="164"/>
    <n v="4"/>
    <x v="0"/>
    <x v="0"/>
  </r>
  <r>
    <x v="157"/>
    <x v="0"/>
    <n v="49592"/>
    <n v="266"/>
    <n v="64"/>
    <n v="14"/>
    <x v="11"/>
    <x v="1"/>
  </r>
  <r>
    <x v="158"/>
    <x v="5"/>
    <n v="30647"/>
    <n v="190"/>
    <n v="168"/>
    <n v="9"/>
    <x v="5"/>
    <x v="2"/>
  </r>
  <r>
    <x v="159"/>
    <x v="3"/>
    <n v="28716"/>
    <n v="301"/>
    <n v="77"/>
    <n v="10"/>
    <x v="0"/>
    <x v="2"/>
  </r>
  <r>
    <x v="160"/>
    <x v="6"/>
    <n v="90316"/>
    <n v="445"/>
    <n v="88"/>
    <n v="7"/>
    <x v="8"/>
    <x v="0"/>
  </r>
  <r>
    <x v="161"/>
    <x v="2"/>
    <n v="22368"/>
    <n v="118"/>
    <n v="66"/>
    <n v="12"/>
    <x v="11"/>
    <x v="2"/>
  </r>
  <r>
    <x v="162"/>
    <x v="4"/>
    <n v="97575"/>
    <n v="138"/>
    <n v="135"/>
    <n v="8"/>
    <x v="10"/>
    <x v="0"/>
  </r>
  <r>
    <x v="163"/>
    <x v="0"/>
    <n v="26655"/>
    <n v="225"/>
    <n v="175"/>
    <n v="2"/>
    <x v="6"/>
    <x v="2"/>
  </r>
  <r>
    <x v="164"/>
    <x v="0"/>
    <n v="90031"/>
    <n v="272"/>
    <n v="93"/>
    <n v="6"/>
    <x v="10"/>
    <x v="0"/>
  </r>
  <r>
    <x v="165"/>
    <x v="5"/>
    <n v="96429"/>
    <n v="240"/>
    <n v="74"/>
    <n v="6"/>
    <x v="5"/>
    <x v="0"/>
  </r>
  <r>
    <x v="166"/>
    <x v="0"/>
    <n v="75766"/>
    <n v="341"/>
    <n v="194"/>
    <n v="11"/>
    <x v="4"/>
    <x v="0"/>
  </r>
  <r>
    <x v="167"/>
    <x v="3"/>
    <n v="33403"/>
    <n v="319"/>
    <n v="62"/>
    <n v="5"/>
    <x v="10"/>
    <x v="2"/>
  </r>
  <r>
    <x v="168"/>
    <x v="6"/>
    <n v="52097"/>
    <n v="225"/>
    <n v="74"/>
    <n v="7"/>
    <x v="7"/>
    <x v="1"/>
  </r>
  <r>
    <x v="169"/>
    <x v="0"/>
    <n v="98657"/>
    <n v="157"/>
    <n v="117"/>
    <n v="8"/>
    <x v="6"/>
    <x v="0"/>
  </r>
  <r>
    <x v="170"/>
    <x v="0"/>
    <n v="30966"/>
    <n v="247"/>
    <n v="187"/>
    <n v="10"/>
    <x v="0"/>
    <x v="2"/>
  </r>
  <r>
    <x v="171"/>
    <x v="4"/>
    <n v="72921"/>
    <n v="416"/>
    <n v="116"/>
    <n v="2"/>
    <x v="2"/>
    <x v="0"/>
  </r>
  <r>
    <x v="172"/>
    <x v="4"/>
    <n v="69726"/>
    <n v="482"/>
    <n v="158"/>
    <n v="7"/>
    <x v="1"/>
    <x v="1"/>
  </r>
  <r>
    <x v="173"/>
    <x v="1"/>
    <n v="70300"/>
    <n v="460"/>
    <n v="195"/>
    <n v="8"/>
    <x v="7"/>
    <x v="0"/>
  </r>
  <r>
    <x v="174"/>
    <x v="2"/>
    <n v="42677"/>
    <n v="100"/>
    <n v="160"/>
    <n v="4"/>
    <x v="6"/>
    <x v="1"/>
  </r>
  <r>
    <x v="175"/>
    <x v="3"/>
    <n v="75609"/>
    <n v="486"/>
    <n v="160"/>
    <n v="9"/>
    <x v="2"/>
    <x v="0"/>
  </r>
  <r>
    <x v="176"/>
    <x v="0"/>
    <n v="76661"/>
    <n v="447"/>
    <n v="83"/>
    <n v="6"/>
    <x v="2"/>
    <x v="0"/>
  </r>
  <r>
    <x v="177"/>
    <x v="0"/>
    <n v="51024"/>
    <n v="289"/>
    <n v="160"/>
    <n v="10"/>
    <x v="11"/>
    <x v="1"/>
  </r>
  <r>
    <x v="178"/>
    <x v="6"/>
    <n v="90313"/>
    <n v="290"/>
    <n v="57"/>
    <n v="6"/>
    <x v="6"/>
    <x v="0"/>
  </r>
  <r>
    <x v="179"/>
    <x v="1"/>
    <n v="73006"/>
    <n v="468"/>
    <n v="162"/>
    <n v="10"/>
    <x v="4"/>
    <x v="0"/>
  </r>
  <r>
    <x v="180"/>
    <x v="2"/>
    <n v="35338"/>
    <n v="411"/>
    <n v="132"/>
    <n v="11"/>
    <x v="8"/>
    <x v="2"/>
  </r>
  <r>
    <x v="181"/>
    <x v="1"/>
    <n v="88027"/>
    <n v="216"/>
    <n v="91"/>
    <n v="5"/>
    <x v="5"/>
    <x v="0"/>
  </r>
  <r>
    <x v="182"/>
    <x v="5"/>
    <n v="39508"/>
    <n v="233"/>
    <n v="150"/>
    <n v="10"/>
    <x v="5"/>
    <x v="2"/>
  </r>
  <r>
    <x v="183"/>
    <x v="2"/>
    <n v="23051"/>
    <n v="157"/>
    <n v="55"/>
    <n v="6"/>
    <x v="0"/>
    <x v="2"/>
  </r>
  <r>
    <x v="184"/>
    <x v="0"/>
    <n v="68747"/>
    <n v="143"/>
    <n v="75"/>
    <n v="11"/>
    <x v="0"/>
    <x v="1"/>
  </r>
  <r>
    <x v="185"/>
    <x v="0"/>
    <n v="74021"/>
    <n v="272"/>
    <n v="113"/>
    <n v="10"/>
    <x v="5"/>
    <x v="0"/>
  </r>
  <r>
    <x v="186"/>
    <x v="2"/>
    <n v="86412"/>
    <n v="259"/>
    <n v="108"/>
    <n v="4"/>
    <x v="10"/>
    <x v="0"/>
  </r>
  <r>
    <x v="187"/>
    <x v="0"/>
    <n v="78335"/>
    <n v="272"/>
    <n v="158"/>
    <n v="5"/>
    <x v="4"/>
    <x v="0"/>
  </r>
  <r>
    <x v="188"/>
    <x v="3"/>
    <n v="76179"/>
    <n v="416"/>
    <n v="170"/>
    <n v="10"/>
    <x v="10"/>
    <x v="0"/>
  </r>
  <r>
    <x v="189"/>
    <x v="2"/>
    <n v="52093"/>
    <n v="402"/>
    <n v="82"/>
    <n v="11"/>
    <x v="10"/>
    <x v="1"/>
  </r>
  <r>
    <x v="190"/>
    <x v="1"/>
    <n v="89678"/>
    <n v="248"/>
    <n v="199"/>
    <n v="12"/>
    <x v="1"/>
    <x v="0"/>
  </r>
  <r>
    <x v="191"/>
    <x v="2"/>
    <n v="59734"/>
    <n v="179"/>
    <n v="70"/>
    <n v="7"/>
    <x v="9"/>
    <x v="1"/>
  </r>
  <r>
    <x v="192"/>
    <x v="0"/>
    <n v="92615"/>
    <n v="473"/>
    <n v="119"/>
    <n v="3"/>
    <x v="8"/>
    <x v="0"/>
  </r>
  <r>
    <x v="193"/>
    <x v="3"/>
    <n v="93523"/>
    <n v="312"/>
    <n v="161"/>
    <n v="8"/>
    <x v="1"/>
    <x v="0"/>
  </r>
  <r>
    <x v="194"/>
    <x v="3"/>
    <n v="37019"/>
    <n v="302"/>
    <n v="53"/>
    <n v="3"/>
    <x v="11"/>
    <x v="2"/>
  </r>
  <r>
    <x v="195"/>
    <x v="5"/>
    <n v="93847"/>
    <n v="351"/>
    <n v="143"/>
    <n v="12"/>
    <x v="9"/>
    <x v="0"/>
  </r>
  <r>
    <x v="196"/>
    <x v="1"/>
    <n v="99634"/>
    <n v="328"/>
    <n v="124"/>
    <n v="3"/>
    <x v="9"/>
    <x v="0"/>
  </r>
  <r>
    <x v="197"/>
    <x v="4"/>
    <n v="48251"/>
    <n v="263"/>
    <n v="111"/>
    <n v="12"/>
    <x v="6"/>
    <x v="1"/>
  </r>
  <r>
    <x v="198"/>
    <x v="4"/>
    <n v="45945"/>
    <n v="326"/>
    <n v="143"/>
    <n v="2"/>
    <x v="4"/>
    <x v="1"/>
  </r>
  <r>
    <x v="199"/>
    <x v="2"/>
    <n v="52217"/>
    <n v="246"/>
    <n v="144"/>
    <n v="12"/>
    <x v="4"/>
    <x v="1"/>
  </r>
  <r>
    <x v="200"/>
    <x v="5"/>
    <n v="28308"/>
    <n v="119"/>
    <n v="104"/>
    <n v="12"/>
    <x v="9"/>
    <x v="2"/>
  </r>
  <r>
    <x v="201"/>
    <x v="6"/>
    <n v="25949"/>
    <n v="146"/>
    <n v="186"/>
    <n v="13"/>
    <x v="10"/>
    <x v="2"/>
  </r>
  <r>
    <x v="202"/>
    <x v="2"/>
    <n v="71990"/>
    <n v="332"/>
    <n v="180"/>
    <n v="12"/>
    <x v="6"/>
    <x v="0"/>
  </r>
  <r>
    <x v="203"/>
    <x v="5"/>
    <n v="21150"/>
    <n v="404"/>
    <n v="80"/>
    <n v="4"/>
    <x v="8"/>
    <x v="2"/>
  </r>
  <r>
    <x v="204"/>
    <x v="1"/>
    <n v="94740"/>
    <n v="113"/>
    <n v="89"/>
    <n v="7"/>
    <x v="9"/>
    <x v="0"/>
  </r>
  <r>
    <x v="205"/>
    <x v="1"/>
    <n v="86617"/>
    <n v="242"/>
    <n v="85"/>
    <n v="9"/>
    <x v="7"/>
    <x v="0"/>
  </r>
  <r>
    <x v="206"/>
    <x v="1"/>
    <n v="36896"/>
    <n v="100"/>
    <n v="55"/>
    <n v="10"/>
    <x v="0"/>
    <x v="2"/>
  </r>
  <r>
    <x v="207"/>
    <x v="1"/>
    <n v="66175"/>
    <n v="472"/>
    <n v="115"/>
    <n v="8"/>
    <x v="0"/>
    <x v="1"/>
  </r>
  <r>
    <x v="208"/>
    <x v="1"/>
    <n v="27805"/>
    <n v="153"/>
    <n v="124"/>
    <n v="5"/>
    <x v="1"/>
    <x v="2"/>
  </r>
  <r>
    <x v="209"/>
    <x v="5"/>
    <n v="25237"/>
    <n v="473"/>
    <n v="53"/>
    <n v="7"/>
    <x v="11"/>
    <x v="2"/>
  </r>
  <r>
    <x v="210"/>
    <x v="5"/>
    <n v="40056"/>
    <n v="358"/>
    <n v="128"/>
    <n v="6"/>
    <x v="3"/>
    <x v="1"/>
  </r>
  <r>
    <x v="211"/>
    <x v="3"/>
    <n v="65543"/>
    <n v="243"/>
    <n v="183"/>
    <n v="9"/>
    <x v="3"/>
    <x v="1"/>
  </r>
  <r>
    <x v="212"/>
    <x v="4"/>
    <n v="76556"/>
    <n v="111"/>
    <n v="167"/>
    <n v="2"/>
    <x v="0"/>
    <x v="0"/>
  </r>
  <r>
    <x v="213"/>
    <x v="0"/>
    <n v="23343"/>
    <n v="429"/>
    <n v="162"/>
    <n v="2"/>
    <x v="2"/>
    <x v="2"/>
  </r>
  <r>
    <x v="214"/>
    <x v="1"/>
    <n v="33500"/>
    <n v="323"/>
    <n v="143"/>
    <n v="14"/>
    <x v="1"/>
    <x v="2"/>
  </r>
  <r>
    <x v="215"/>
    <x v="6"/>
    <n v="73222"/>
    <n v="371"/>
    <n v="111"/>
    <n v="12"/>
    <x v="3"/>
    <x v="0"/>
  </r>
  <r>
    <x v="216"/>
    <x v="0"/>
    <n v="49375"/>
    <n v="457"/>
    <n v="128"/>
    <n v="7"/>
    <x v="0"/>
    <x v="1"/>
  </r>
  <r>
    <x v="217"/>
    <x v="5"/>
    <n v="29662"/>
    <n v="255"/>
    <n v="185"/>
    <n v="11"/>
    <x v="11"/>
    <x v="2"/>
  </r>
  <r>
    <x v="218"/>
    <x v="6"/>
    <n v="36964"/>
    <n v="472"/>
    <n v="75"/>
    <n v="13"/>
    <x v="3"/>
    <x v="2"/>
  </r>
  <r>
    <x v="219"/>
    <x v="6"/>
    <n v="79638"/>
    <n v="107"/>
    <n v="93"/>
    <n v="3"/>
    <x v="10"/>
    <x v="0"/>
  </r>
  <r>
    <x v="220"/>
    <x v="6"/>
    <n v="93666"/>
    <n v="221"/>
    <n v="182"/>
    <n v="6"/>
    <x v="10"/>
    <x v="0"/>
  </r>
  <r>
    <x v="221"/>
    <x v="3"/>
    <n v="87215"/>
    <n v="447"/>
    <n v="119"/>
    <n v="2"/>
    <x v="4"/>
    <x v="0"/>
  </r>
  <r>
    <x v="222"/>
    <x v="5"/>
    <n v="89042"/>
    <n v="263"/>
    <n v="167"/>
    <n v="8"/>
    <x v="4"/>
    <x v="0"/>
  </r>
  <r>
    <x v="223"/>
    <x v="6"/>
    <n v="33284"/>
    <n v="189"/>
    <n v="117"/>
    <n v="2"/>
    <x v="8"/>
    <x v="2"/>
  </r>
  <r>
    <x v="224"/>
    <x v="1"/>
    <n v="92789"/>
    <n v="235"/>
    <n v="68"/>
    <n v="5"/>
    <x v="9"/>
    <x v="0"/>
  </r>
  <r>
    <x v="225"/>
    <x v="2"/>
    <n v="81389"/>
    <n v="285"/>
    <n v="69"/>
    <n v="10"/>
    <x v="7"/>
    <x v="0"/>
  </r>
  <r>
    <x v="226"/>
    <x v="6"/>
    <n v="29435"/>
    <n v="415"/>
    <n v="162"/>
    <n v="2"/>
    <x v="4"/>
    <x v="2"/>
  </r>
  <r>
    <x v="227"/>
    <x v="3"/>
    <n v="74340"/>
    <n v="277"/>
    <n v="189"/>
    <n v="5"/>
    <x v="3"/>
    <x v="0"/>
  </r>
  <r>
    <x v="228"/>
    <x v="0"/>
    <n v="64078"/>
    <n v="127"/>
    <n v="96"/>
    <n v="7"/>
    <x v="6"/>
    <x v="1"/>
  </r>
  <r>
    <x v="229"/>
    <x v="5"/>
    <n v="98832"/>
    <n v="319"/>
    <n v="50"/>
    <n v="7"/>
    <x v="0"/>
    <x v="0"/>
  </r>
  <r>
    <x v="230"/>
    <x v="3"/>
    <n v="71293"/>
    <n v="456"/>
    <n v="139"/>
    <n v="13"/>
    <x v="6"/>
    <x v="0"/>
  </r>
  <r>
    <x v="231"/>
    <x v="6"/>
    <n v="98781"/>
    <n v="140"/>
    <n v="191"/>
    <n v="14"/>
    <x v="11"/>
    <x v="0"/>
  </r>
  <r>
    <x v="232"/>
    <x v="5"/>
    <n v="80403"/>
    <n v="327"/>
    <n v="113"/>
    <n v="9"/>
    <x v="4"/>
    <x v="0"/>
  </r>
  <r>
    <x v="233"/>
    <x v="2"/>
    <n v="49124"/>
    <n v="291"/>
    <n v="87"/>
    <n v="2"/>
    <x v="7"/>
    <x v="1"/>
  </r>
  <r>
    <x v="234"/>
    <x v="6"/>
    <n v="63919"/>
    <n v="244"/>
    <n v="86"/>
    <n v="8"/>
    <x v="11"/>
    <x v="1"/>
  </r>
  <r>
    <x v="235"/>
    <x v="3"/>
    <n v="55247"/>
    <n v="300"/>
    <n v="175"/>
    <n v="2"/>
    <x v="2"/>
    <x v="1"/>
  </r>
  <r>
    <x v="236"/>
    <x v="4"/>
    <n v="82752"/>
    <n v="311"/>
    <n v="188"/>
    <n v="14"/>
    <x v="2"/>
    <x v="0"/>
  </r>
  <r>
    <x v="237"/>
    <x v="1"/>
    <n v="76573"/>
    <n v="319"/>
    <n v="149"/>
    <n v="8"/>
    <x v="6"/>
    <x v="0"/>
  </r>
  <r>
    <x v="238"/>
    <x v="0"/>
    <n v="79101"/>
    <n v="339"/>
    <n v="126"/>
    <n v="4"/>
    <x v="9"/>
    <x v="0"/>
  </r>
  <r>
    <x v="239"/>
    <x v="3"/>
    <n v="46646"/>
    <n v="496"/>
    <n v="52"/>
    <n v="12"/>
    <x v="1"/>
    <x v="1"/>
  </r>
  <r>
    <x v="240"/>
    <x v="5"/>
    <n v="43049"/>
    <n v="145"/>
    <n v="183"/>
    <n v="9"/>
    <x v="9"/>
    <x v="1"/>
  </r>
  <r>
    <x v="241"/>
    <x v="6"/>
    <n v="99605"/>
    <n v="134"/>
    <n v="59"/>
    <n v="4"/>
    <x v="3"/>
    <x v="0"/>
  </r>
  <r>
    <x v="242"/>
    <x v="1"/>
    <n v="88385"/>
    <n v="352"/>
    <n v="54"/>
    <n v="14"/>
    <x v="10"/>
    <x v="0"/>
  </r>
  <r>
    <x v="243"/>
    <x v="6"/>
    <n v="60158"/>
    <n v="489"/>
    <n v="200"/>
    <n v="2"/>
    <x v="8"/>
    <x v="1"/>
  </r>
  <r>
    <x v="244"/>
    <x v="5"/>
    <n v="85417"/>
    <n v="181"/>
    <n v="187"/>
    <n v="14"/>
    <x v="9"/>
    <x v="0"/>
  </r>
  <r>
    <x v="245"/>
    <x v="6"/>
    <n v="43289"/>
    <n v="470"/>
    <n v="179"/>
    <n v="14"/>
    <x v="8"/>
    <x v="1"/>
  </r>
  <r>
    <x v="246"/>
    <x v="4"/>
    <n v="29823"/>
    <n v="355"/>
    <n v="62"/>
    <n v="9"/>
    <x v="8"/>
    <x v="2"/>
  </r>
  <r>
    <x v="247"/>
    <x v="1"/>
    <n v="80160"/>
    <n v="296"/>
    <n v="179"/>
    <n v="4"/>
    <x v="7"/>
    <x v="0"/>
  </r>
  <r>
    <x v="248"/>
    <x v="1"/>
    <n v="61975"/>
    <n v="402"/>
    <n v="133"/>
    <n v="3"/>
    <x v="4"/>
    <x v="1"/>
  </r>
  <r>
    <x v="249"/>
    <x v="5"/>
    <n v="29540"/>
    <n v="109"/>
    <n v="114"/>
    <n v="2"/>
    <x v="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77F082-F5A4-4218-80CC-4369C4D886E3}" name="PivotTable13"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28:J32" firstHeaderRow="0" firstDataRow="1" firstDataCol="1"/>
  <pivotFields count="8">
    <pivotField showAll="0"/>
    <pivotField dataField="1" showAll="0"/>
    <pivotField showAll="0"/>
    <pivotField dataField="1" showAll="0"/>
    <pivotField showAll="0"/>
    <pivotField showAll="0"/>
    <pivotField showAll="0"/>
    <pivotField axis="axisRow" showAll="0">
      <items count="4">
        <item x="0"/>
        <item x="2"/>
        <item x="1"/>
        <item t="default"/>
      </items>
    </pivotField>
  </pivotFields>
  <rowFields count="1">
    <field x="7"/>
  </rowFields>
  <rowItems count="4">
    <i>
      <x/>
    </i>
    <i>
      <x v="1"/>
    </i>
    <i>
      <x v="2"/>
    </i>
    <i t="grand">
      <x/>
    </i>
  </rowItems>
  <colFields count="1">
    <field x="-2"/>
  </colFields>
  <colItems count="2">
    <i>
      <x/>
    </i>
    <i i="1">
      <x v="1"/>
    </i>
  </colItems>
  <dataFields count="2">
    <dataField name="Sum of Family_Size" fld="1" baseField="0" baseItem="0"/>
    <dataField name="Sum of Electricity_Usage (kWh)" fld="3" baseField="0" baseItem="0"/>
  </dataField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3457E5-02D1-40E6-BA65-5DA7EB84F2A7}" name="PivotTable12"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D27:F28" firstHeaderRow="0" firstDataRow="1" firstDataCol="0"/>
  <pivotFields count="8">
    <pivotField showAll="0"/>
    <pivotField dataField="1" showAll="0"/>
    <pivotField dataField="1" showAll="0"/>
    <pivotField showAll="0"/>
    <pivotField dataField="1" showAll="0"/>
    <pivotField showAll="0"/>
    <pivotField showAll="0"/>
    <pivotField showAll="0"/>
  </pivotFields>
  <rowItems count="1">
    <i/>
  </rowItems>
  <colFields count="1">
    <field x="-2"/>
  </colFields>
  <colItems count="3">
    <i>
      <x/>
    </i>
    <i i="1">
      <x v="1"/>
    </i>
    <i i="2">
      <x v="2"/>
    </i>
  </colItems>
  <dataFields count="3">
    <dataField name="Sum of Gas_Usage" fld="4" baseField="0" baseItem="0"/>
    <dataField name="Sum of Family_Size" fld="1" baseField="0" baseItem="0"/>
    <dataField name="Sum of Monthly_Income" fld="2" baseField="0" baseItem="0"/>
  </dataFields>
  <chartFormats count="6">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3" format="15" series="1">
      <pivotArea type="data" outline="0" fieldPosition="0">
        <references count="1">
          <reference field="4294967294" count="1" selected="0">
            <x v="0"/>
          </reference>
        </references>
      </pivotArea>
    </chartFormat>
    <chartFormat chart="13" format="16" series="1">
      <pivotArea type="data" outline="0" fieldPosition="0">
        <references count="1">
          <reference field="4294967294" count="1" selected="0">
            <x v="1"/>
          </reference>
        </references>
      </pivotArea>
    </chartFormat>
    <chartFormat chart="13"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52D896-3E31-4942-A78A-D7401B40B078}" name="PivotTable7"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family size">
  <location ref="G15:I23" firstHeaderRow="0" firstDataRow="1" firstDataCol="1"/>
  <pivotFields count="8">
    <pivotField showAll="0"/>
    <pivotField axis="axisRow" showAll="0">
      <items count="8">
        <item x="6"/>
        <item x="4"/>
        <item x="3"/>
        <item x="1"/>
        <item x="2"/>
        <item x="5"/>
        <item x="0"/>
        <item t="default"/>
      </items>
    </pivotField>
    <pivotField dataField="1" showAll="0"/>
    <pivotField showAll="0"/>
    <pivotField showAll="0"/>
    <pivotField dataField="1" showAll="0"/>
    <pivotField showAll="0"/>
    <pivotField showAll="0"/>
  </pivotFields>
  <rowFields count="1">
    <field x="1"/>
  </rowFields>
  <rowItems count="8">
    <i>
      <x/>
    </i>
    <i>
      <x v="1"/>
    </i>
    <i>
      <x v="2"/>
    </i>
    <i>
      <x v="3"/>
    </i>
    <i>
      <x v="4"/>
    </i>
    <i>
      <x v="5"/>
    </i>
    <i>
      <x v="6"/>
    </i>
    <i t="grand">
      <x/>
    </i>
  </rowItems>
  <colFields count="1">
    <field x="-2"/>
  </colFields>
  <colItems count="2">
    <i>
      <x/>
    </i>
    <i i="1">
      <x v="1"/>
    </i>
  </colItems>
  <dataFields count="2">
    <dataField name="Sum of Appliances_Count" fld="5" baseField="0" baseItem="0"/>
    <dataField name="Sum of Monthly_Income" fld="2" baseField="0" baseItem="0"/>
  </dataFields>
  <chartFormats count="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FEED80-E653-4FDA-B7A4-A29464998802}" name="PivotTable14"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8:E25" firstHeaderRow="1" firstDataRow="1" firstDataCol="0"/>
  <pivotFields count="8">
    <pivotField showAll="0"/>
    <pivotField showAll="0">
      <items count="8">
        <item x="6"/>
        <item x="4"/>
        <item x="3"/>
        <item x="1"/>
        <item x="2"/>
        <item x="5"/>
        <item x="0"/>
        <item t="default"/>
      </items>
    </pivotField>
    <pivotField showAll="0"/>
    <pivotField showAll="0"/>
    <pivotField showAll="0"/>
    <pivotField showAll="0"/>
    <pivotField showAll="0">
      <items count="13">
        <item h="1" x="4"/>
        <item h="1" x="1"/>
        <item h="1" x="0"/>
        <item x="5"/>
        <item h="1" x="11"/>
        <item h="1" x="2"/>
        <item h="1" x="7"/>
        <item h="1" x="6"/>
        <item h="1" x="9"/>
        <item h="1" x="8"/>
        <item h="1" x="10"/>
        <item h="1" x="3"/>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1DB02C-4174-4B03-A3CE-5E6C2ADA60C7}" name="PivotTable3"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house hold usages">
  <location ref="A3:B12"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Sum of 301.34" fld="1" baseField="0" baseItem="0"/>
  </dataFields>
  <chartFormats count="1">
    <chartFormat chart="20" format="0"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FBC604-4EA8-435B-B80F-B6F371F6BB6B}" name="PivotTable9"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3:F52" firstHeaderRow="0" firstDataRow="1" firstDataCol="1"/>
  <pivotFields count="8">
    <pivotField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dataField="1" showAll="0"/>
    <pivotField dataField="1" showAll="0"/>
    <pivotField dataField="1" showAll="0"/>
    <pivotField dataField="1" showAll="0"/>
    <pivotField dataField="1" showAll="0"/>
    <pivotField axis="axisRow" showAll="0">
      <items count="13">
        <item x="4"/>
        <item x="1"/>
        <item x="0"/>
        <item x="5"/>
        <item x="11"/>
        <item x="2"/>
        <item x="7"/>
        <item x="6"/>
        <item x="9"/>
        <item x="8"/>
        <item x="10"/>
        <item x="3"/>
        <item t="default"/>
      </items>
    </pivotField>
    <pivotField axis="axisRow" showAll="0">
      <items count="4">
        <item x="0"/>
        <item x="2"/>
        <item x="1"/>
        <item t="default"/>
      </items>
    </pivotField>
  </pivotFields>
  <rowFields count="2">
    <field x="6"/>
    <field x="7"/>
  </rowFields>
  <rowItems count="49">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x v="10"/>
    </i>
    <i r="1">
      <x/>
    </i>
    <i r="1">
      <x v="1"/>
    </i>
    <i r="1">
      <x v="2"/>
    </i>
    <i>
      <x v="11"/>
    </i>
    <i r="1">
      <x/>
    </i>
    <i r="1">
      <x v="1"/>
    </i>
    <i r="1">
      <x v="2"/>
    </i>
    <i t="grand">
      <x/>
    </i>
  </rowItems>
  <colFields count="1">
    <field x="-2"/>
  </colFields>
  <colItems count="5">
    <i>
      <x/>
    </i>
    <i i="1">
      <x v="1"/>
    </i>
    <i i="2">
      <x v="2"/>
    </i>
    <i i="3">
      <x v="3"/>
    </i>
    <i i="4">
      <x v="4"/>
    </i>
  </colItems>
  <dataFields count="5">
    <dataField name="Sum of Family_Size" fld="1" baseField="0" baseItem="0"/>
    <dataField name="Sum of Monthly_Income" fld="2" baseField="0" baseItem="0"/>
    <dataField name="Sum of Electricity_Usage (kWh)" fld="3" baseField="0" baseItem="0"/>
    <dataField name="Sum of Gas_Usage" fld="4" baseField="0" baseItem="0"/>
    <dataField name="Sum of Appliances_C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A5DF7E-940B-4C1B-8A9D-23687A9DBADC}" name="PivotTable10" cacheId="1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3:F52" firstHeaderRow="0"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defaultAttributeDrillState="1">
      <items count="4">
        <item x="0"/>
        <item x="1"/>
        <item x="2"/>
        <item t="default"/>
      </items>
    </pivotField>
  </pivotFields>
  <rowFields count="2">
    <field x="5"/>
    <field x="6"/>
  </rowFields>
  <rowItems count="49">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x v="10"/>
    </i>
    <i r="1">
      <x/>
    </i>
    <i r="1">
      <x v="1"/>
    </i>
    <i r="1">
      <x v="2"/>
    </i>
    <i>
      <x v="11"/>
    </i>
    <i r="1">
      <x/>
    </i>
    <i r="1">
      <x v="1"/>
    </i>
    <i r="1">
      <x v="2"/>
    </i>
    <i t="grand">
      <x/>
    </i>
  </rowItems>
  <colFields count="1">
    <field x="-2"/>
  </colFields>
  <colItems count="5">
    <i>
      <x/>
    </i>
    <i i="1">
      <x v="1"/>
    </i>
    <i i="2">
      <x v="2"/>
    </i>
    <i i="3">
      <x v="3"/>
    </i>
    <i i="4">
      <x v="4"/>
    </i>
  </colItems>
  <dataFields count="5">
    <dataField name="Sum of Family_Size" fld="0" baseField="0" baseItem="0"/>
    <dataField name="Sum of Monthly_Income" fld="1" baseField="0" baseItem="0"/>
    <dataField name="Sum of Electricity_Usage (kWh)" fld="2" baseField="0" baseItem="0"/>
    <dataField name="Sum of Gas_Usage" fld="3" baseField="0" baseItem="0"/>
    <dataField name="Sum of Appliances_Count" fld="4"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usehold_Energy.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E8E847-0769-4C88-A12C-93534D22F0DE}" name="PivotTable15"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9:E26" firstHeaderRow="1" firstDataRow="1" firstDataCol="0"/>
  <pivotFields count="8">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CEB1AF-8C09-4C8A-9838-AEFA912EA65B}" name="PivotTable11"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4" firstHeaderRow="0" firstDataRow="1" firstDataCol="0"/>
  <pivotFields count="8">
    <pivotField showAll="0"/>
    <pivotField dataField="1" showAll="0"/>
    <pivotField dataField="1" showAll="0"/>
    <pivotField showAll="0"/>
    <pivotField dataField="1" showAll="0"/>
    <pivotField showAll="0"/>
    <pivotField showAll="0">
      <items count="13">
        <item x="4"/>
        <item x="1"/>
        <item x="0"/>
        <item x="5"/>
        <item x="11"/>
        <item x="2"/>
        <item x="7"/>
        <item x="6"/>
        <item x="9"/>
        <item x="8"/>
        <item x="10"/>
        <item x="3"/>
        <item t="default"/>
      </items>
    </pivotField>
    <pivotField showAll="0">
      <items count="4">
        <item x="0"/>
        <item x="2"/>
        <item x="1"/>
        <item t="default"/>
      </items>
    </pivotField>
  </pivotFields>
  <rowItems count="1">
    <i/>
  </rowItems>
  <colFields count="1">
    <field x="-2"/>
  </colFields>
  <colItems count="3">
    <i>
      <x/>
    </i>
    <i i="1">
      <x v="1"/>
    </i>
    <i i="2">
      <x v="2"/>
    </i>
  </colItems>
  <dataFields count="3">
    <dataField name="Sum of Gas_Usage" fld="4" baseField="0" baseItem="0"/>
    <dataField name="monthly usage" fld="2" baseField="0" baseItem="0"/>
    <dataField name="Sum of Family_Size" fld="1" baseField="0" baseItem="0"/>
  </dataFields>
  <chartFormats count="3">
    <chartFormat chart="0" format="3"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ily_Size" xr10:uid="{C564A79A-4FBC-4776-AAA2-C7BFE928F8FC}" sourceName="Family_Size">
  <pivotTables>
    <pivotTable tabId="4" name="PivotTable14"/>
  </pivotTables>
  <data>
    <tabular pivotCacheId="387242068">
      <items count="7">
        <i x="6" s="1"/>
        <i x="3" s="1"/>
        <i x="1" s="1"/>
        <i x="2" s="1"/>
        <i x="5" s="1"/>
        <i x="0"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0E2862B-B3BA-4FB0-A685-46B3F107A6A1}" sourceName="Month">
  <pivotTables>
    <pivotTable tabId="4" name="PivotTable14"/>
  </pivotTables>
  <data>
    <tabular pivotCacheId="387242068">
      <items count="12">
        <i x="4"/>
        <i x="1"/>
        <i x="0"/>
        <i x="5" s="1"/>
        <i x="11"/>
        <i x="2"/>
        <i x="7"/>
        <i x="6"/>
        <i x="9"/>
        <i x="8"/>
        <i x="10"/>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sumption_by_income_level" xr10:uid="{C8CD81AA-6450-45DC-9199-4C7A4735A722}" sourceName="consumption by income level">
  <pivotTables>
    <pivotTable tabId="12" name="PivotTable11"/>
  </pivotTables>
  <data>
    <tabular pivotCacheId="3872420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mily_Size" xr10:uid="{F9941953-3851-476A-8AE0-D5A9AE2B7045}" cache="Slicer_Family_Size" caption="Family_Size" rowHeight="241300"/>
  <slicer name="Month" xr10:uid="{EE4F81A3-3F86-4F6C-8E23-ECF9E4286A4B}" cache="Slicer_Month" caption="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sumption by income level" xr10:uid="{901BF086-FBBF-4827-8795-E2931534B95F}" cache="Slicer_consumption_by_income_level" caption="consumption by income lev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0817AC-25D9-4803-B9B7-A822D61030C7}" name="Table1" displayName="Table1" ref="A1:H252" totalsRowCount="1">
  <autoFilter ref="A1:H251" xr:uid="{160817AC-25D9-4803-B9B7-A822D61030C7}"/>
  <tableColumns count="8">
    <tableColumn id="1" xr3:uid="{41E98E08-F54A-4E72-84D5-478AFD26A08D}" name="Household_ID"/>
    <tableColumn id="2" xr3:uid="{913711E6-359A-4FD5-9A80-70562C35AE56}" name="Family_Size"/>
    <tableColumn id="3" xr3:uid="{D2C0DBDA-7278-4B18-9A48-A170C8EBF6A6}" name="Monthly_Income"/>
    <tableColumn id="4" xr3:uid="{4D46189F-66B2-4B58-97C2-811846538439}" name="Electricity_Usage (kWh)" totalsRowFunction="custom">
      <totalsRowFormula>AVERAGE(D2:D251)</totalsRowFormula>
    </tableColumn>
    <tableColumn id="5" xr3:uid="{744DCA5C-8845-4630-A1C0-69BC942ECF0D}" name="Gas_Usage"/>
    <tableColumn id="6" xr3:uid="{D8725AB7-8DCB-40B7-BBA0-F95724039E37}" name="Appliances_Count"/>
    <tableColumn id="7" xr3:uid="{9EEBFFA5-9CA4-48E4-A0E5-B53DE38D4703}" name="Month"/>
    <tableColumn id="8" xr3:uid="{C7C1252E-9619-4135-B73A-B04566968DDD}" name="consumption by income level" dataDxfId="3" totalsRowDxfId="2">
      <calculatedColumnFormula>IF(C2&lt;40000,"low",IF(C2&lt;=70000,"medium","high"))</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F73F0BF-0B0B-4752-BD03-A7F47CF4B95B}" name="Table5" displayName="Table5" ref="A3:H48" totalsRowShown="0">
  <autoFilter ref="A3:H48" xr:uid="{0F73F0BF-0B0B-4752-BD03-A7F47CF4B95B}"/>
  <tableColumns count="8">
    <tableColumn id="1" xr3:uid="{AC6EDD9F-3BC7-40BE-911B-C29B1E97C20C}" name="Household_ID"/>
    <tableColumn id="2" xr3:uid="{E4DE2988-25E9-4393-8408-B4D5514D2012}" name="Family_Size"/>
    <tableColumn id="3" xr3:uid="{20C2DC47-27FF-41D9-9BFF-DD5727B9C3E9}" name="Monthly_Income"/>
    <tableColumn id="4" xr3:uid="{745D8716-A5F3-4EFD-B4E6-C2DA2D2A33D3}" name="Electricity_Usage (kWh)"/>
    <tableColumn id="5" xr3:uid="{F86FEE41-5A56-4507-80CE-79681D02267E}" name="Gas_Usage"/>
    <tableColumn id="6" xr3:uid="{7938C3BC-6E30-43EF-971C-EA5288E1733C}" name="Appliances_Count"/>
    <tableColumn id="7" xr3:uid="{67D8B3C9-0F62-48EC-9C04-7DFB5632F0E4}" name="Month"/>
    <tableColumn id="8" xr3:uid="{F88F3C6D-2571-4B8A-B872-67FB11475CCD}" name="consumption by income leve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7AE062-0673-4634-91F3-DA6C0967C494}" name="Table2" displayName="Table2" ref="A1:E10" totalsRowShown="0">
  <autoFilter ref="A1:E10" xr:uid="{167AE062-0673-4634-91F3-DA6C0967C494}"/>
  <tableColumns count="5">
    <tableColumn id="1" xr3:uid="{33E27F30-0F4D-40D9-8784-6721076A67E7}" name="Family_Size"/>
    <tableColumn id="2" xr3:uid="{24D5CAED-69D4-4B18-829C-7B3E3419F5C6}" name="Monthly_Income"/>
    <tableColumn id="3" xr3:uid="{0E14707A-A797-4C96-B1B9-BC44591AE2BE}" name="Forecast(Monthly_Income)"/>
    <tableColumn id="4" xr3:uid="{7C498F6F-152F-4D6D-B676-91F0AA57D7EA}" name="Lower Confidence Bound(Monthly_Income)" dataDxfId="1"/>
    <tableColumn id="5" xr3:uid="{0DB17F7D-FC97-401C-A216-C6AAB73594B6}" name="Upper Confidence Bound(Monthly_Inco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22C43-E448-4239-9450-9154BB3B7623}">
  <dimension ref="A1:K1048576"/>
  <sheetViews>
    <sheetView topLeftCell="A2" workbookViewId="0">
      <selection activeCell="C14" sqref="A1:H251"/>
    </sheetView>
  </sheetViews>
  <sheetFormatPr defaultRowHeight="14.5" x14ac:dyDescent="0.35"/>
  <cols>
    <col min="1" max="1" width="14.6328125" customWidth="1"/>
    <col min="2" max="2" width="12.36328125" customWidth="1"/>
    <col min="3" max="3" width="17.08984375" customWidth="1"/>
    <col min="4" max="4" width="22.54296875" customWidth="1"/>
    <col min="5" max="5" width="11.90625" customWidth="1"/>
    <col min="6" max="6" width="17.90625" customWidth="1"/>
    <col min="8" max="8" width="14.54296875" customWidth="1"/>
    <col min="10" max="10" width="25.90625" customWidth="1"/>
  </cols>
  <sheetData>
    <row r="1" spans="1:11" x14ac:dyDescent="0.35">
      <c r="A1" t="s">
        <v>0</v>
      </c>
      <c r="B1" t="s">
        <v>1</v>
      </c>
      <c r="C1" t="s">
        <v>2</v>
      </c>
      <c r="D1" t="s">
        <v>3</v>
      </c>
      <c r="E1" t="s">
        <v>4</v>
      </c>
      <c r="F1" t="s">
        <v>5</v>
      </c>
      <c r="G1" t="s">
        <v>6</v>
      </c>
      <c r="H1" t="s">
        <v>269</v>
      </c>
    </row>
    <row r="2" spans="1:11" x14ac:dyDescent="0.35">
      <c r="A2" t="s">
        <v>7</v>
      </c>
      <c r="B2">
        <v>7</v>
      </c>
      <c r="C2">
        <v>85318</v>
      </c>
      <c r="D2">
        <v>103</v>
      </c>
      <c r="E2">
        <v>105</v>
      </c>
      <c r="F2">
        <v>6</v>
      </c>
      <c r="G2" t="s">
        <v>8</v>
      </c>
      <c r="H2" t="str">
        <f t="shared" ref="H2:H65" si="0">IF(C2&lt;40000,"low",IF(C2&lt;=70000,"medium","high"))</f>
        <v>high</v>
      </c>
    </row>
    <row r="3" spans="1:11" x14ac:dyDescent="0.35">
      <c r="A3" t="s">
        <v>9</v>
      </c>
      <c r="B3">
        <v>4</v>
      </c>
      <c r="C3">
        <v>43664</v>
      </c>
      <c r="D3">
        <v>115</v>
      </c>
      <c r="E3">
        <v>79</v>
      </c>
      <c r="F3">
        <v>10</v>
      </c>
      <c r="G3" t="s">
        <v>10</v>
      </c>
      <c r="H3" t="str">
        <f t="shared" si="0"/>
        <v>medium</v>
      </c>
    </row>
    <row r="4" spans="1:11" x14ac:dyDescent="0.35">
      <c r="A4" t="s">
        <v>11</v>
      </c>
      <c r="B4">
        <v>5</v>
      </c>
      <c r="C4">
        <v>87172</v>
      </c>
      <c r="D4">
        <v>379</v>
      </c>
      <c r="E4">
        <v>158</v>
      </c>
      <c r="F4">
        <v>2</v>
      </c>
      <c r="G4" t="s">
        <v>10</v>
      </c>
      <c r="H4" t="str">
        <f t="shared" si="0"/>
        <v>high</v>
      </c>
      <c r="J4" s="3" t="s">
        <v>270</v>
      </c>
      <c r="K4" s="2">
        <f>AVERAGE(D:D)</f>
        <v>301.33999999999997</v>
      </c>
    </row>
    <row r="5" spans="1:11" x14ac:dyDescent="0.35">
      <c r="A5" t="s">
        <v>12</v>
      </c>
      <c r="B5">
        <v>7</v>
      </c>
      <c r="C5">
        <v>46736</v>
      </c>
      <c r="D5">
        <v>435</v>
      </c>
      <c r="E5">
        <v>54</v>
      </c>
      <c r="F5">
        <v>10</v>
      </c>
      <c r="G5" t="s">
        <v>13</v>
      </c>
      <c r="H5" t="str">
        <f t="shared" si="0"/>
        <v>medium</v>
      </c>
      <c r="J5" s="4" t="s">
        <v>271</v>
      </c>
      <c r="K5">
        <f>AVERAGE(E:E)</f>
        <v>123.264</v>
      </c>
    </row>
    <row r="6" spans="1:11" x14ac:dyDescent="0.35">
      <c r="A6" t="s">
        <v>14</v>
      </c>
      <c r="B6">
        <v>3</v>
      </c>
      <c r="C6">
        <v>20854</v>
      </c>
      <c r="D6">
        <v>346</v>
      </c>
      <c r="E6">
        <v>168</v>
      </c>
      <c r="F6">
        <v>12</v>
      </c>
      <c r="G6" t="s">
        <v>15</v>
      </c>
      <c r="H6" t="str">
        <f t="shared" si="0"/>
        <v>low</v>
      </c>
      <c r="J6" s="3" t="s">
        <v>272</v>
      </c>
      <c r="K6" s="2">
        <f>MAX(D:D)</f>
        <v>500</v>
      </c>
    </row>
    <row r="7" spans="1:11" x14ac:dyDescent="0.35">
      <c r="A7" t="s">
        <v>16</v>
      </c>
      <c r="B7">
        <v>5</v>
      </c>
      <c r="C7">
        <v>58623</v>
      </c>
      <c r="D7">
        <v>357</v>
      </c>
      <c r="E7">
        <v>82</v>
      </c>
      <c r="F7">
        <v>9</v>
      </c>
      <c r="G7" t="s">
        <v>17</v>
      </c>
      <c r="H7" t="str">
        <f t="shared" si="0"/>
        <v>medium</v>
      </c>
      <c r="J7" s="4" t="s">
        <v>273</v>
      </c>
      <c r="K7" s="4">
        <f>AVERAGEIF(B:B,3,D:D)</f>
        <v>330.625</v>
      </c>
    </row>
    <row r="8" spans="1:11" x14ac:dyDescent="0.35">
      <c r="A8" t="s">
        <v>18</v>
      </c>
      <c r="B8">
        <v>5</v>
      </c>
      <c r="C8">
        <v>27392</v>
      </c>
      <c r="D8">
        <v>483</v>
      </c>
      <c r="E8">
        <v>167</v>
      </c>
      <c r="F8">
        <v>7</v>
      </c>
      <c r="G8" t="s">
        <v>10</v>
      </c>
      <c r="H8" t="str">
        <f t="shared" si="0"/>
        <v>low</v>
      </c>
      <c r="J8" s="3" t="s">
        <v>274</v>
      </c>
      <c r="K8" s="2">
        <f>AVERAGE(F:F)</f>
        <v>7.9119999999999999</v>
      </c>
    </row>
    <row r="9" spans="1:11" x14ac:dyDescent="0.35">
      <c r="A9" t="s">
        <v>19</v>
      </c>
      <c r="B9">
        <v>7</v>
      </c>
      <c r="C9">
        <v>75680</v>
      </c>
      <c r="D9">
        <v>259</v>
      </c>
      <c r="E9">
        <v>114</v>
      </c>
      <c r="F9">
        <v>8</v>
      </c>
      <c r="G9" t="s">
        <v>13</v>
      </c>
      <c r="H9" t="str">
        <f t="shared" si="0"/>
        <v>high</v>
      </c>
      <c r="J9" s="4" t="s">
        <v>275</v>
      </c>
      <c r="K9">
        <f>COUNTIF(F:F,7)</f>
        <v>21</v>
      </c>
    </row>
    <row r="10" spans="1:11" x14ac:dyDescent="0.35">
      <c r="A10" t="s">
        <v>20</v>
      </c>
      <c r="B10">
        <v>2</v>
      </c>
      <c r="C10">
        <v>66717</v>
      </c>
      <c r="D10">
        <v>439</v>
      </c>
      <c r="E10">
        <v>195</v>
      </c>
      <c r="F10">
        <v>4</v>
      </c>
      <c r="G10" t="s">
        <v>8</v>
      </c>
      <c r="H10" t="str">
        <f t="shared" si="0"/>
        <v>medium</v>
      </c>
      <c r="J10" s="3" t="s">
        <v>276</v>
      </c>
      <c r="K10" s="2">
        <f>_xlfn.PERCENTILE.EXC(D:D,0.8)</f>
        <v>429.4</v>
      </c>
    </row>
    <row r="11" spans="1:11" x14ac:dyDescent="0.35">
      <c r="A11" t="s">
        <v>21</v>
      </c>
      <c r="B11">
        <v>3</v>
      </c>
      <c r="C11">
        <v>70859</v>
      </c>
      <c r="D11">
        <v>251</v>
      </c>
      <c r="E11">
        <v>60</v>
      </c>
      <c r="F11">
        <v>2</v>
      </c>
      <c r="G11" t="s">
        <v>22</v>
      </c>
      <c r="H11" t="str">
        <f t="shared" si="0"/>
        <v>high</v>
      </c>
      <c r="J11" s="4" t="s">
        <v>277</v>
      </c>
      <c r="K11">
        <f>_xlfn.PERCENTILE.EXC(Table1[Gas_Usage],0.8)</f>
        <v>167</v>
      </c>
    </row>
    <row r="12" spans="1:11" x14ac:dyDescent="0.35">
      <c r="A12" t="s">
        <v>23</v>
      </c>
      <c r="B12">
        <v>7</v>
      </c>
      <c r="C12">
        <v>46309</v>
      </c>
      <c r="D12">
        <v>495</v>
      </c>
      <c r="E12">
        <v>134</v>
      </c>
      <c r="F12">
        <v>6</v>
      </c>
      <c r="G12" t="s">
        <v>17</v>
      </c>
      <c r="H12" t="str">
        <f t="shared" si="0"/>
        <v>medium</v>
      </c>
      <c r="J12" s="3" t="s">
        <v>278</v>
      </c>
      <c r="K12">
        <f>COUNTA(A:A)</f>
        <v>251</v>
      </c>
    </row>
    <row r="13" spans="1:11" x14ac:dyDescent="0.35">
      <c r="A13" t="s">
        <v>24</v>
      </c>
      <c r="B13">
        <v>3</v>
      </c>
      <c r="C13">
        <v>83734</v>
      </c>
      <c r="D13">
        <v>277</v>
      </c>
      <c r="E13">
        <v>75</v>
      </c>
      <c r="F13">
        <v>13</v>
      </c>
      <c r="G13" t="s">
        <v>25</v>
      </c>
      <c r="H13" t="str">
        <f t="shared" si="0"/>
        <v>high</v>
      </c>
    </row>
    <row r="14" spans="1:11" x14ac:dyDescent="0.35">
      <c r="A14" t="s">
        <v>26</v>
      </c>
      <c r="B14">
        <v>3</v>
      </c>
      <c r="C14">
        <v>90467</v>
      </c>
      <c r="D14">
        <v>262</v>
      </c>
      <c r="E14">
        <v>112</v>
      </c>
      <c r="F14">
        <v>13</v>
      </c>
      <c r="G14" t="s">
        <v>27</v>
      </c>
      <c r="H14" t="str">
        <f t="shared" si="0"/>
        <v>high</v>
      </c>
    </row>
    <row r="15" spans="1:11" x14ac:dyDescent="0.35">
      <c r="A15" t="s">
        <v>28</v>
      </c>
      <c r="B15">
        <v>5</v>
      </c>
      <c r="C15">
        <v>72662</v>
      </c>
      <c r="D15">
        <v>479</v>
      </c>
      <c r="E15">
        <v>135</v>
      </c>
      <c r="F15">
        <v>3</v>
      </c>
      <c r="G15" t="s">
        <v>27</v>
      </c>
      <c r="H15" t="str">
        <f t="shared" si="0"/>
        <v>high</v>
      </c>
    </row>
    <row r="16" spans="1:11" x14ac:dyDescent="0.35">
      <c r="A16" t="s">
        <v>29</v>
      </c>
      <c r="B16">
        <v>4</v>
      </c>
      <c r="C16">
        <v>32688</v>
      </c>
      <c r="D16">
        <v>132</v>
      </c>
      <c r="E16">
        <v>108</v>
      </c>
      <c r="F16">
        <v>6</v>
      </c>
      <c r="G16" t="s">
        <v>8</v>
      </c>
      <c r="H16" t="str">
        <f t="shared" si="0"/>
        <v>low</v>
      </c>
    </row>
    <row r="17" spans="1:8" x14ac:dyDescent="0.35">
      <c r="A17" t="s">
        <v>30</v>
      </c>
      <c r="B17">
        <v>3</v>
      </c>
      <c r="C17">
        <v>45342</v>
      </c>
      <c r="D17">
        <v>278</v>
      </c>
      <c r="E17">
        <v>76</v>
      </c>
      <c r="F17">
        <v>9</v>
      </c>
      <c r="G17" t="s">
        <v>31</v>
      </c>
      <c r="H17" t="str">
        <f t="shared" si="0"/>
        <v>medium</v>
      </c>
    </row>
    <row r="18" spans="1:8" x14ac:dyDescent="0.35">
      <c r="A18" t="s">
        <v>32</v>
      </c>
      <c r="B18">
        <v>6</v>
      </c>
      <c r="C18">
        <v>57157</v>
      </c>
      <c r="D18">
        <v>200</v>
      </c>
      <c r="E18">
        <v>147</v>
      </c>
      <c r="F18">
        <v>12</v>
      </c>
      <c r="G18" t="s">
        <v>31</v>
      </c>
      <c r="H18" t="str">
        <f t="shared" si="0"/>
        <v>medium</v>
      </c>
    </row>
    <row r="19" spans="1:8" x14ac:dyDescent="0.35">
      <c r="A19" t="s">
        <v>33</v>
      </c>
      <c r="B19">
        <v>5</v>
      </c>
      <c r="C19">
        <v>87863</v>
      </c>
      <c r="D19">
        <v>367</v>
      </c>
      <c r="E19">
        <v>154</v>
      </c>
      <c r="F19">
        <v>10</v>
      </c>
      <c r="G19" t="s">
        <v>8</v>
      </c>
      <c r="H19" t="str">
        <f t="shared" si="0"/>
        <v>high</v>
      </c>
    </row>
    <row r="20" spans="1:8" x14ac:dyDescent="0.35">
      <c r="A20" t="s">
        <v>34</v>
      </c>
      <c r="B20">
        <v>2</v>
      </c>
      <c r="C20">
        <v>72083</v>
      </c>
      <c r="D20">
        <v>422</v>
      </c>
      <c r="E20">
        <v>148</v>
      </c>
      <c r="F20">
        <v>3</v>
      </c>
      <c r="G20" t="s">
        <v>10</v>
      </c>
      <c r="H20" t="str">
        <f t="shared" si="0"/>
        <v>high</v>
      </c>
    </row>
    <row r="21" spans="1:8" x14ac:dyDescent="0.35">
      <c r="A21" t="s">
        <v>35</v>
      </c>
      <c r="B21">
        <v>4</v>
      </c>
      <c r="C21">
        <v>85733</v>
      </c>
      <c r="D21">
        <v>164</v>
      </c>
      <c r="E21">
        <v>178</v>
      </c>
      <c r="F21">
        <v>13</v>
      </c>
      <c r="G21" t="s">
        <v>15</v>
      </c>
      <c r="H21" t="str">
        <f t="shared" si="0"/>
        <v>high</v>
      </c>
    </row>
    <row r="22" spans="1:8" x14ac:dyDescent="0.35">
      <c r="A22" t="s">
        <v>36</v>
      </c>
      <c r="B22">
        <v>6</v>
      </c>
      <c r="C22">
        <v>54698</v>
      </c>
      <c r="D22">
        <v>267</v>
      </c>
      <c r="E22">
        <v>198</v>
      </c>
      <c r="F22">
        <v>4</v>
      </c>
      <c r="G22" t="s">
        <v>17</v>
      </c>
      <c r="H22" t="str">
        <f t="shared" si="0"/>
        <v>medium</v>
      </c>
    </row>
    <row r="23" spans="1:8" x14ac:dyDescent="0.35">
      <c r="A23" t="s">
        <v>37</v>
      </c>
      <c r="B23">
        <v>6</v>
      </c>
      <c r="C23">
        <v>42671</v>
      </c>
      <c r="D23">
        <v>429</v>
      </c>
      <c r="E23">
        <v>104</v>
      </c>
      <c r="F23">
        <v>4</v>
      </c>
      <c r="G23" t="s">
        <v>27</v>
      </c>
      <c r="H23" t="str">
        <f t="shared" si="0"/>
        <v>medium</v>
      </c>
    </row>
    <row r="24" spans="1:8" x14ac:dyDescent="0.35">
      <c r="A24" t="s">
        <v>38</v>
      </c>
      <c r="B24">
        <v>2</v>
      </c>
      <c r="C24">
        <v>45184</v>
      </c>
      <c r="D24">
        <v>142</v>
      </c>
      <c r="E24">
        <v>55</v>
      </c>
      <c r="F24">
        <v>2</v>
      </c>
      <c r="G24" t="s">
        <v>27</v>
      </c>
      <c r="H24" t="str">
        <f t="shared" si="0"/>
        <v>medium</v>
      </c>
    </row>
    <row r="25" spans="1:8" x14ac:dyDescent="0.35">
      <c r="A25" t="s">
        <v>39</v>
      </c>
      <c r="B25">
        <v>4</v>
      </c>
      <c r="C25">
        <v>62107</v>
      </c>
      <c r="D25">
        <v>143</v>
      </c>
      <c r="E25">
        <v>144</v>
      </c>
      <c r="F25">
        <v>9</v>
      </c>
      <c r="G25" t="s">
        <v>15</v>
      </c>
      <c r="H25" t="str">
        <f t="shared" si="0"/>
        <v>medium</v>
      </c>
    </row>
    <row r="26" spans="1:8" x14ac:dyDescent="0.35">
      <c r="A26" t="s">
        <v>40</v>
      </c>
      <c r="B26">
        <v>5</v>
      </c>
      <c r="C26">
        <v>71663</v>
      </c>
      <c r="D26">
        <v>384</v>
      </c>
      <c r="E26">
        <v>182</v>
      </c>
      <c r="F26">
        <v>7</v>
      </c>
      <c r="G26" t="s">
        <v>10</v>
      </c>
      <c r="H26" t="str">
        <f t="shared" si="0"/>
        <v>high</v>
      </c>
    </row>
    <row r="27" spans="1:8" x14ac:dyDescent="0.35">
      <c r="A27" t="s">
        <v>41</v>
      </c>
      <c r="B27">
        <v>1</v>
      </c>
      <c r="C27">
        <v>35708</v>
      </c>
      <c r="D27">
        <v>496</v>
      </c>
      <c r="E27">
        <v>151</v>
      </c>
      <c r="F27">
        <v>13</v>
      </c>
      <c r="G27" t="s">
        <v>27</v>
      </c>
      <c r="H27" t="str">
        <f t="shared" si="0"/>
        <v>low</v>
      </c>
    </row>
    <row r="28" spans="1:8" x14ac:dyDescent="0.35">
      <c r="A28" t="s">
        <v>42</v>
      </c>
      <c r="B28">
        <v>4</v>
      </c>
      <c r="C28">
        <v>69811</v>
      </c>
      <c r="D28">
        <v>111</v>
      </c>
      <c r="E28">
        <v>52</v>
      </c>
      <c r="F28">
        <v>14</v>
      </c>
      <c r="G28" t="s">
        <v>25</v>
      </c>
      <c r="H28" t="str">
        <f t="shared" si="0"/>
        <v>medium</v>
      </c>
    </row>
    <row r="29" spans="1:8" x14ac:dyDescent="0.35">
      <c r="A29" t="s">
        <v>43</v>
      </c>
      <c r="B29">
        <v>2</v>
      </c>
      <c r="C29">
        <v>22811</v>
      </c>
      <c r="D29">
        <v>194</v>
      </c>
      <c r="E29">
        <v>72</v>
      </c>
      <c r="F29">
        <v>9</v>
      </c>
      <c r="G29" t="s">
        <v>17</v>
      </c>
      <c r="H29" t="str">
        <f t="shared" si="0"/>
        <v>low</v>
      </c>
    </row>
    <row r="30" spans="1:8" x14ac:dyDescent="0.35">
      <c r="A30" t="s">
        <v>44</v>
      </c>
      <c r="B30">
        <v>6</v>
      </c>
      <c r="C30">
        <v>76250</v>
      </c>
      <c r="D30">
        <v>401</v>
      </c>
      <c r="E30">
        <v>102</v>
      </c>
      <c r="F30">
        <v>12</v>
      </c>
      <c r="G30" t="s">
        <v>45</v>
      </c>
      <c r="H30" t="str">
        <f t="shared" si="0"/>
        <v>high</v>
      </c>
    </row>
    <row r="31" spans="1:8" x14ac:dyDescent="0.35">
      <c r="A31" t="s">
        <v>46</v>
      </c>
      <c r="B31">
        <v>5</v>
      </c>
      <c r="C31">
        <v>92082</v>
      </c>
      <c r="D31">
        <v>485</v>
      </c>
      <c r="E31">
        <v>132</v>
      </c>
      <c r="F31">
        <v>10</v>
      </c>
      <c r="G31" t="s">
        <v>27</v>
      </c>
      <c r="H31" t="str">
        <f t="shared" si="0"/>
        <v>high</v>
      </c>
    </row>
    <row r="32" spans="1:8" x14ac:dyDescent="0.35">
      <c r="A32" t="s">
        <v>47</v>
      </c>
      <c r="B32">
        <v>4</v>
      </c>
      <c r="C32">
        <v>54754</v>
      </c>
      <c r="D32">
        <v>352</v>
      </c>
      <c r="E32">
        <v>194</v>
      </c>
      <c r="F32">
        <v>6</v>
      </c>
      <c r="G32" t="s">
        <v>8</v>
      </c>
      <c r="H32" t="str">
        <f t="shared" si="0"/>
        <v>medium</v>
      </c>
    </row>
    <row r="33" spans="1:8" x14ac:dyDescent="0.35">
      <c r="A33" t="s">
        <v>48</v>
      </c>
      <c r="B33">
        <v>1</v>
      </c>
      <c r="C33">
        <v>31411</v>
      </c>
      <c r="D33">
        <v>341</v>
      </c>
      <c r="E33">
        <v>134</v>
      </c>
      <c r="F33">
        <v>13</v>
      </c>
      <c r="G33" t="s">
        <v>25</v>
      </c>
      <c r="H33" t="str">
        <f t="shared" si="0"/>
        <v>low</v>
      </c>
    </row>
    <row r="34" spans="1:8" x14ac:dyDescent="0.35">
      <c r="A34" t="s">
        <v>49</v>
      </c>
      <c r="B34">
        <v>1</v>
      </c>
      <c r="C34">
        <v>22911</v>
      </c>
      <c r="D34">
        <v>134</v>
      </c>
      <c r="E34">
        <v>127</v>
      </c>
      <c r="F34">
        <v>4</v>
      </c>
      <c r="G34" t="s">
        <v>27</v>
      </c>
      <c r="H34" t="str">
        <f t="shared" si="0"/>
        <v>low</v>
      </c>
    </row>
    <row r="35" spans="1:8" x14ac:dyDescent="0.35">
      <c r="A35" t="s">
        <v>50</v>
      </c>
      <c r="B35">
        <v>3</v>
      </c>
      <c r="C35">
        <v>87270</v>
      </c>
      <c r="D35">
        <v>314</v>
      </c>
      <c r="E35">
        <v>159</v>
      </c>
      <c r="F35">
        <v>6</v>
      </c>
      <c r="G35" t="s">
        <v>51</v>
      </c>
      <c r="H35" t="str">
        <f t="shared" si="0"/>
        <v>high</v>
      </c>
    </row>
    <row r="36" spans="1:8" x14ac:dyDescent="0.35">
      <c r="A36" t="s">
        <v>52</v>
      </c>
      <c r="B36">
        <v>3</v>
      </c>
      <c r="C36">
        <v>28680</v>
      </c>
      <c r="D36">
        <v>436</v>
      </c>
      <c r="E36">
        <v>50</v>
      </c>
      <c r="F36">
        <v>6</v>
      </c>
      <c r="G36" t="s">
        <v>25</v>
      </c>
      <c r="H36" t="str">
        <f t="shared" si="0"/>
        <v>low</v>
      </c>
    </row>
    <row r="37" spans="1:8" x14ac:dyDescent="0.35">
      <c r="A37" t="s">
        <v>53</v>
      </c>
      <c r="B37">
        <v>7</v>
      </c>
      <c r="C37">
        <v>91295</v>
      </c>
      <c r="D37">
        <v>189</v>
      </c>
      <c r="E37">
        <v>100</v>
      </c>
      <c r="F37">
        <v>6</v>
      </c>
      <c r="G37" t="s">
        <v>13</v>
      </c>
      <c r="H37" t="str">
        <f t="shared" si="0"/>
        <v>high</v>
      </c>
    </row>
    <row r="38" spans="1:8" x14ac:dyDescent="0.35">
      <c r="A38" t="s">
        <v>54</v>
      </c>
      <c r="B38">
        <v>2</v>
      </c>
      <c r="C38">
        <v>31111</v>
      </c>
      <c r="D38">
        <v>363</v>
      </c>
      <c r="E38">
        <v>53</v>
      </c>
      <c r="F38">
        <v>4</v>
      </c>
      <c r="G38" t="s">
        <v>45</v>
      </c>
      <c r="H38" t="str">
        <f t="shared" si="0"/>
        <v>low</v>
      </c>
    </row>
    <row r="39" spans="1:8" x14ac:dyDescent="0.35">
      <c r="A39" t="s">
        <v>55</v>
      </c>
      <c r="B39">
        <v>4</v>
      </c>
      <c r="C39">
        <v>57504</v>
      </c>
      <c r="D39">
        <v>192</v>
      </c>
      <c r="E39">
        <v>162</v>
      </c>
      <c r="F39">
        <v>12</v>
      </c>
      <c r="G39" t="s">
        <v>56</v>
      </c>
      <c r="H39" t="str">
        <f t="shared" si="0"/>
        <v>medium</v>
      </c>
    </row>
    <row r="40" spans="1:8" x14ac:dyDescent="0.35">
      <c r="A40" t="s">
        <v>57</v>
      </c>
      <c r="B40">
        <v>4</v>
      </c>
      <c r="C40">
        <v>21802</v>
      </c>
      <c r="D40">
        <v>189</v>
      </c>
      <c r="E40">
        <v>81</v>
      </c>
      <c r="F40">
        <v>11</v>
      </c>
      <c r="G40" t="s">
        <v>8</v>
      </c>
      <c r="H40" t="str">
        <f t="shared" si="0"/>
        <v>low</v>
      </c>
    </row>
    <row r="41" spans="1:8" x14ac:dyDescent="0.35">
      <c r="A41" t="s">
        <v>58</v>
      </c>
      <c r="B41">
        <v>7</v>
      </c>
      <c r="C41">
        <v>28155</v>
      </c>
      <c r="D41">
        <v>214</v>
      </c>
      <c r="E41">
        <v>83</v>
      </c>
      <c r="F41">
        <v>5</v>
      </c>
      <c r="G41" t="s">
        <v>8</v>
      </c>
      <c r="H41" t="str">
        <f t="shared" si="0"/>
        <v>low</v>
      </c>
    </row>
    <row r="42" spans="1:8" x14ac:dyDescent="0.35">
      <c r="A42" t="s">
        <v>59</v>
      </c>
      <c r="B42">
        <v>6</v>
      </c>
      <c r="C42">
        <v>93656</v>
      </c>
      <c r="D42">
        <v>204</v>
      </c>
      <c r="E42">
        <v>141</v>
      </c>
      <c r="F42">
        <v>10</v>
      </c>
      <c r="G42" t="s">
        <v>17</v>
      </c>
      <c r="H42" t="str">
        <f t="shared" si="0"/>
        <v>high</v>
      </c>
    </row>
    <row r="43" spans="1:8" x14ac:dyDescent="0.35">
      <c r="A43" t="s">
        <v>60</v>
      </c>
      <c r="B43">
        <v>6</v>
      </c>
      <c r="C43">
        <v>59384</v>
      </c>
      <c r="D43">
        <v>490</v>
      </c>
      <c r="E43">
        <v>144</v>
      </c>
      <c r="F43">
        <v>14</v>
      </c>
      <c r="G43" t="s">
        <v>15</v>
      </c>
      <c r="H43" t="str">
        <f t="shared" si="0"/>
        <v>medium</v>
      </c>
    </row>
    <row r="44" spans="1:8" x14ac:dyDescent="0.35">
      <c r="A44" t="s">
        <v>61</v>
      </c>
      <c r="B44">
        <v>7</v>
      </c>
      <c r="C44">
        <v>67254</v>
      </c>
      <c r="D44">
        <v>295</v>
      </c>
      <c r="E44">
        <v>121</v>
      </c>
      <c r="F44">
        <v>11</v>
      </c>
      <c r="G44" t="s">
        <v>25</v>
      </c>
      <c r="H44" t="str">
        <f t="shared" si="0"/>
        <v>medium</v>
      </c>
    </row>
    <row r="45" spans="1:8" x14ac:dyDescent="0.35">
      <c r="A45" t="s">
        <v>62</v>
      </c>
      <c r="B45">
        <v>6</v>
      </c>
      <c r="C45">
        <v>41918</v>
      </c>
      <c r="D45">
        <v>413</v>
      </c>
      <c r="E45">
        <v>88</v>
      </c>
      <c r="F45">
        <v>10</v>
      </c>
      <c r="G45" t="s">
        <v>10</v>
      </c>
      <c r="H45" t="str">
        <f t="shared" si="0"/>
        <v>medium</v>
      </c>
    </row>
    <row r="46" spans="1:8" x14ac:dyDescent="0.35">
      <c r="A46" t="s">
        <v>63</v>
      </c>
      <c r="B46">
        <v>3</v>
      </c>
      <c r="C46">
        <v>80713</v>
      </c>
      <c r="D46">
        <v>213</v>
      </c>
      <c r="E46">
        <v>167</v>
      </c>
      <c r="F46">
        <v>3</v>
      </c>
      <c r="G46" t="s">
        <v>8</v>
      </c>
      <c r="H46" t="str">
        <f t="shared" si="0"/>
        <v>high</v>
      </c>
    </row>
    <row r="47" spans="1:8" x14ac:dyDescent="0.35">
      <c r="A47" t="s">
        <v>64</v>
      </c>
      <c r="B47">
        <v>4</v>
      </c>
      <c r="C47">
        <v>50306</v>
      </c>
      <c r="D47">
        <v>174</v>
      </c>
      <c r="E47">
        <v>52</v>
      </c>
      <c r="F47">
        <v>9</v>
      </c>
      <c r="G47" t="s">
        <v>25</v>
      </c>
      <c r="H47" t="str">
        <f t="shared" si="0"/>
        <v>medium</v>
      </c>
    </row>
    <row r="48" spans="1:8" x14ac:dyDescent="0.35">
      <c r="A48" t="s">
        <v>65</v>
      </c>
      <c r="B48">
        <v>7</v>
      </c>
      <c r="C48">
        <v>36646</v>
      </c>
      <c r="D48">
        <v>475</v>
      </c>
      <c r="E48">
        <v>172</v>
      </c>
      <c r="F48">
        <v>9</v>
      </c>
      <c r="G48" t="s">
        <v>25</v>
      </c>
      <c r="H48" t="str">
        <f t="shared" si="0"/>
        <v>low</v>
      </c>
    </row>
    <row r="49" spans="1:8" x14ac:dyDescent="0.35">
      <c r="A49" t="s">
        <v>66</v>
      </c>
      <c r="B49">
        <v>4</v>
      </c>
      <c r="C49">
        <v>66843</v>
      </c>
      <c r="D49">
        <v>316</v>
      </c>
      <c r="E49">
        <v>99</v>
      </c>
      <c r="F49">
        <v>8</v>
      </c>
      <c r="G49" t="s">
        <v>51</v>
      </c>
      <c r="H49" t="str">
        <f t="shared" si="0"/>
        <v>medium</v>
      </c>
    </row>
    <row r="50" spans="1:8" x14ac:dyDescent="0.35">
      <c r="A50" t="s">
        <v>67</v>
      </c>
      <c r="B50">
        <v>1</v>
      </c>
      <c r="C50">
        <v>36371</v>
      </c>
      <c r="D50">
        <v>376</v>
      </c>
      <c r="E50">
        <v>61</v>
      </c>
      <c r="F50">
        <v>9</v>
      </c>
      <c r="G50" t="s">
        <v>22</v>
      </c>
      <c r="H50" t="str">
        <f t="shared" si="0"/>
        <v>low</v>
      </c>
    </row>
    <row r="51" spans="1:8" x14ac:dyDescent="0.35">
      <c r="A51" t="s">
        <v>68</v>
      </c>
      <c r="B51">
        <v>3</v>
      </c>
      <c r="C51">
        <v>97371</v>
      </c>
      <c r="D51">
        <v>348</v>
      </c>
      <c r="E51">
        <v>103</v>
      </c>
      <c r="F51">
        <v>4</v>
      </c>
      <c r="G51" t="s">
        <v>22</v>
      </c>
      <c r="H51" t="str">
        <f t="shared" si="0"/>
        <v>high</v>
      </c>
    </row>
    <row r="52" spans="1:8" x14ac:dyDescent="0.35">
      <c r="A52" t="s">
        <v>69</v>
      </c>
      <c r="B52">
        <v>5</v>
      </c>
      <c r="C52">
        <v>22049</v>
      </c>
      <c r="D52">
        <v>263</v>
      </c>
      <c r="E52">
        <v>182</v>
      </c>
      <c r="F52">
        <v>14</v>
      </c>
      <c r="G52" t="s">
        <v>56</v>
      </c>
      <c r="H52" t="str">
        <f t="shared" si="0"/>
        <v>low</v>
      </c>
    </row>
    <row r="53" spans="1:8" x14ac:dyDescent="0.35">
      <c r="A53" t="s">
        <v>70</v>
      </c>
      <c r="B53">
        <v>3</v>
      </c>
      <c r="C53">
        <v>51616</v>
      </c>
      <c r="D53">
        <v>493</v>
      </c>
      <c r="E53">
        <v>106</v>
      </c>
      <c r="F53">
        <v>7</v>
      </c>
      <c r="G53" t="s">
        <v>13</v>
      </c>
      <c r="H53" t="str">
        <f t="shared" si="0"/>
        <v>medium</v>
      </c>
    </row>
    <row r="54" spans="1:8" x14ac:dyDescent="0.35">
      <c r="A54" t="s">
        <v>71</v>
      </c>
      <c r="B54">
        <v>7</v>
      </c>
      <c r="C54">
        <v>40932</v>
      </c>
      <c r="D54">
        <v>456</v>
      </c>
      <c r="E54">
        <v>194</v>
      </c>
      <c r="F54">
        <v>2</v>
      </c>
      <c r="G54" t="s">
        <v>56</v>
      </c>
      <c r="H54" t="str">
        <f t="shared" si="0"/>
        <v>medium</v>
      </c>
    </row>
    <row r="55" spans="1:8" x14ac:dyDescent="0.35">
      <c r="A55" t="s">
        <v>72</v>
      </c>
      <c r="B55">
        <v>5</v>
      </c>
      <c r="C55">
        <v>49855</v>
      </c>
      <c r="D55">
        <v>291</v>
      </c>
      <c r="E55">
        <v>161</v>
      </c>
      <c r="F55">
        <v>8</v>
      </c>
      <c r="G55" t="s">
        <v>27</v>
      </c>
      <c r="H55" t="str">
        <f t="shared" si="0"/>
        <v>medium</v>
      </c>
    </row>
    <row r="56" spans="1:8" x14ac:dyDescent="0.35">
      <c r="A56" t="s">
        <v>73</v>
      </c>
      <c r="B56">
        <v>1</v>
      </c>
      <c r="C56">
        <v>81434</v>
      </c>
      <c r="D56">
        <v>326</v>
      </c>
      <c r="E56">
        <v>96</v>
      </c>
      <c r="F56">
        <v>2</v>
      </c>
      <c r="G56" t="s">
        <v>10</v>
      </c>
      <c r="H56" t="str">
        <f t="shared" si="0"/>
        <v>high</v>
      </c>
    </row>
    <row r="57" spans="1:8" x14ac:dyDescent="0.35">
      <c r="A57" t="s">
        <v>74</v>
      </c>
      <c r="B57">
        <v>7</v>
      </c>
      <c r="C57">
        <v>92694</v>
      </c>
      <c r="D57">
        <v>276</v>
      </c>
      <c r="E57">
        <v>200</v>
      </c>
      <c r="F57">
        <v>10</v>
      </c>
      <c r="G57" t="s">
        <v>27</v>
      </c>
      <c r="H57" t="str">
        <f t="shared" si="0"/>
        <v>high</v>
      </c>
    </row>
    <row r="58" spans="1:8" x14ac:dyDescent="0.35">
      <c r="A58" t="s">
        <v>75</v>
      </c>
      <c r="B58">
        <v>2</v>
      </c>
      <c r="C58">
        <v>63016</v>
      </c>
      <c r="D58">
        <v>198</v>
      </c>
      <c r="E58">
        <v>134</v>
      </c>
      <c r="F58">
        <v>2</v>
      </c>
      <c r="G58" t="s">
        <v>31</v>
      </c>
      <c r="H58" t="str">
        <f t="shared" si="0"/>
        <v>medium</v>
      </c>
    </row>
    <row r="59" spans="1:8" x14ac:dyDescent="0.35">
      <c r="A59" t="s">
        <v>76</v>
      </c>
      <c r="B59">
        <v>4</v>
      </c>
      <c r="C59">
        <v>27400</v>
      </c>
      <c r="D59">
        <v>135</v>
      </c>
      <c r="E59">
        <v>191</v>
      </c>
      <c r="F59">
        <v>2</v>
      </c>
      <c r="G59" t="s">
        <v>27</v>
      </c>
      <c r="H59" t="str">
        <f t="shared" si="0"/>
        <v>low</v>
      </c>
    </row>
    <row r="60" spans="1:8" x14ac:dyDescent="0.35">
      <c r="A60" t="s">
        <v>77</v>
      </c>
      <c r="B60">
        <v>1</v>
      </c>
      <c r="C60">
        <v>62642</v>
      </c>
      <c r="D60">
        <v>195</v>
      </c>
      <c r="E60">
        <v>115</v>
      </c>
      <c r="F60">
        <v>8</v>
      </c>
      <c r="G60" t="s">
        <v>17</v>
      </c>
      <c r="H60" t="str">
        <f t="shared" si="0"/>
        <v>medium</v>
      </c>
    </row>
    <row r="61" spans="1:8" x14ac:dyDescent="0.35">
      <c r="A61" t="s">
        <v>78</v>
      </c>
      <c r="B61">
        <v>4</v>
      </c>
      <c r="C61">
        <v>35151</v>
      </c>
      <c r="D61">
        <v>251</v>
      </c>
      <c r="E61">
        <v>124</v>
      </c>
      <c r="F61">
        <v>3</v>
      </c>
      <c r="G61" t="s">
        <v>27</v>
      </c>
      <c r="H61" t="str">
        <f t="shared" si="0"/>
        <v>low</v>
      </c>
    </row>
    <row r="62" spans="1:8" x14ac:dyDescent="0.35">
      <c r="A62" t="s">
        <v>79</v>
      </c>
      <c r="B62">
        <v>6</v>
      </c>
      <c r="C62">
        <v>71407</v>
      </c>
      <c r="D62">
        <v>250</v>
      </c>
      <c r="E62">
        <v>152</v>
      </c>
      <c r="F62">
        <v>6</v>
      </c>
      <c r="G62" t="s">
        <v>56</v>
      </c>
      <c r="H62" t="str">
        <f t="shared" si="0"/>
        <v>high</v>
      </c>
    </row>
    <row r="63" spans="1:8" x14ac:dyDescent="0.35">
      <c r="A63" t="s">
        <v>80</v>
      </c>
      <c r="B63">
        <v>2</v>
      </c>
      <c r="C63">
        <v>86690</v>
      </c>
      <c r="D63">
        <v>289</v>
      </c>
      <c r="E63">
        <v>87</v>
      </c>
      <c r="F63">
        <v>9</v>
      </c>
      <c r="G63" t="s">
        <v>8</v>
      </c>
      <c r="H63" t="str">
        <f t="shared" si="0"/>
        <v>high</v>
      </c>
    </row>
    <row r="64" spans="1:8" x14ac:dyDescent="0.35">
      <c r="A64" t="s">
        <v>81</v>
      </c>
      <c r="B64">
        <v>2</v>
      </c>
      <c r="C64">
        <v>24499</v>
      </c>
      <c r="D64">
        <v>323</v>
      </c>
      <c r="E64">
        <v>99</v>
      </c>
      <c r="F64">
        <v>9</v>
      </c>
      <c r="G64" t="s">
        <v>8</v>
      </c>
      <c r="H64" t="str">
        <f t="shared" si="0"/>
        <v>low</v>
      </c>
    </row>
    <row r="65" spans="1:8" x14ac:dyDescent="0.35">
      <c r="A65" t="s">
        <v>82</v>
      </c>
      <c r="B65">
        <v>1</v>
      </c>
      <c r="C65">
        <v>26295</v>
      </c>
      <c r="D65">
        <v>136</v>
      </c>
      <c r="E65">
        <v>147</v>
      </c>
      <c r="F65">
        <v>4</v>
      </c>
      <c r="G65" t="s">
        <v>22</v>
      </c>
      <c r="H65" t="str">
        <f t="shared" si="0"/>
        <v>low</v>
      </c>
    </row>
    <row r="66" spans="1:8" x14ac:dyDescent="0.35">
      <c r="A66" t="s">
        <v>83</v>
      </c>
      <c r="B66">
        <v>2</v>
      </c>
      <c r="C66">
        <v>79040</v>
      </c>
      <c r="D66">
        <v>367</v>
      </c>
      <c r="E66">
        <v>131</v>
      </c>
      <c r="F66">
        <v>8</v>
      </c>
      <c r="G66" t="s">
        <v>15</v>
      </c>
      <c r="H66" t="str">
        <f t="shared" ref="H66:H129" si="1">IF(C66&lt;40000,"low",IF(C66&lt;=70000,"medium","high"))</f>
        <v>high</v>
      </c>
    </row>
    <row r="67" spans="1:8" x14ac:dyDescent="0.35">
      <c r="A67" t="s">
        <v>84</v>
      </c>
      <c r="B67">
        <v>5</v>
      </c>
      <c r="C67">
        <v>32183</v>
      </c>
      <c r="D67">
        <v>468</v>
      </c>
      <c r="E67">
        <v>79</v>
      </c>
      <c r="F67">
        <v>4</v>
      </c>
      <c r="G67" t="s">
        <v>10</v>
      </c>
      <c r="H67" t="str">
        <f t="shared" si="1"/>
        <v>low</v>
      </c>
    </row>
    <row r="68" spans="1:8" x14ac:dyDescent="0.35">
      <c r="A68" t="s">
        <v>85</v>
      </c>
      <c r="B68">
        <v>2</v>
      </c>
      <c r="C68">
        <v>49299</v>
      </c>
      <c r="D68">
        <v>282</v>
      </c>
      <c r="E68">
        <v>128</v>
      </c>
      <c r="F68">
        <v>7</v>
      </c>
      <c r="G68" t="s">
        <v>10</v>
      </c>
      <c r="H68" t="str">
        <f t="shared" si="1"/>
        <v>medium</v>
      </c>
    </row>
    <row r="69" spans="1:8" x14ac:dyDescent="0.35">
      <c r="A69" t="s">
        <v>86</v>
      </c>
      <c r="B69">
        <v>4</v>
      </c>
      <c r="C69">
        <v>32874</v>
      </c>
      <c r="D69">
        <v>112</v>
      </c>
      <c r="E69">
        <v>140</v>
      </c>
      <c r="F69">
        <v>7</v>
      </c>
      <c r="G69" t="s">
        <v>17</v>
      </c>
      <c r="H69" t="str">
        <f t="shared" si="1"/>
        <v>low</v>
      </c>
    </row>
    <row r="70" spans="1:8" x14ac:dyDescent="0.35">
      <c r="A70" t="s">
        <v>87</v>
      </c>
      <c r="B70">
        <v>4</v>
      </c>
      <c r="C70">
        <v>52711</v>
      </c>
      <c r="D70">
        <v>378</v>
      </c>
      <c r="E70">
        <v>101</v>
      </c>
      <c r="F70">
        <v>4</v>
      </c>
      <c r="G70" t="s">
        <v>56</v>
      </c>
      <c r="H70" t="str">
        <f t="shared" si="1"/>
        <v>medium</v>
      </c>
    </row>
    <row r="71" spans="1:8" x14ac:dyDescent="0.35">
      <c r="A71" t="s">
        <v>88</v>
      </c>
      <c r="B71">
        <v>7</v>
      </c>
      <c r="C71">
        <v>25539</v>
      </c>
      <c r="D71">
        <v>316</v>
      </c>
      <c r="E71">
        <v>128</v>
      </c>
      <c r="F71">
        <v>8</v>
      </c>
      <c r="G71" t="s">
        <v>22</v>
      </c>
      <c r="H71" t="str">
        <f t="shared" si="1"/>
        <v>low</v>
      </c>
    </row>
    <row r="72" spans="1:8" x14ac:dyDescent="0.35">
      <c r="A72" t="s">
        <v>89</v>
      </c>
      <c r="B72">
        <v>4</v>
      </c>
      <c r="C72">
        <v>73351</v>
      </c>
      <c r="D72">
        <v>454</v>
      </c>
      <c r="E72">
        <v>79</v>
      </c>
      <c r="F72">
        <v>4</v>
      </c>
      <c r="G72" t="s">
        <v>51</v>
      </c>
      <c r="H72" t="str">
        <f t="shared" si="1"/>
        <v>high</v>
      </c>
    </row>
    <row r="73" spans="1:8" x14ac:dyDescent="0.35">
      <c r="A73" t="s">
        <v>90</v>
      </c>
      <c r="B73">
        <v>7</v>
      </c>
      <c r="C73">
        <v>81267</v>
      </c>
      <c r="D73">
        <v>460</v>
      </c>
      <c r="E73">
        <v>155</v>
      </c>
      <c r="F73">
        <v>9</v>
      </c>
      <c r="G73" t="s">
        <v>31</v>
      </c>
      <c r="H73" t="str">
        <f t="shared" si="1"/>
        <v>high</v>
      </c>
    </row>
    <row r="74" spans="1:8" x14ac:dyDescent="0.35">
      <c r="A74" t="s">
        <v>91</v>
      </c>
      <c r="B74">
        <v>4</v>
      </c>
      <c r="C74">
        <v>68354</v>
      </c>
      <c r="D74">
        <v>385</v>
      </c>
      <c r="E74">
        <v>100</v>
      </c>
      <c r="F74">
        <v>11</v>
      </c>
      <c r="G74" t="s">
        <v>10</v>
      </c>
      <c r="H74" t="str">
        <f t="shared" si="1"/>
        <v>medium</v>
      </c>
    </row>
    <row r="75" spans="1:8" x14ac:dyDescent="0.35">
      <c r="A75" t="s">
        <v>92</v>
      </c>
      <c r="B75">
        <v>5</v>
      </c>
      <c r="C75">
        <v>22557</v>
      </c>
      <c r="D75">
        <v>372</v>
      </c>
      <c r="E75">
        <v>130</v>
      </c>
      <c r="F75">
        <v>5</v>
      </c>
      <c r="G75" t="s">
        <v>8</v>
      </c>
      <c r="H75" t="str">
        <f t="shared" si="1"/>
        <v>low</v>
      </c>
    </row>
    <row r="76" spans="1:8" x14ac:dyDescent="0.35">
      <c r="A76" t="s">
        <v>93</v>
      </c>
      <c r="B76">
        <v>7</v>
      </c>
      <c r="C76">
        <v>58360</v>
      </c>
      <c r="D76">
        <v>468</v>
      </c>
      <c r="E76">
        <v>182</v>
      </c>
      <c r="F76">
        <v>14</v>
      </c>
      <c r="G76" t="s">
        <v>27</v>
      </c>
      <c r="H76" t="str">
        <f t="shared" si="1"/>
        <v>medium</v>
      </c>
    </row>
    <row r="77" spans="1:8" x14ac:dyDescent="0.35">
      <c r="A77" t="s">
        <v>94</v>
      </c>
      <c r="B77">
        <v>3</v>
      </c>
      <c r="C77">
        <v>22200</v>
      </c>
      <c r="D77">
        <v>161</v>
      </c>
      <c r="E77">
        <v>78</v>
      </c>
      <c r="F77">
        <v>2</v>
      </c>
      <c r="G77" t="s">
        <v>27</v>
      </c>
      <c r="H77" t="str">
        <f t="shared" si="1"/>
        <v>low</v>
      </c>
    </row>
    <row r="78" spans="1:8" x14ac:dyDescent="0.35">
      <c r="A78" t="s">
        <v>95</v>
      </c>
      <c r="B78">
        <v>6</v>
      </c>
      <c r="C78">
        <v>88497</v>
      </c>
      <c r="D78">
        <v>183</v>
      </c>
      <c r="E78">
        <v>181</v>
      </c>
      <c r="F78">
        <v>5</v>
      </c>
      <c r="G78" t="s">
        <v>15</v>
      </c>
      <c r="H78" t="str">
        <f t="shared" si="1"/>
        <v>high</v>
      </c>
    </row>
    <row r="79" spans="1:8" x14ac:dyDescent="0.35">
      <c r="A79" t="s">
        <v>96</v>
      </c>
      <c r="B79">
        <v>1</v>
      </c>
      <c r="C79">
        <v>66975</v>
      </c>
      <c r="D79">
        <v>467</v>
      </c>
      <c r="E79">
        <v>187</v>
      </c>
      <c r="F79">
        <v>8</v>
      </c>
      <c r="G79" t="s">
        <v>22</v>
      </c>
      <c r="H79" t="str">
        <f t="shared" si="1"/>
        <v>medium</v>
      </c>
    </row>
    <row r="80" spans="1:8" x14ac:dyDescent="0.35">
      <c r="A80" t="s">
        <v>97</v>
      </c>
      <c r="B80">
        <v>4</v>
      </c>
      <c r="C80">
        <v>41357</v>
      </c>
      <c r="D80">
        <v>316</v>
      </c>
      <c r="E80">
        <v>194</v>
      </c>
      <c r="F80">
        <v>12</v>
      </c>
      <c r="G80" t="s">
        <v>56</v>
      </c>
      <c r="H80" t="str">
        <f t="shared" si="1"/>
        <v>medium</v>
      </c>
    </row>
    <row r="81" spans="1:8" x14ac:dyDescent="0.35">
      <c r="A81" t="s">
        <v>98</v>
      </c>
      <c r="B81">
        <v>2</v>
      </c>
      <c r="C81">
        <v>97505</v>
      </c>
      <c r="D81">
        <v>441</v>
      </c>
      <c r="E81">
        <v>123</v>
      </c>
      <c r="F81">
        <v>5</v>
      </c>
      <c r="G81" t="s">
        <v>56</v>
      </c>
      <c r="H81" t="str">
        <f t="shared" si="1"/>
        <v>high</v>
      </c>
    </row>
    <row r="82" spans="1:8" x14ac:dyDescent="0.35">
      <c r="A82" t="s">
        <v>99</v>
      </c>
      <c r="B82">
        <v>4</v>
      </c>
      <c r="C82">
        <v>22869</v>
      </c>
      <c r="D82">
        <v>496</v>
      </c>
      <c r="E82">
        <v>66</v>
      </c>
      <c r="F82">
        <v>14</v>
      </c>
      <c r="G82" t="s">
        <v>13</v>
      </c>
      <c r="H82" t="str">
        <f t="shared" si="1"/>
        <v>low</v>
      </c>
    </row>
    <row r="83" spans="1:8" x14ac:dyDescent="0.35">
      <c r="A83" t="s">
        <v>100</v>
      </c>
      <c r="B83">
        <v>2</v>
      </c>
      <c r="C83">
        <v>81135</v>
      </c>
      <c r="D83">
        <v>286</v>
      </c>
      <c r="E83">
        <v>133</v>
      </c>
      <c r="F83">
        <v>7</v>
      </c>
      <c r="G83" t="s">
        <v>45</v>
      </c>
      <c r="H83" t="str">
        <f t="shared" si="1"/>
        <v>high</v>
      </c>
    </row>
    <row r="84" spans="1:8" x14ac:dyDescent="0.35">
      <c r="A84" t="s">
        <v>101</v>
      </c>
      <c r="B84">
        <v>6</v>
      </c>
      <c r="C84">
        <v>70108</v>
      </c>
      <c r="D84">
        <v>118</v>
      </c>
      <c r="E84">
        <v>118</v>
      </c>
      <c r="F84">
        <v>10</v>
      </c>
      <c r="G84" t="s">
        <v>10</v>
      </c>
      <c r="H84" t="str">
        <f t="shared" si="1"/>
        <v>high</v>
      </c>
    </row>
    <row r="85" spans="1:8" x14ac:dyDescent="0.35">
      <c r="A85" t="s">
        <v>102</v>
      </c>
      <c r="B85">
        <v>6</v>
      </c>
      <c r="C85">
        <v>58467</v>
      </c>
      <c r="D85">
        <v>276</v>
      </c>
      <c r="E85">
        <v>83</v>
      </c>
      <c r="F85">
        <v>2</v>
      </c>
      <c r="G85" t="s">
        <v>56</v>
      </c>
      <c r="H85" t="str">
        <f t="shared" si="1"/>
        <v>medium</v>
      </c>
    </row>
    <row r="86" spans="1:8" x14ac:dyDescent="0.35">
      <c r="A86" t="s">
        <v>103</v>
      </c>
      <c r="B86">
        <v>6</v>
      </c>
      <c r="C86">
        <v>43328</v>
      </c>
      <c r="D86">
        <v>199</v>
      </c>
      <c r="E86">
        <v>55</v>
      </c>
      <c r="F86">
        <v>14</v>
      </c>
      <c r="G86" t="s">
        <v>15</v>
      </c>
      <c r="H86" t="str">
        <f t="shared" si="1"/>
        <v>medium</v>
      </c>
    </row>
    <row r="87" spans="1:8" x14ac:dyDescent="0.35">
      <c r="A87" t="s">
        <v>104</v>
      </c>
      <c r="B87">
        <v>2</v>
      </c>
      <c r="C87">
        <v>23987</v>
      </c>
      <c r="D87">
        <v>495</v>
      </c>
      <c r="E87">
        <v>102</v>
      </c>
      <c r="F87">
        <v>6</v>
      </c>
      <c r="G87" t="s">
        <v>8</v>
      </c>
      <c r="H87" t="str">
        <f t="shared" si="1"/>
        <v>low</v>
      </c>
    </row>
    <row r="88" spans="1:8" x14ac:dyDescent="0.35">
      <c r="A88" t="s">
        <v>105</v>
      </c>
      <c r="B88">
        <v>4</v>
      </c>
      <c r="C88">
        <v>78871</v>
      </c>
      <c r="D88">
        <v>332</v>
      </c>
      <c r="E88">
        <v>175</v>
      </c>
      <c r="F88">
        <v>12</v>
      </c>
      <c r="G88" t="s">
        <v>22</v>
      </c>
      <c r="H88" t="str">
        <f t="shared" si="1"/>
        <v>high</v>
      </c>
    </row>
    <row r="89" spans="1:8" x14ac:dyDescent="0.35">
      <c r="A89" t="s">
        <v>106</v>
      </c>
      <c r="B89">
        <v>6</v>
      </c>
      <c r="C89">
        <v>42399</v>
      </c>
      <c r="D89">
        <v>175</v>
      </c>
      <c r="E89">
        <v>92</v>
      </c>
      <c r="F89">
        <v>8</v>
      </c>
      <c r="G89" t="s">
        <v>31</v>
      </c>
      <c r="H89" t="str">
        <f t="shared" si="1"/>
        <v>medium</v>
      </c>
    </row>
    <row r="90" spans="1:8" x14ac:dyDescent="0.35">
      <c r="A90" t="s">
        <v>107</v>
      </c>
      <c r="B90">
        <v>5</v>
      </c>
      <c r="C90">
        <v>66214</v>
      </c>
      <c r="D90">
        <v>364</v>
      </c>
      <c r="E90">
        <v>164</v>
      </c>
      <c r="F90">
        <v>2</v>
      </c>
      <c r="G90" t="s">
        <v>13</v>
      </c>
      <c r="H90" t="str">
        <f t="shared" si="1"/>
        <v>medium</v>
      </c>
    </row>
    <row r="91" spans="1:8" x14ac:dyDescent="0.35">
      <c r="A91" t="s">
        <v>108</v>
      </c>
      <c r="B91">
        <v>7</v>
      </c>
      <c r="C91">
        <v>90271</v>
      </c>
      <c r="D91">
        <v>383</v>
      </c>
      <c r="E91">
        <v>160</v>
      </c>
      <c r="F91">
        <v>5</v>
      </c>
      <c r="G91" t="s">
        <v>15</v>
      </c>
      <c r="H91" t="str">
        <f t="shared" si="1"/>
        <v>high</v>
      </c>
    </row>
    <row r="92" spans="1:8" x14ac:dyDescent="0.35">
      <c r="A92" t="s">
        <v>109</v>
      </c>
      <c r="B92">
        <v>2</v>
      </c>
      <c r="C92">
        <v>64064</v>
      </c>
      <c r="D92">
        <v>305</v>
      </c>
      <c r="E92">
        <v>200</v>
      </c>
      <c r="F92">
        <v>7</v>
      </c>
      <c r="G92" t="s">
        <v>25</v>
      </c>
      <c r="H92" t="str">
        <f t="shared" si="1"/>
        <v>medium</v>
      </c>
    </row>
    <row r="93" spans="1:8" x14ac:dyDescent="0.35">
      <c r="A93" t="s">
        <v>110</v>
      </c>
      <c r="B93">
        <v>2</v>
      </c>
      <c r="C93">
        <v>90091</v>
      </c>
      <c r="D93">
        <v>322</v>
      </c>
      <c r="E93">
        <v>129</v>
      </c>
      <c r="F93">
        <v>3</v>
      </c>
      <c r="G93" t="s">
        <v>17</v>
      </c>
      <c r="H93" t="str">
        <f t="shared" si="1"/>
        <v>high</v>
      </c>
    </row>
    <row r="94" spans="1:8" x14ac:dyDescent="0.35">
      <c r="A94" t="s">
        <v>111</v>
      </c>
      <c r="B94">
        <v>4</v>
      </c>
      <c r="C94">
        <v>60818</v>
      </c>
      <c r="D94">
        <v>483</v>
      </c>
      <c r="E94">
        <v>144</v>
      </c>
      <c r="F94">
        <v>11</v>
      </c>
      <c r="G94" t="s">
        <v>31</v>
      </c>
      <c r="H94" t="str">
        <f t="shared" si="1"/>
        <v>medium</v>
      </c>
    </row>
    <row r="95" spans="1:8" x14ac:dyDescent="0.35">
      <c r="A95" t="s">
        <v>112</v>
      </c>
      <c r="B95">
        <v>2</v>
      </c>
      <c r="C95">
        <v>65525</v>
      </c>
      <c r="D95">
        <v>151</v>
      </c>
      <c r="E95">
        <v>167</v>
      </c>
      <c r="F95">
        <v>6</v>
      </c>
      <c r="G95" t="s">
        <v>25</v>
      </c>
      <c r="H95" t="str">
        <f t="shared" si="1"/>
        <v>medium</v>
      </c>
    </row>
    <row r="96" spans="1:8" x14ac:dyDescent="0.35">
      <c r="A96" t="s">
        <v>113</v>
      </c>
      <c r="B96">
        <v>2</v>
      </c>
      <c r="C96">
        <v>39830</v>
      </c>
      <c r="D96">
        <v>438</v>
      </c>
      <c r="E96">
        <v>193</v>
      </c>
      <c r="F96">
        <v>12</v>
      </c>
      <c r="G96" t="s">
        <v>51</v>
      </c>
      <c r="H96" t="str">
        <f t="shared" si="1"/>
        <v>low</v>
      </c>
    </row>
    <row r="97" spans="1:8" x14ac:dyDescent="0.35">
      <c r="A97" t="s">
        <v>114</v>
      </c>
      <c r="B97">
        <v>6</v>
      </c>
      <c r="C97">
        <v>37429</v>
      </c>
      <c r="D97">
        <v>466</v>
      </c>
      <c r="E97">
        <v>57</v>
      </c>
      <c r="F97">
        <v>11</v>
      </c>
      <c r="G97" t="s">
        <v>27</v>
      </c>
      <c r="H97" t="str">
        <f t="shared" si="1"/>
        <v>low</v>
      </c>
    </row>
    <row r="98" spans="1:8" x14ac:dyDescent="0.35">
      <c r="A98" t="s">
        <v>115</v>
      </c>
      <c r="B98">
        <v>4</v>
      </c>
      <c r="C98">
        <v>26893</v>
      </c>
      <c r="D98">
        <v>243</v>
      </c>
      <c r="E98">
        <v>181</v>
      </c>
      <c r="F98">
        <v>2</v>
      </c>
      <c r="G98" t="s">
        <v>17</v>
      </c>
      <c r="H98" t="str">
        <f t="shared" si="1"/>
        <v>low</v>
      </c>
    </row>
    <row r="99" spans="1:8" x14ac:dyDescent="0.35">
      <c r="A99" t="s">
        <v>116</v>
      </c>
      <c r="B99">
        <v>6</v>
      </c>
      <c r="C99">
        <v>99909</v>
      </c>
      <c r="D99">
        <v>472</v>
      </c>
      <c r="E99">
        <v>153</v>
      </c>
      <c r="F99">
        <v>7</v>
      </c>
      <c r="G99" t="s">
        <v>10</v>
      </c>
      <c r="H99" t="str">
        <f t="shared" si="1"/>
        <v>high</v>
      </c>
    </row>
    <row r="100" spans="1:8" x14ac:dyDescent="0.35">
      <c r="A100" t="s">
        <v>117</v>
      </c>
      <c r="B100">
        <v>7</v>
      </c>
      <c r="C100">
        <v>67333</v>
      </c>
      <c r="D100">
        <v>168</v>
      </c>
      <c r="E100">
        <v>181</v>
      </c>
      <c r="F100">
        <v>7</v>
      </c>
      <c r="G100" t="s">
        <v>8</v>
      </c>
      <c r="H100" t="str">
        <f t="shared" si="1"/>
        <v>medium</v>
      </c>
    </row>
    <row r="101" spans="1:8" x14ac:dyDescent="0.35">
      <c r="A101" t="s">
        <v>118</v>
      </c>
      <c r="B101">
        <v>7</v>
      </c>
      <c r="C101">
        <v>23436</v>
      </c>
      <c r="D101">
        <v>198</v>
      </c>
      <c r="E101">
        <v>74</v>
      </c>
      <c r="F101">
        <v>14</v>
      </c>
      <c r="G101" t="s">
        <v>17</v>
      </c>
      <c r="H101" t="str">
        <f t="shared" si="1"/>
        <v>low</v>
      </c>
    </row>
    <row r="102" spans="1:8" x14ac:dyDescent="0.35">
      <c r="A102" t="s">
        <v>119</v>
      </c>
      <c r="B102">
        <v>6</v>
      </c>
      <c r="C102">
        <v>94290</v>
      </c>
      <c r="D102">
        <v>495</v>
      </c>
      <c r="E102">
        <v>145</v>
      </c>
      <c r="F102">
        <v>5</v>
      </c>
      <c r="G102" t="s">
        <v>45</v>
      </c>
      <c r="H102" t="str">
        <f t="shared" si="1"/>
        <v>high</v>
      </c>
    </row>
    <row r="103" spans="1:8" x14ac:dyDescent="0.35">
      <c r="A103" t="s">
        <v>120</v>
      </c>
      <c r="B103">
        <v>7</v>
      </c>
      <c r="C103">
        <v>96213</v>
      </c>
      <c r="D103">
        <v>124</v>
      </c>
      <c r="E103">
        <v>142</v>
      </c>
      <c r="F103">
        <v>14</v>
      </c>
      <c r="G103" t="s">
        <v>25</v>
      </c>
      <c r="H103" t="str">
        <f t="shared" si="1"/>
        <v>high</v>
      </c>
    </row>
    <row r="104" spans="1:8" x14ac:dyDescent="0.35">
      <c r="A104" t="s">
        <v>121</v>
      </c>
      <c r="B104">
        <v>4</v>
      </c>
      <c r="C104">
        <v>25895</v>
      </c>
      <c r="D104">
        <v>478</v>
      </c>
      <c r="E104">
        <v>110</v>
      </c>
      <c r="F104">
        <v>9</v>
      </c>
      <c r="G104" t="s">
        <v>10</v>
      </c>
      <c r="H104" t="str">
        <f t="shared" si="1"/>
        <v>low</v>
      </c>
    </row>
    <row r="105" spans="1:8" x14ac:dyDescent="0.35">
      <c r="A105" t="s">
        <v>122</v>
      </c>
      <c r="B105">
        <v>1</v>
      </c>
      <c r="C105">
        <v>39738</v>
      </c>
      <c r="D105">
        <v>152</v>
      </c>
      <c r="E105">
        <v>171</v>
      </c>
      <c r="F105">
        <v>5</v>
      </c>
      <c r="G105" t="s">
        <v>45</v>
      </c>
      <c r="H105" t="str">
        <f t="shared" si="1"/>
        <v>low</v>
      </c>
    </row>
    <row r="106" spans="1:8" x14ac:dyDescent="0.35">
      <c r="A106" t="s">
        <v>123</v>
      </c>
      <c r="B106">
        <v>6</v>
      </c>
      <c r="C106">
        <v>50746</v>
      </c>
      <c r="D106">
        <v>250</v>
      </c>
      <c r="E106">
        <v>100</v>
      </c>
      <c r="F106">
        <v>9</v>
      </c>
      <c r="G106" t="s">
        <v>27</v>
      </c>
      <c r="H106" t="str">
        <f t="shared" si="1"/>
        <v>medium</v>
      </c>
    </row>
    <row r="107" spans="1:8" x14ac:dyDescent="0.35">
      <c r="A107" t="s">
        <v>124</v>
      </c>
      <c r="B107">
        <v>5</v>
      </c>
      <c r="C107">
        <v>69377</v>
      </c>
      <c r="D107">
        <v>243</v>
      </c>
      <c r="E107">
        <v>196</v>
      </c>
      <c r="F107">
        <v>14</v>
      </c>
      <c r="G107" t="s">
        <v>45</v>
      </c>
      <c r="H107" t="str">
        <f t="shared" si="1"/>
        <v>medium</v>
      </c>
    </row>
    <row r="108" spans="1:8" x14ac:dyDescent="0.35">
      <c r="A108" t="s">
        <v>125</v>
      </c>
      <c r="B108">
        <v>5</v>
      </c>
      <c r="C108">
        <v>68404</v>
      </c>
      <c r="D108">
        <v>156</v>
      </c>
      <c r="E108">
        <v>70</v>
      </c>
      <c r="F108">
        <v>9</v>
      </c>
      <c r="G108" t="s">
        <v>13</v>
      </c>
      <c r="H108" t="str">
        <f t="shared" si="1"/>
        <v>medium</v>
      </c>
    </row>
    <row r="109" spans="1:8" x14ac:dyDescent="0.35">
      <c r="A109" t="s">
        <v>126</v>
      </c>
      <c r="B109">
        <v>2</v>
      </c>
      <c r="C109">
        <v>74045</v>
      </c>
      <c r="D109">
        <v>138</v>
      </c>
      <c r="E109">
        <v>54</v>
      </c>
      <c r="F109">
        <v>6</v>
      </c>
      <c r="G109" t="s">
        <v>13</v>
      </c>
      <c r="H109" t="str">
        <f t="shared" si="1"/>
        <v>high</v>
      </c>
    </row>
    <row r="110" spans="1:8" x14ac:dyDescent="0.35">
      <c r="A110" t="s">
        <v>127</v>
      </c>
      <c r="B110">
        <v>7</v>
      </c>
      <c r="C110">
        <v>59790</v>
      </c>
      <c r="D110">
        <v>208</v>
      </c>
      <c r="E110">
        <v>141</v>
      </c>
      <c r="F110">
        <v>14</v>
      </c>
      <c r="G110" t="s">
        <v>51</v>
      </c>
      <c r="H110" t="str">
        <f t="shared" si="1"/>
        <v>medium</v>
      </c>
    </row>
    <row r="111" spans="1:8" x14ac:dyDescent="0.35">
      <c r="A111" t="s">
        <v>128</v>
      </c>
      <c r="B111">
        <v>5</v>
      </c>
      <c r="C111">
        <v>25600</v>
      </c>
      <c r="D111">
        <v>280</v>
      </c>
      <c r="E111">
        <v>110</v>
      </c>
      <c r="F111">
        <v>5</v>
      </c>
      <c r="G111" t="s">
        <v>22</v>
      </c>
      <c r="H111" t="str">
        <f t="shared" si="1"/>
        <v>low</v>
      </c>
    </row>
    <row r="112" spans="1:8" x14ac:dyDescent="0.35">
      <c r="A112" t="s">
        <v>129</v>
      </c>
      <c r="B112">
        <v>2</v>
      </c>
      <c r="C112">
        <v>60764</v>
      </c>
      <c r="D112">
        <v>141</v>
      </c>
      <c r="E112">
        <v>71</v>
      </c>
      <c r="F112">
        <v>13</v>
      </c>
      <c r="G112" t="s">
        <v>31</v>
      </c>
      <c r="H112" t="str">
        <f t="shared" si="1"/>
        <v>medium</v>
      </c>
    </row>
    <row r="113" spans="1:8" x14ac:dyDescent="0.35">
      <c r="A113" t="s">
        <v>130</v>
      </c>
      <c r="B113">
        <v>1</v>
      </c>
      <c r="C113">
        <v>94543</v>
      </c>
      <c r="D113">
        <v>285</v>
      </c>
      <c r="E113">
        <v>198</v>
      </c>
      <c r="F113">
        <v>14</v>
      </c>
      <c r="G113" t="s">
        <v>31</v>
      </c>
      <c r="H113" t="str">
        <f t="shared" si="1"/>
        <v>high</v>
      </c>
    </row>
    <row r="114" spans="1:8" x14ac:dyDescent="0.35">
      <c r="A114" t="s">
        <v>131</v>
      </c>
      <c r="B114">
        <v>4</v>
      </c>
      <c r="C114">
        <v>65714</v>
      </c>
      <c r="D114">
        <v>497</v>
      </c>
      <c r="E114">
        <v>119</v>
      </c>
      <c r="F114">
        <v>3</v>
      </c>
      <c r="G114" t="s">
        <v>10</v>
      </c>
      <c r="H114" t="str">
        <f t="shared" si="1"/>
        <v>medium</v>
      </c>
    </row>
    <row r="115" spans="1:8" x14ac:dyDescent="0.35">
      <c r="A115" t="s">
        <v>132</v>
      </c>
      <c r="B115">
        <v>4</v>
      </c>
      <c r="C115">
        <v>76835</v>
      </c>
      <c r="D115">
        <v>322</v>
      </c>
      <c r="E115">
        <v>50</v>
      </c>
      <c r="F115">
        <v>12</v>
      </c>
      <c r="G115" t="s">
        <v>27</v>
      </c>
      <c r="H115" t="str">
        <f t="shared" si="1"/>
        <v>high</v>
      </c>
    </row>
    <row r="116" spans="1:8" x14ac:dyDescent="0.35">
      <c r="A116" t="s">
        <v>133</v>
      </c>
      <c r="B116">
        <v>4</v>
      </c>
      <c r="C116">
        <v>93744</v>
      </c>
      <c r="D116">
        <v>221</v>
      </c>
      <c r="E116">
        <v>182</v>
      </c>
      <c r="F116">
        <v>4</v>
      </c>
      <c r="G116" t="s">
        <v>56</v>
      </c>
      <c r="H116" t="str">
        <f t="shared" si="1"/>
        <v>high</v>
      </c>
    </row>
    <row r="117" spans="1:8" x14ac:dyDescent="0.35">
      <c r="A117" t="s">
        <v>134</v>
      </c>
      <c r="B117">
        <v>5</v>
      </c>
      <c r="C117">
        <v>76491</v>
      </c>
      <c r="D117">
        <v>232</v>
      </c>
      <c r="E117">
        <v>61</v>
      </c>
      <c r="F117">
        <v>4</v>
      </c>
      <c r="G117" t="s">
        <v>51</v>
      </c>
      <c r="H117" t="str">
        <f t="shared" si="1"/>
        <v>high</v>
      </c>
    </row>
    <row r="118" spans="1:8" x14ac:dyDescent="0.35">
      <c r="A118" t="s">
        <v>135</v>
      </c>
      <c r="B118">
        <v>1</v>
      </c>
      <c r="C118">
        <v>38589</v>
      </c>
      <c r="D118">
        <v>262</v>
      </c>
      <c r="E118">
        <v>139</v>
      </c>
      <c r="F118">
        <v>5</v>
      </c>
      <c r="G118" t="s">
        <v>13</v>
      </c>
      <c r="H118" t="str">
        <f t="shared" si="1"/>
        <v>low</v>
      </c>
    </row>
    <row r="119" spans="1:8" x14ac:dyDescent="0.35">
      <c r="A119" t="s">
        <v>136</v>
      </c>
      <c r="B119">
        <v>5</v>
      </c>
      <c r="C119">
        <v>63484</v>
      </c>
      <c r="D119">
        <v>314</v>
      </c>
      <c r="E119">
        <v>95</v>
      </c>
      <c r="F119">
        <v>5</v>
      </c>
      <c r="G119" t="s">
        <v>10</v>
      </c>
      <c r="H119" t="str">
        <f t="shared" si="1"/>
        <v>medium</v>
      </c>
    </row>
    <row r="120" spans="1:8" x14ac:dyDescent="0.35">
      <c r="A120" t="s">
        <v>137</v>
      </c>
      <c r="B120">
        <v>7</v>
      </c>
      <c r="C120">
        <v>56212</v>
      </c>
      <c r="D120">
        <v>320</v>
      </c>
      <c r="E120">
        <v>83</v>
      </c>
      <c r="F120">
        <v>11</v>
      </c>
      <c r="G120" t="s">
        <v>56</v>
      </c>
      <c r="H120" t="str">
        <f t="shared" si="1"/>
        <v>medium</v>
      </c>
    </row>
    <row r="121" spans="1:8" x14ac:dyDescent="0.35">
      <c r="A121" t="s">
        <v>138</v>
      </c>
      <c r="B121">
        <v>5</v>
      </c>
      <c r="C121">
        <v>63525</v>
      </c>
      <c r="D121">
        <v>334</v>
      </c>
      <c r="E121">
        <v>127</v>
      </c>
      <c r="F121">
        <v>12</v>
      </c>
      <c r="G121" t="s">
        <v>31</v>
      </c>
      <c r="H121" t="str">
        <f t="shared" si="1"/>
        <v>medium</v>
      </c>
    </row>
    <row r="122" spans="1:8" x14ac:dyDescent="0.35">
      <c r="A122" t="s">
        <v>139</v>
      </c>
      <c r="B122">
        <v>1</v>
      </c>
      <c r="C122">
        <v>67202</v>
      </c>
      <c r="D122">
        <v>430</v>
      </c>
      <c r="E122">
        <v>94</v>
      </c>
      <c r="F122">
        <v>12</v>
      </c>
      <c r="G122" t="s">
        <v>22</v>
      </c>
      <c r="H122" t="str">
        <f t="shared" si="1"/>
        <v>medium</v>
      </c>
    </row>
    <row r="123" spans="1:8" x14ac:dyDescent="0.35">
      <c r="A123" t="s">
        <v>140</v>
      </c>
      <c r="B123">
        <v>1</v>
      </c>
      <c r="C123">
        <v>52635</v>
      </c>
      <c r="D123">
        <v>245</v>
      </c>
      <c r="E123">
        <v>122</v>
      </c>
      <c r="F123">
        <v>6</v>
      </c>
      <c r="G123" t="s">
        <v>45</v>
      </c>
      <c r="H123" t="str">
        <f t="shared" si="1"/>
        <v>medium</v>
      </c>
    </row>
    <row r="124" spans="1:8" x14ac:dyDescent="0.35">
      <c r="A124" t="s">
        <v>141</v>
      </c>
      <c r="B124">
        <v>7</v>
      </c>
      <c r="C124">
        <v>83208</v>
      </c>
      <c r="D124">
        <v>338</v>
      </c>
      <c r="E124">
        <v>75</v>
      </c>
      <c r="F124">
        <v>5</v>
      </c>
      <c r="G124" t="s">
        <v>13</v>
      </c>
      <c r="H124" t="str">
        <f t="shared" si="1"/>
        <v>high</v>
      </c>
    </row>
    <row r="125" spans="1:8" x14ac:dyDescent="0.35">
      <c r="A125" t="s">
        <v>142</v>
      </c>
      <c r="B125">
        <v>1</v>
      </c>
      <c r="C125">
        <v>53828</v>
      </c>
      <c r="D125">
        <v>175</v>
      </c>
      <c r="E125">
        <v>96</v>
      </c>
      <c r="F125">
        <v>12</v>
      </c>
      <c r="G125" t="s">
        <v>10</v>
      </c>
      <c r="H125" t="str">
        <f t="shared" si="1"/>
        <v>medium</v>
      </c>
    </row>
    <row r="126" spans="1:8" x14ac:dyDescent="0.35">
      <c r="A126" t="s">
        <v>143</v>
      </c>
      <c r="B126">
        <v>1</v>
      </c>
      <c r="C126">
        <v>38711</v>
      </c>
      <c r="D126">
        <v>108</v>
      </c>
      <c r="E126">
        <v>170</v>
      </c>
      <c r="F126">
        <v>11</v>
      </c>
      <c r="G126" t="s">
        <v>17</v>
      </c>
      <c r="H126" t="str">
        <f t="shared" si="1"/>
        <v>low</v>
      </c>
    </row>
    <row r="127" spans="1:8" x14ac:dyDescent="0.35">
      <c r="A127" t="s">
        <v>144</v>
      </c>
      <c r="B127">
        <v>4</v>
      </c>
      <c r="C127">
        <v>23420</v>
      </c>
      <c r="D127">
        <v>173</v>
      </c>
      <c r="E127">
        <v>105</v>
      </c>
      <c r="F127">
        <v>9</v>
      </c>
      <c r="G127" t="s">
        <v>56</v>
      </c>
      <c r="H127" t="str">
        <f t="shared" si="1"/>
        <v>low</v>
      </c>
    </row>
    <row r="128" spans="1:8" x14ac:dyDescent="0.35">
      <c r="A128" t="s">
        <v>145</v>
      </c>
      <c r="B128">
        <v>7</v>
      </c>
      <c r="C128">
        <v>20301</v>
      </c>
      <c r="D128">
        <v>500</v>
      </c>
      <c r="E128">
        <v>143</v>
      </c>
      <c r="F128">
        <v>7</v>
      </c>
      <c r="G128" t="s">
        <v>45</v>
      </c>
      <c r="H128" t="str">
        <f t="shared" si="1"/>
        <v>low</v>
      </c>
    </row>
    <row r="129" spans="1:8" x14ac:dyDescent="0.35">
      <c r="A129" t="s">
        <v>146</v>
      </c>
      <c r="B129">
        <v>3</v>
      </c>
      <c r="C129">
        <v>65236</v>
      </c>
      <c r="D129">
        <v>352</v>
      </c>
      <c r="E129">
        <v>156</v>
      </c>
      <c r="F129">
        <v>7</v>
      </c>
      <c r="G129" t="s">
        <v>13</v>
      </c>
      <c r="H129" t="str">
        <f t="shared" si="1"/>
        <v>medium</v>
      </c>
    </row>
    <row r="130" spans="1:8" x14ac:dyDescent="0.35">
      <c r="A130" t="s">
        <v>147</v>
      </c>
      <c r="B130">
        <v>3</v>
      </c>
      <c r="C130">
        <v>86235</v>
      </c>
      <c r="D130">
        <v>329</v>
      </c>
      <c r="E130">
        <v>112</v>
      </c>
      <c r="F130">
        <v>9</v>
      </c>
      <c r="G130" t="s">
        <v>31</v>
      </c>
      <c r="H130" t="str">
        <f t="shared" ref="H130:H193" si="2">IF(C130&lt;40000,"low",IF(C130&lt;=70000,"medium","high"))</f>
        <v>high</v>
      </c>
    </row>
    <row r="131" spans="1:8" x14ac:dyDescent="0.35">
      <c r="A131" t="s">
        <v>148</v>
      </c>
      <c r="B131">
        <v>1</v>
      </c>
      <c r="C131">
        <v>74240</v>
      </c>
      <c r="D131">
        <v>106</v>
      </c>
      <c r="E131">
        <v>97</v>
      </c>
      <c r="F131">
        <v>8</v>
      </c>
      <c r="G131" t="s">
        <v>15</v>
      </c>
      <c r="H131" t="str">
        <f t="shared" si="2"/>
        <v>high</v>
      </c>
    </row>
    <row r="132" spans="1:8" x14ac:dyDescent="0.35">
      <c r="A132" t="s">
        <v>149</v>
      </c>
      <c r="B132">
        <v>3</v>
      </c>
      <c r="C132">
        <v>85726</v>
      </c>
      <c r="D132">
        <v>273</v>
      </c>
      <c r="E132">
        <v>110</v>
      </c>
      <c r="F132">
        <v>11</v>
      </c>
      <c r="G132" t="s">
        <v>27</v>
      </c>
      <c r="H132" t="str">
        <f t="shared" si="2"/>
        <v>high</v>
      </c>
    </row>
    <row r="133" spans="1:8" x14ac:dyDescent="0.35">
      <c r="A133" t="s">
        <v>150</v>
      </c>
      <c r="B133">
        <v>3</v>
      </c>
      <c r="C133">
        <v>30492</v>
      </c>
      <c r="D133">
        <v>240</v>
      </c>
      <c r="E133">
        <v>130</v>
      </c>
      <c r="F133">
        <v>12</v>
      </c>
      <c r="G133" t="s">
        <v>56</v>
      </c>
      <c r="H133" t="str">
        <f t="shared" si="2"/>
        <v>low</v>
      </c>
    </row>
    <row r="134" spans="1:8" x14ac:dyDescent="0.35">
      <c r="A134" t="s">
        <v>151</v>
      </c>
      <c r="B134">
        <v>1</v>
      </c>
      <c r="C134">
        <v>26102</v>
      </c>
      <c r="D134">
        <v>267</v>
      </c>
      <c r="E134">
        <v>75</v>
      </c>
      <c r="F134">
        <v>13</v>
      </c>
      <c r="G134" t="s">
        <v>31</v>
      </c>
      <c r="H134" t="str">
        <f t="shared" si="2"/>
        <v>low</v>
      </c>
    </row>
    <row r="135" spans="1:8" x14ac:dyDescent="0.35">
      <c r="A135" t="s">
        <v>152</v>
      </c>
      <c r="B135">
        <v>3</v>
      </c>
      <c r="C135">
        <v>70336</v>
      </c>
      <c r="D135">
        <v>269</v>
      </c>
      <c r="E135">
        <v>85</v>
      </c>
      <c r="F135">
        <v>11</v>
      </c>
      <c r="G135" t="s">
        <v>13</v>
      </c>
      <c r="H135" t="str">
        <f t="shared" si="2"/>
        <v>high</v>
      </c>
    </row>
    <row r="136" spans="1:8" x14ac:dyDescent="0.35">
      <c r="A136" t="s">
        <v>153</v>
      </c>
      <c r="B136">
        <v>5</v>
      </c>
      <c r="C136">
        <v>46641</v>
      </c>
      <c r="D136">
        <v>492</v>
      </c>
      <c r="E136">
        <v>50</v>
      </c>
      <c r="F136">
        <v>14</v>
      </c>
      <c r="G136" t="s">
        <v>56</v>
      </c>
      <c r="H136" t="str">
        <f t="shared" si="2"/>
        <v>medium</v>
      </c>
    </row>
    <row r="137" spans="1:8" x14ac:dyDescent="0.35">
      <c r="A137" t="s">
        <v>154</v>
      </c>
      <c r="B137">
        <v>2</v>
      </c>
      <c r="C137">
        <v>54584</v>
      </c>
      <c r="D137">
        <v>382</v>
      </c>
      <c r="E137">
        <v>57</v>
      </c>
      <c r="F137">
        <v>9</v>
      </c>
      <c r="G137" t="s">
        <v>51</v>
      </c>
      <c r="H137" t="str">
        <f t="shared" si="2"/>
        <v>medium</v>
      </c>
    </row>
    <row r="138" spans="1:8" x14ac:dyDescent="0.35">
      <c r="A138" t="s">
        <v>155</v>
      </c>
      <c r="B138">
        <v>7</v>
      </c>
      <c r="C138">
        <v>52745</v>
      </c>
      <c r="D138">
        <v>221</v>
      </c>
      <c r="E138">
        <v>162</v>
      </c>
      <c r="F138">
        <v>3</v>
      </c>
      <c r="G138" t="s">
        <v>45</v>
      </c>
      <c r="H138" t="str">
        <f t="shared" si="2"/>
        <v>medium</v>
      </c>
    </row>
    <row r="139" spans="1:8" x14ac:dyDescent="0.35">
      <c r="A139" t="s">
        <v>156</v>
      </c>
      <c r="B139">
        <v>2</v>
      </c>
      <c r="C139">
        <v>43093</v>
      </c>
      <c r="D139">
        <v>293</v>
      </c>
      <c r="E139">
        <v>148</v>
      </c>
      <c r="F139">
        <v>10</v>
      </c>
      <c r="G139" t="s">
        <v>13</v>
      </c>
      <c r="H139" t="str">
        <f t="shared" si="2"/>
        <v>medium</v>
      </c>
    </row>
    <row r="140" spans="1:8" x14ac:dyDescent="0.35">
      <c r="A140" t="s">
        <v>157</v>
      </c>
      <c r="B140">
        <v>1</v>
      </c>
      <c r="C140">
        <v>86105</v>
      </c>
      <c r="D140">
        <v>104</v>
      </c>
      <c r="E140">
        <v>96</v>
      </c>
      <c r="F140">
        <v>2</v>
      </c>
      <c r="G140" t="s">
        <v>51</v>
      </c>
      <c r="H140" t="str">
        <f t="shared" si="2"/>
        <v>high</v>
      </c>
    </row>
    <row r="141" spans="1:8" x14ac:dyDescent="0.35">
      <c r="A141" t="s">
        <v>158</v>
      </c>
      <c r="B141">
        <v>4</v>
      </c>
      <c r="C141">
        <v>71885</v>
      </c>
      <c r="D141">
        <v>128</v>
      </c>
      <c r="E141">
        <v>176</v>
      </c>
      <c r="F141">
        <v>9</v>
      </c>
      <c r="G141" t="s">
        <v>25</v>
      </c>
      <c r="H141" t="str">
        <f t="shared" si="2"/>
        <v>high</v>
      </c>
    </row>
    <row r="142" spans="1:8" x14ac:dyDescent="0.35">
      <c r="A142" t="s">
        <v>159</v>
      </c>
      <c r="B142">
        <v>7</v>
      </c>
      <c r="C142">
        <v>56631</v>
      </c>
      <c r="D142">
        <v>264</v>
      </c>
      <c r="E142">
        <v>105</v>
      </c>
      <c r="F142">
        <v>13</v>
      </c>
      <c r="G142" t="s">
        <v>10</v>
      </c>
      <c r="H142" t="str">
        <f t="shared" si="2"/>
        <v>medium</v>
      </c>
    </row>
    <row r="143" spans="1:8" x14ac:dyDescent="0.35">
      <c r="A143" t="s">
        <v>160</v>
      </c>
      <c r="B143">
        <v>1</v>
      </c>
      <c r="C143">
        <v>92991</v>
      </c>
      <c r="D143">
        <v>438</v>
      </c>
      <c r="E143">
        <v>63</v>
      </c>
      <c r="F143">
        <v>12</v>
      </c>
      <c r="G143" t="s">
        <v>15</v>
      </c>
      <c r="H143" t="str">
        <f t="shared" si="2"/>
        <v>high</v>
      </c>
    </row>
    <row r="144" spans="1:8" x14ac:dyDescent="0.35">
      <c r="A144" t="s">
        <v>161</v>
      </c>
      <c r="B144">
        <v>4</v>
      </c>
      <c r="C144">
        <v>24014</v>
      </c>
      <c r="D144">
        <v>235</v>
      </c>
      <c r="E144">
        <v>77</v>
      </c>
      <c r="F144">
        <v>13</v>
      </c>
      <c r="G144" t="s">
        <v>45</v>
      </c>
      <c r="H144" t="str">
        <f t="shared" si="2"/>
        <v>low</v>
      </c>
    </row>
    <row r="145" spans="1:8" x14ac:dyDescent="0.35">
      <c r="A145" t="s">
        <v>162</v>
      </c>
      <c r="B145">
        <v>2</v>
      </c>
      <c r="C145">
        <v>31093</v>
      </c>
      <c r="D145">
        <v>464</v>
      </c>
      <c r="E145">
        <v>127</v>
      </c>
      <c r="F145">
        <v>13</v>
      </c>
      <c r="G145" t="s">
        <v>56</v>
      </c>
      <c r="H145" t="str">
        <f t="shared" si="2"/>
        <v>low</v>
      </c>
    </row>
    <row r="146" spans="1:8" x14ac:dyDescent="0.35">
      <c r="A146" t="s">
        <v>163</v>
      </c>
      <c r="B146">
        <v>1</v>
      </c>
      <c r="C146">
        <v>38070</v>
      </c>
      <c r="D146">
        <v>420</v>
      </c>
      <c r="E146">
        <v>179</v>
      </c>
      <c r="F146">
        <v>5</v>
      </c>
      <c r="G146" t="s">
        <v>27</v>
      </c>
      <c r="H146" t="str">
        <f t="shared" si="2"/>
        <v>low</v>
      </c>
    </row>
    <row r="147" spans="1:8" x14ac:dyDescent="0.35">
      <c r="A147" t="s">
        <v>164</v>
      </c>
      <c r="B147">
        <v>7</v>
      </c>
      <c r="C147">
        <v>55777</v>
      </c>
      <c r="D147">
        <v>441</v>
      </c>
      <c r="E147">
        <v>158</v>
      </c>
      <c r="F147">
        <v>5</v>
      </c>
      <c r="G147" t="s">
        <v>31</v>
      </c>
      <c r="H147" t="str">
        <f t="shared" si="2"/>
        <v>medium</v>
      </c>
    </row>
    <row r="148" spans="1:8" x14ac:dyDescent="0.35">
      <c r="A148" t="s">
        <v>165</v>
      </c>
      <c r="B148">
        <v>7</v>
      </c>
      <c r="C148">
        <v>76958</v>
      </c>
      <c r="D148">
        <v>244</v>
      </c>
      <c r="E148">
        <v>63</v>
      </c>
      <c r="F148">
        <v>6</v>
      </c>
      <c r="G148" t="s">
        <v>17</v>
      </c>
      <c r="H148" t="str">
        <f t="shared" si="2"/>
        <v>high</v>
      </c>
    </row>
    <row r="149" spans="1:8" x14ac:dyDescent="0.35">
      <c r="A149" t="s">
        <v>166</v>
      </c>
      <c r="B149">
        <v>6</v>
      </c>
      <c r="C149">
        <v>30729</v>
      </c>
      <c r="D149">
        <v>426</v>
      </c>
      <c r="E149">
        <v>105</v>
      </c>
      <c r="F149">
        <v>9</v>
      </c>
      <c r="G149" t="s">
        <v>31</v>
      </c>
      <c r="H149" t="str">
        <f t="shared" si="2"/>
        <v>low</v>
      </c>
    </row>
    <row r="150" spans="1:8" x14ac:dyDescent="0.35">
      <c r="A150" t="s">
        <v>167</v>
      </c>
      <c r="B150">
        <v>5</v>
      </c>
      <c r="C150">
        <v>65017</v>
      </c>
      <c r="D150">
        <v>316</v>
      </c>
      <c r="E150">
        <v>164</v>
      </c>
      <c r="F150">
        <v>6</v>
      </c>
      <c r="G150" t="s">
        <v>56</v>
      </c>
      <c r="H150" t="str">
        <f t="shared" si="2"/>
        <v>medium</v>
      </c>
    </row>
    <row r="151" spans="1:8" x14ac:dyDescent="0.35">
      <c r="A151" t="s">
        <v>168</v>
      </c>
      <c r="B151">
        <v>3</v>
      </c>
      <c r="C151">
        <v>86320</v>
      </c>
      <c r="D151">
        <v>400</v>
      </c>
      <c r="E151">
        <v>56</v>
      </c>
      <c r="F151">
        <v>9</v>
      </c>
      <c r="G151" t="s">
        <v>15</v>
      </c>
      <c r="H151" t="str">
        <f t="shared" si="2"/>
        <v>high</v>
      </c>
    </row>
    <row r="152" spans="1:8" x14ac:dyDescent="0.35">
      <c r="A152" t="s">
        <v>169</v>
      </c>
      <c r="B152">
        <v>4</v>
      </c>
      <c r="C152">
        <v>47751</v>
      </c>
      <c r="D152">
        <v>231</v>
      </c>
      <c r="E152">
        <v>52</v>
      </c>
      <c r="F152">
        <v>11</v>
      </c>
      <c r="G152" t="s">
        <v>31</v>
      </c>
      <c r="H152" t="str">
        <f t="shared" si="2"/>
        <v>medium</v>
      </c>
    </row>
    <row r="153" spans="1:8" x14ac:dyDescent="0.35">
      <c r="A153" t="s">
        <v>170</v>
      </c>
      <c r="B153">
        <v>6</v>
      </c>
      <c r="C153">
        <v>98069</v>
      </c>
      <c r="D153">
        <v>391</v>
      </c>
      <c r="E153">
        <v>160</v>
      </c>
      <c r="F153">
        <v>2</v>
      </c>
      <c r="G153" t="s">
        <v>10</v>
      </c>
      <c r="H153" t="str">
        <f t="shared" si="2"/>
        <v>high</v>
      </c>
    </row>
    <row r="154" spans="1:8" x14ac:dyDescent="0.35">
      <c r="A154" t="s">
        <v>171</v>
      </c>
      <c r="B154">
        <v>3</v>
      </c>
      <c r="C154">
        <v>74748</v>
      </c>
      <c r="D154">
        <v>169</v>
      </c>
      <c r="E154">
        <v>200</v>
      </c>
      <c r="F154">
        <v>13</v>
      </c>
      <c r="G154" t="s">
        <v>15</v>
      </c>
      <c r="H154" t="str">
        <f t="shared" si="2"/>
        <v>high</v>
      </c>
    </row>
    <row r="155" spans="1:8" x14ac:dyDescent="0.35">
      <c r="A155" t="s">
        <v>172</v>
      </c>
      <c r="B155">
        <v>3</v>
      </c>
      <c r="C155">
        <v>25801</v>
      </c>
      <c r="D155">
        <v>351</v>
      </c>
      <c r="E155">
        <v>156</v>
      </c>
      <c r="F155">
        <v>11</v>
      </c>
      <c r="G155" t="s">
        <v>13</v>
      </c>
      <c r="H155" t="str">
        <f t="shared" si="2"/>
        <v>low</v>
      </c>
    </row>
    <row r="156" spans="1:8" x14ac:dyDescent="0.35">
      <c r="A156" t="s">
        <v>173</v>
      </c>
      <c r="B156">
        <v>1</v>
      </c>
      <c r="C156">
        <v>39190</v>
      </c>
      <c r="D156">
        <v>374</v>
      </c>
      <c r="E156">
        <v>67</v>
      </c>
      <c r="F156">
        <v>10</v>
      </c>
      <c r="G156" t="s">
        <v>51</v>
      </c>
      <c r="H156" t="str">
        <f t="shared" si="2"/>
        <v>low</v>
      </c>
    </row>
    <row r="157" spans="1:8" x14ac:dyDescent="0.35">
      <c r="A157" t="s">
        <v>174</v>
      </c>
      <c r="B157">
        <v>3</v>
      </c>
      <c r="C157">
        <v>69689</v>
      </c>
      <c r="D157">
        <v>463</v>
      </c>
      <c r="E157">
        <v>87</v>
      </c>
      <c r="F157">
        <v>7</v>
      </c>
      <c r="G157" t="s">
        <v>17</v>
      </c>
      <c r="H157" t="str">
        <f t="shared" si="2"/>
        <v>medium</v>
      </c>
    </row>
    <row r="158" spans="1:8" x14ac:dyDescent="0.35">
      <c r="A158" t="s">
        <v>175</v>
      </c>
      <c r="B158">
        <v>5</v>
      </c>
      <c r="C158">
        <v>70993</v>
      </c>
      <c r="D158">
        <v>281</v>
      </c>
      <c r="E158">
        <v>164</v>
      </c>
      <c r="F158">
        <v>4</v>
      </c>
      <c r="G158" t="s">
        <v>8</v>
      </c>
      <c r="H158" t="str">
        <f t="shared" si="2"/>
        <v>high</v>
      </c>
    </row>
    <row r="159" spans="1:8" x14ac:dyDescent="0.35">
      <c r="A159" t="s">
        <v>176</v>
      </c>
      <c r="B159">
        <v>7</v>
      </c>
      <c r="C159">
        <v>49592</v>
      </c>
      <c r="D159">
        <v>266</v>
      </c>
      <c r="E159">
        <v>64</v>
      </c>
      <c r="F159">
        <v>14</v>
      </c>
      <c r="G159" t="s">
        <v>56</v>
      </c>
      <c r="H159" t="str">
        <f t="shared" si="2"/>
        <v>medium</v>
      </c>
    </row>
    <row r="160" spans="1:8" x14ac:dyDescent="0.35">
      <c r="A160" t="s">
        <v>177</v>
      </c>
      <c r="B160">
        <v>6</v>
      </c>
      <c r="C160">
        <v>30647</v>
      </c>
      <c r="D160">
        <v>190</v>
      </c>
      <c r="E160">
        <v>168</v>
      </c>
      <c r="F160">
        <v>9</v>
      </c>
      <c r="G160" t="s">
        <v>22</v>
      </c>
      <c r="H160" t="str">
        <f t="shared" si="2"/>
        <v>low</v>
      </c>
    </row>
    <row r="161" spans="1:8" x14ac:dyDescent="0.35">
      <c r="A161" t="s">
        <v>178</v>
      </c>
      <c r="B161">
        <v>3</v>
      </c>
      <c r="C161">
        <v>28716</v>
      </c>
      <c r="D161">
        <v>301</v>
      </c>
      <c r="E161">
        <v>77</v>
      </c>
      <c r="F161">
        <v>10</v>
      </c>
      <c r="G161" t="s">
        <v>8</v>
      </c>
      <c r="H161" t="str">
        <f t="shared" si="2"/>
        <v>low</v>
      </c>
    </row>
    <row r="162" spans="1:8" x14ac:dyDescent="0.35">
      <c r="A162" t="s">
        <v>179</v>
      </c>
      <c r="B162">
        <v>1</v>
      </c>
      <c r="C162">
        <v>90316</v>
      </c>
      <c r="D162">
        <v>445</v>
      </c>
      <c r="E162">
        <v>88</v>
      </c>
      <c r="F162">
        <v>7</v>
      </c>
      <c r="G162" t="s">
        <v>31</v>
      </c>
      <c r="H162" t="str">
        <f t="shared" si="2"/>
        <v>high</v>
      </c>
    </row>
    <row r="163" spans="1:8" x14ac:dyDescent="0.35">
      <c r="A163" t="s">
        <v>180</v>
      </c>
      <c r="B163">
        <v>5</v>
      </c>
      <c r="C163">
        <v>22368</v>
      </c>
      <c r="D163">
        <v>118</v>
      </c>
      <c r="E163">
        <v>66</v>
      </c>
      <c r="F163">
        <v>12</v>
      </c>
      <c r="G163" t="s">
        <v>56</v>
      </c>
      <c r="H163" t="str">
        <f t="shared" si="2"/>
        <v>low</v>
      </c>
    </row>
    <row r="164" spans="1:8" x14ac:dyDescent="0.35">
      <c r="A164" t="s">
        <v>181</v>
      </c>
      <c r="B164">
        <v>2</v>
      </c>
      <c r="C164">
        <v>97575</v>
      </c>
      <c r="D164">
        <v>138</v>
      </c>
      <c r="E164">
        <v>135</v>
      </c>
      <c r="F164">
        <v>8</v>
      </c>
      <c r="G164" t="s">
        <v>51</v>
      </c>
      <c r="H164" t="str">
        <f t="shared" si="2"/>
        <v>high</v>
      </c>
    </row>
    <row r="165" spans="1:8" x14ac:dyDescent="0.35">
      <c r="A165" t="s">
        <v>182</v>
      </c>
      <c r="B165">
        <v>7</v>
      </c>
      <c r="C165">
        <v>26655</v>
      </c>
      <c r="D165">
        <v>225</v>
      </c>
      <c r="E165">
        <v>175</v>
      </c>
      <c r="F165">
        <v>2</v>
      </c>
      <c r="G165" t="s">
        <v>25</v>
      </c>
      <c r="H165" t="str">
        <f t="shared" si="2"/>
        <v>low</v>
      </c>
    </row>
    <row r="166" spans="1:8" x14ac:dyDescent="0.35">
      <c r="A166" t="s">
        <v>183</v>
      </c>
      <c r="B166">
        <v>7</v>
      </c>
      <c r="C166">
        <v>90031</v>
      </c>
      <c r="D166">
        <v>272</v>
      </c>
      <c r="E166">
        <v>93</v>
      </c>
      <c r="F166">
        <v>6</v>
      </c>
      <c r="G166" t="s">
        <v>51</v>
      </c>
      <c r="H166" t="str">
        <f t="shared" si="2"/>
        <v>high</v>
      </c>
    </row>
    <row r="167" spans="1:8" x14ac:dyDescent="0.35">
      <c r="A167" t="s">
        <v>184</v>
      </c>
      <c r="B167">
        <v>6</v>
      </c>
      <c r="C167">
        <v>96429</v>
      </c>
      <c r="D167">
        <v>240</v>
      </c>
      <c r="E167">
        <v>74</v>
      </c>
      <c r="F167">
        <v>6</v>
      </c>
      <c r="G167" t="s">
        <v>22</v>
      </c>
      <c r="H167" t="str">
        <f t="shared" si="2"/>
        <v>high</v>
      </c>
    </row>
    <row r="168" spans="1:8" x14ac:dyDescent="0.35">
      <c r="A168" t="s">
        <v>185</v>
      </c>
      <c r="B168">
        <v>7</v>
      </c>
      <c r="C168">
        <v>75766</v>
      </c>
      <c r="D168">
        <v>341</v>
      </c>
      <c r="E168">
        <v>194</v>
      </c>
      <c r="F168">
        <v>11</v>
      </c>
      <c r="G168" t="s">
        <v>17</v>
      </c>
      <c r="H168" t="str">
        <f t="shared" si="2"/>
        <v>high</v>
      </c>
    </row>
    <row r="169" spans="1:8" x14ac:dyDescent="0.35">
      <c r="A169" t="s">
        <v>186</v>
      </c>
      <c r="B169">
        <v>3</v>
      </c>
      <c r="C169">
        <v>33403</v>
      </c>
      <c r="D169">
        <v>319</v>
      </c>
      <c r="E169">
        <v>62</v>
      </c>
      <c r="F169">
        <v>5</v>
      </c>
      <c r="G169" t="s">
        <v>51</v>
      </c>
      <c r="H169" t="str">
        <f t="shared" si="2"/>
        <v>low</v>
      </c>
    </row>
    <row r="170" spans="1:8" x14ac:dyDescent="0.35">
      <c r="A170" t="s">
        <v>187</v>
      </c>
      <c r="B170">
        <v>1</v>
      </c>
      <c r="C170">
        <v>52097</v>
      </c>
      <c r="D170">
        <v>225</v>
      </c>
      <c r="E170">
        <v>74</v>
      </c>
      <c r="F170">
        <v>7</v>
      </c>
      <c r="G170" t="s">
        <v>27</v>
      </c>
      <c r="H170" t="str">
        <f t="shared" si="2"/>
        <v>medium</v>
      </c>
    </row>
    <row r="171" spans="1:8" x14ac:dyDescent="0.35">
      <c r="A171" t="s">
        <v>188</v>
      </c>
      <c r="B171">
        <v>7</v>
      </c>
      <c r="C171">
        <v>98657</v>
      </c>
      <c r="D171">
        <v>157</v>
      </c>
      <c r="E171">
        <v>117</v>
      </c>
      <c r="F171">
        <v>8</v>
      </c>
      <c r="G171" t="s">
        <v>25</v>
      </c>
      <c r="H171" t="str">
        <f t="shared" si="2"/>
        <v>high</v>
      </c>
    </row>
    <row r="172" spans="1:8" x14ac:dyDescent="0.35">
      <c r="A172" t="s">
        <v>189</v>
      </c>
      <c r="B172">
        <v>7</v>
      </c>
      <c r="C172">
        <v>30966</v>
      </c>
      <c r="D172">
        <v>247</v>
      </c>
      <c r="E172">
        <v>187</v>
      </c>
      <c r="F172">
        <v>10</v>
      </c>
      <c r="G172" t="s">
        <v>8</v>
      </c>
      <c r="H172" t="str">
        <f t="shared" si="2"/>
        <v>low</v>
      </c>
    </row>
    <row r="173" spans="1:8" x14ac:dyDescent="0.35">
      <c r="A173" t="s">
        <v>190</v>
      </c>
      <c r="B173">
        <v>2</v>
      </c>
      <c r="C173">
        <v>72921</v>
      </c>
      <c r="D173">
        <v>416</v>
      </c>
      <c r="E173">
        <v>116</v>
      </c>
      <c r="F173">
        <v>2</v>
      </c>
      <c r="G173" t="s">
        <v>13</v>
      </c>
      <c r="H173" t="str">
        <f t="shared" si="2"/>
        <v>high</v>
      </c>
    </row>
    <row r="174" spans="1:8" x14ac:dyDescent="0.35">
      <c r="A174" t="s">
        <v>191</v>
      </c>
      <c r="B174">
        <v>2</v>
      </c>
      <c r="C174">
        <v>69726</v>
      </c>
      <c r="D174">
        <v>482</v>
      </c>
      <c r="E174">
        <v>158</v>
      </c>
      <c r="F174">
        <v>7</v>
      </c>
      <c r="G174" t="s">
        <v>10</v>
      </c>
      <c r="H174" t="str">
        <f t="shared" si="2"/>
        <v>medium</v>
      </c>
    </row>
    <row r="175" spans="1:8" x14ac:dyDescent="0.35">
      <c r="A175" t="s">
        <v>192</v>
      </c>
      <c r="B175">
        <v>4</v>
      </c>
      <c r="C175">
        <v>70300</v>
      </c>
      <c r="D175">
        <v>460</v>
      </c>
      <c r="E175">
        <v>195</v>
      </c>
      <c r="F175">
        <v>8</v>
      </c>
      <c r="G175" t="s">
        <v>27</v>
      </c>
      <c r="H175" t="str">
        <f t="shared" si="2"/>
        <v>high</v>
      </c>
    </row>
    <row r="176" spans="1:8" x14ac:dyDescent="0.35">
      <c r="A176" t="s">
        <v>193</v>
      </c>
      <c r="B176">
        <v>5</v>
      </c>
      <c r="C176">
        <v>42677</v>
      </c>
      <c r="D176">
        <v>100</v>
      </c>
      <c r="E176">
        <v>160</v>
      </c>
      <c r="F176">
        <v>4</v>
      </c>
      <c r="G176" t="s">
        <v>25</v>
      </c>
      <c r="H176" t="str">
        <f t="shared" si="2"/>
        <v>medium</v>
      </c>
    </row>
    <row r="177" spans="1:8" x14ac:dyDescent="0.35">
      <c r="A177" t="s">
        <v>194</v>
      </c>
      <c r="B177">
        <v>3</v>
      </c>
      <c r="C177">
        <v>75609</v>
      </c>
      <c r="D177">
        <v>486</v>
      </c>
      <c r="E177">
        <v>160</v>
      </c>
      <c r="F177">
        <v>9</v>
      </c>
      <c r="G177" t="s">
        <v>13</v>
      </c>
      <c r="H177" t="str">
        <f t="shared" si="2"/>
        <v>high</v>
      </c>
    </row>
    <row r="178" spans="1:8" x14ac:dyDescent="0.35">
      <c r="A178" t="s">
        <v>195</v>
      </c>
      <c r="B178">
        <v>7</v>
      </c>
      <c r="C178">
        <v>76661</v>
      </c>
      <c r="D178">
        <v>447</v>
      </c>
      <c r="E178">
        <v>83</v>
      </c>
      <c r="F178">
        <v>6</v>
      </c>
      <c r="G178" t="s">
        <v>13</v>
      </c>
      <c r="H178" t="str">
        <f t="shared" si="2"/>
        <v>high</v>
      </c>
    </row>
    <row r="179" spans="1:8" x14ac:dyDescent="0.35">
      <c r="A179" t="s">
        <v>196</v>
      </c>
      <c r="B179">
        <v>7</v>
      </c>
      <c r="C179">
        <v>51024</v>
      </c>
      <c r="D179">
        <v>289</v>
      </c>
      <c r="E179">
        <v>160</v>
      </c>
      <c r="F179">
        <v>10</v>
      </c>
      <c r="G179" t="s">
        <v>56</v>
      </c>
      <c r="H179" t="str">
        <f t="shared" si="2"/>
        <v>medium</v>
      </c>
    </row>
    <row r="180" spans="1:8" x14ac:dyDescent="0.35">
      <c r="A180" t="s">
        <v>197</v>
      </c>
      <c r="B180">
        <v>1</v>
      </c>
      <c r="C180">
        <v>90313</v>
      </c>
      <c r="D180">
        <v>290</v>
      </c>
      <c r="E180">
        <v>57</v>
      </c>
      <c r="F180">
        <v>6</v>
      </c>
      <c r="G180" t="s">
        <v>25</v>
      </c>
      <c r="H180" t="str">
        <f t="shared" si="2"/>
        <v>high</v>
      </c>
    </row>
    <row r="181" spans="1:8" x14ac:dyDescent="0.35">
      <c r="A181" t="s">
        <v>198</v>
      </c>
      <c r="B181">
        <v>4</v>
      </c>
      <c r="C181">
        <v>73006</v>
      </c>
      <c r="D181">
        <v>468</v>
      </c>
      <c r="E181">
        <v>162</v>
      </c>
      <c r="F181">
        <v>10</v>
      </c>
      <c r="G181" t="s">
        <v>17</v>
      </c>
      <c r="H181" t="str">
        <f t="shared" si="2"/>
        <v>high</v>
      </c>
    </row>
    <row r="182" spans="1:8" x14ac:dyDescent="0.35">
      <c r="A182" t="s">
        <v>199</v>
      </c>
      <c r="B182">
        <v>5</v>
      </c>
      <c r="C182">
        <v>35338</v>
      </c>
      <c r="D182">
        <v>411</v>
      </c>
      <c r="E182">
        <v>132</v>
      </c>
      <c r="F182">
        <v>11</v>
      </c>
      <c r="G182" t="s">
        <v>31</v>
      </c>
      <c r="H182" t="str">
        <f t="shared" si="2"/>
        <v>low</v>
      </c>
    </row>
    <row r="183" spans="1:8" x14ac:dyDescent="0.35">
      <c r="A183" t="s">
        <v>200</v>
      </c>
      <c r="B183">
        <v>4</v>
      </c>
      <c r="C183">
        <v>88027</v>
      </c>
      <c r="D183">
        <v>216</v>
      </c>
      <c r="E183">
        <v>91</v>
      </c>
      <c r="F183">
        <v>5</v>
      </c>
      <c r="G183" t="s">
        <v>22</v>
      </c>
      <c r="H183" t="str">
        <f t="shared" si="2"/>
        <v>high</v>
      </c>
    </row>
    <row r="184" spans="1:8" x14ac:dyDescent="0.35">
      <c r="A184" t="s">
        <v>201</v>
      </c>
      <c r="B184">
        <v>6</v>
      </c>
      <c r="C184">
        <v>39508</v>
      </c>
      <c r="D184">
        <v>233</v>
      </c>
      <c r="E184">
        <v>150</v>
      </c>
      <c r="F184">
        <v>10</v>
      </c>
      <c r="G184" t="s">
        <v>22</v>
      </c>
      <c r="H184" t="str">
        <f t="shared" si="2"/>
        <v>low</v>
      </c>
    </row>
    <row r="185" spans="1:8" x14ac:dyDescent="0.35">
      <c r="A185" t="s">
        <v>202</v>
      </c>
      <c r="B185">
        <v>5</v>
      </c>
      <c r="C185">
        <v>23051</v>
      </c>
      <c r="D185">
        <v>157</v>
      </c>
      <c r="E185">
        <v>55</v>
      </c>
      <c r="F185">
        <v>6</v>
      </c>
      <c r="G185" t="s">
        <v>8</v>
      </c>
      <c r="H185" t="str">
        <f t="shared" si="2"/>
        <v>low</v>
      </c>
    </row>
    <row r="186" spans="1:8" x14ac:dyDescent="0.35">
      <c r="A186" t="s">
        <v>203</v>
      </c>
      <c r="B186">
        <v>7</v>
      </c>
      <c r="C186">
        <v>68747</v>
      </c>
      <c r="D186">
        <v>143</v>
      </c>
      <c r="E186">
        <v>75</v>
      </c>
      <c r="F186">
        <v>11</v>
      </c>
      <c r="G186" t="s">
        <v>8</v>
      </c>
      <c r="H186" t="str">
        <f t="shared" si="2"/>
        <v>medium</v>
      </c>
    </row>
    <row r="187" spans="1:8" x14ac:dyDescent="0.35">
      <c r="A187" t="s">
        <v>204</v>
      </c>
      <c r="B187">
        <v>7</v>
      </c>
      <c r="C187">
        <v>74021</v>
      </c>
      <c r="D187">
        <v>272</v>
      </c>
      <c r="E187">
        <v>113</v>
      </c>
      <c r="F187">
        <v>10</v>
      </c>
      <c r="G187" t="s">
        <v>22</v>
      </c>
      <c r="H187" t="str">
        <f t="shared" si="2"/>
        <v>high</v>
      </c>
    </row>
    <row r="188" spans="1:8" x14ac:dyDescent="0.35">
      <c r="A188" t="s">
        <v>205</v>
      </c>
      <c r="B188">
        <v>5</v>
      </c>
      <c r="C188">
        <v>86412</v>
      </c>
      <c r="D188">
        <v>259</v>
      </c>
      <c r="E188">
        <v>108</v>
      </c>
      <c r="F188">
        <v>4</v>
      </c>
      <c r="G188" t="s">
        <v>51</v>
      </c>
      <c r="H188" t="str">
        <f t="shared" si="2"/>
        <v>high</v>
      </c>
    </row>
    <row r="189" spans="1:8" x14ac:dyDescent="0.35">
      <c r="A189" t="s">
        <v>206</v>
      </c>
      <c r="B189">
        <v>7</v>
      </c>
      <c r="C189">
        <v>78335</v>
      </c>
      <c r="D189">
        <v>272</v>
      </c>
      <c r="E189">
        <v>158</v>
      </c>
      <c r="F189">
        <v>5</v>
      </c>
      <c r="G189" t="s">
        <v>17</v>
      </c>
      <c r="H189" t="str">
        <f t="shared" si="2"/>
        <v>high</v>
      </c>
    </row>
    <row r="190" spans="1:8" x14ac:dyDescent="0.35">
      <c r="A190" t="s">
        <v>207</v>
      </c>
      <c r="B190">
        <v>3</v>
      </c>
      <c r="C190">
        <v>76179</v>
      </c>
      <c r="D190">
        <v>416</v>
      </c>
      <c r="E190">
        <v>170</v>
      </c>
      <c r="F190">
        <v>10</v>
      </c>
      <c r="G190" t="s">
        <v>51</v>
      </c>
      <c r="H190" t="str">
        <f t="shared" si="2"/>
        <v>high</v>
      </c>
    </row>
    <row r="191" spans="1:8" x14ac:dyDescent="0.35">
      <c r="A191" t="s">
        <v>208</v>
      </c>
      <c r="B191">
        <v>5</v>
      </c>
      <c r="C191">
        <v>52093</v>
      </c>
      <c r="D191">
        <v>402</v>
      </c>
      <c r="E191">
        <v>82</v>
      </c>
      <c r="F191">
        <v>11</v>
      </c>
      <c r="G191" t="s">
        <v>51</v>
      </c>
      <c r="H191" t="str">
        <f t="shared" si="2"/>
        <v>medium</v>
      </c>
    </row>
    <row r="192" spans="1:8" x14ac:dyDescent="0.35">
      <c r="A192" t="s">
        <v>209</v>
      </c>
      <c r="B192">
        <v>4</v>
      </c>
      <c r="C192">
        <v>89678</v>
      </c>
      <c r="D192">
        <v>248</v>
      </c>
      <c r="E192">
        <v>199</v>
      </c>
      <c r="F192">
        <v>12</v>
      </c>
      <c r="G192" t="s">
        <v>10</v>
      </c>
      <c r="H192" t="str">
        <f t="shared" si="2"/>
        <v>high</v>
      </c>
    </row>
    <row r="193" spans="1:8" x14ac:dyDescent="0.35">
      <c r="A193" t="s">
        <v>210</v>
      </c>
      <c r="B193">
        <v>5</v>
      </c>
      <c r="C193">
        <v>59734</v>
      </c>
      <c r="D193">
        <v>179</v>
      </c>
      <c r="E193">
        <v>70</v>
      </c>
      <c r="F193">
        <v>7</v>
      </c>
      <c r="G193" t="s">
        <v>45</v>
      </c>
      <c r="H193" t="str">
        <f t="shared" si="2"/>
        <v>medium</v>
      </c>
    </row>
    <row r="194" spans="1:8" x14ac:dyDescent="0.35">
      <c r="A194" t="s">
        <v>211</v>
      </c>
      <c r="B194">
        <v>7</v>
      </c>
      <c r="C194">
        <v>92615</v>
      </c>
      <c r="D194">
        <v>473</v>
      </c>
      <c r="E194">
        <v>119</v>
      </c>
      <c r="F194">
        <v>3</v>
      </c>
      <c r="G194" t="s">
        <v>31</v>
      </c>
      <c r="H194" t="str">
        <f t="shared" ref="H194:H251" si="3">IF(C194&lt;40000,"low",IF(C194&lt;=70000,"medium","high"))</f>
        <v>high</v>
      </c>
    </row>
    <row r="195" spans="1:8" x14ac:dyDescent="0.35">
      <c r="A195" t="s">
        <v>212</v>
      </c>
      <c r="B195">
        <v>3</v>
      </c>
      <c r="C195">
        <v>93523</v>
      </c>
      <c r="D195">
        <v>312</v>
      </c>
      <c r="E195">
        <v>161</v>
      </c>
      <c r="F195">
        <v>8</v>
      </c>
      <c r="G195" t="s">
        <v>10</v>
      </c>
      <c r="H195" t="str">
        <f t="shared" si="3"/>
        <v>high</v>
      </c>
    </row>
    <row r="196" spans="1:8" x14ac:dyDescent="0.35">
      <c r="A196" t="s">
        <v>213</v>
      </c>
      <c r="B196">
        <v>3</v>
      </c>
      <c r="C196">
        <v>37019</v>
      </c>
      <c r="D196">
        <v>302</v>
      </c>
      <c r="E196">
        <v>53</v>
      </c>
      <c r="F196">
        <v>3</v>
      </c>
      <c r="G196" t="s">
        <v>56</v>
      </c>
      <c r="H196" t="str">
        <f t="shared" si="3"/>
        <v>low</v>
      </c>
    </row>
    <row r="197" spans="1:8" x14ac:dyDescent="0.35">
      <c r="A197" t="s">
        <v>214</v>
      </c>
      <c r="B197">
        <v>6</v>
      </c>
      <c r="C197">
        <v>93847</v>
      </c>
      <c r="D197">
        <v>351</v>
      </c>
      <c r="E197">
        <v>143</v>
      </c>
      <c r="F197">
        <v>12</v>
      </c>
      <c r="G197" t="s">
        <v>45</v>
      </c>
      <c r="H197" t="str">
        <f t="shared" si="3"/>
        <v>high</v>
      </c>
    </row>
    <row r="198" spans="1:8" x14ac:dyDescent="0.35">
      <c r="A198" t="s">
        <v>215</v>
      </c>
      <c r="B198">
        <v>4</v>
      </c>
      <c r="C198">
        <v>99634</v>
      </c>
      <c r="D198">
        <v>328</v>
      </c>
      <c r="E198">
        <v>124</v>
      </c>
      <c r="F198">
        <v>3</v>
      </c>
      <c r="G198" t="s">
        <v>45</v>
      </c>
      <c r="H198" t="str">
        <f t="shared" si="3"/>
        <v>high</v>
      </c>
    </row>
    <row r="199" spans="1:8" x14ac:dyDescent="0.35">
      <c r="A199" t="s">
        <v>216</v>
      </c>
      <c r="B199">
        <v>2</v>
      </c>
      <c r="C199">
        <v>48251</v>
      </c>
      <c r="D199">
        <v>263</v>
      </c>
      <c r="E199">
        <v>111</v>
      </c>
      <c r="F199">
        <v>12</v>
      </c>
      <c r="G199" t="s">
        <v>25</v>
      </c>
      <c r="H199" t="str">
        <f t="shared" si="3"/>
        <v>medium</v>
      </c>
    </row>
    <row r="200" spans="1:8" x14ac:dyDescent="0.35">
      <c r="A200" t="s">
        <v>217</v>
      </c>
      <c r="B200">
        <v>2</v>
      </c>
      <c r="C200">
        <v>45945</v>
      </c>
      <c r="D200">
        <v>326</v>
      </c>
      <c r="E200">
        <v>143</v>
      </c>
      <c r="F200">
        <v>2</v>
      </c>
      <c r="G200" t="s">
        <v>17</v>
      </c>
      <c r="H200" t="str">
        <f t="shared" si="3"/>
        <v>medium</v>
      </c>
    </row>
    <row r="201" spans="1:8" x14ac:dyDescent="0.35">
      <c r="A201" t="s">
        <v>218</v>
      </c>
      <c r="B201">
        <v>5</v>
      </c>
      <c r="C201">
        <v>52217</v>
      </c>
      <c r="D201">
        <v>246</v>
      </c>
      <c r="E201">
        <v>144</v>
      </c>
      <c r="F201">
        <v>12</v>
      </c>
      <c r="G201" t="s">
        <v>17</v>
      </c>
      <c r="H201" t="str">
        <f t="shared" si="3"/>
        <v>medium</v>
      </c>
    </row>
    <row r="202" spans="1:8" x14ac:dyDescent="0.35">
      <c r="A202" t="s">
        <v>219</v>
      </c>
      <c r="B202">
        <v>6</v>
      </c>
      <c r="C202">
        <v>28308</v>
      </c>
      <c r="D202">
        <v>119</v>
      </c>
      <c r="E202">
        <v>104</v>
      </c>
      <c r="F202">
        <v>12</v>
      </c>
      <c r="G202" t="s">
        <v>45</v>
      </c>
      <c r="H202" t="str">
        <f t="shared" si="3"/>
        <v>low</v>
      </c>
    </row>
    <row r="203" spans="1:8" x14ac:dyDescent="0.35">
      <c r="A203" t="s">
        <v>220</v>
      </c>
      <c r="B203">
        <v>1</v>
      </c>
      <c r="C203">
        <v>25949</v>
      </c>
      <c r="D203">
        <v>146</v>
      </c>
      <c r="E203">
        <v>186</v>
      </c>
      <c r="F203">
        <v>13</v>
      </c>
      <c r="G203" t="s">
        <v>51</v>
      </c>
      <c r="H203" t="str">
        <f t="shared" si="3"/>
        <v>low</v>
      </c>
    </row>
    <row r="204" spans="1:8" x14ac:dyDescent="0.35">
      <c r="A204" t="s">
        <v>221</v>
      </c>
      <c r="B204">
        <v>5</v>
      </c>
      <c r="C204">
        <v>71990</v>
      </c>
      <c r="D204">
        <v>332</v>
      </c>
      <c r="E204">
        <v>180</v>
      </c>
      <c r="F204">
        <v>12</v>
      </c>
      <c r="G204" t="s">
        <v>25</v>
      </c>
      <c r="H204" t="str">
        <f t="shared" si="3"/>
        <v>high</v>
      </c>
    </row>
    <row r="205" spans="1:8" x14ac:dyDescent="0.35">
      <c r="A205" t="s">
        <v>222</v>
      </c>
      <c r="B205">
        <v>6</v>
      </c>
      <c r="C205">
        <v>21150</v>
      </c>
      <c r="D205">
        <v>404</v>
      </c>
      <c r="E205">
        <v>80</v>
      </c>
      <c r="F205">
        <v>4</v>
      </c>
      <c r="G205" t="s">
        <v>31</v>
      </c>
      <c r="H205" t="str">
        <f t="shared" si="3"/>
        <v>low</v>
      </c>
    </row>
    <row r="206" spans="1:8" x14ac:dyDescent="0.35">
      <c r="A206" t="s">
        <v>223</v>
      </c>
      <c r="B206">
        <v>4</v>
      </c>
      <c r="C206">
        <v>94740</v>
      </c>
      <c r="D206">
        <v>113</v>
      </c>
      <c r="E206">
        <v>89</v>
      </c>
      <c r="F206">
        <v>7</v>
      </c>
      <c r="G206" t="s">
        <v>45</v>
      </c>
      <c r="H206" t="str">
        <f t="shared" si="3"/>
        <v>high</v>
      </c>
    </row>
    <row r="207" spans="1:8" x14ac:dyDescent="0.35">
      <c r="A207" t="s">
        <v>224</v>
      </c>
      <c r="B207">
        <v>4</v>
      </c>
      <c r="C207">
        <v>86617</v>
      </c>
      <c r="D207">
        <v>242</v>
      </c>
      <c r="E207">
        <v>85</v>
      </c>
      <c r="F207">
        <v>9</v>
      </c>
      <c r="G207" t="s">
        <v>27</v>
      </c>
      <c r="H207" t="str">
        <f t="shared" si="3"/>
        <v>high</v>
      </c>
    </row>
    <row r="208" spans="1:8" x14ac:dyDescent="0.35">
      <c r="A208" t="s">
        <v>225</v>
      </c>
      <c r="B208">
        <v>4</v>
      </c>
      <c r="C208">
        <v>36896</v>
      </c>
      <c r="D208">
        <v>100</v>
      </c>
      <c r="E208">
        <v>55</v>
      </c>
      <c r="F208">
        <v>10</v>
      </c>
      <c r="G208" t="s">
        <v>8</v>
      </c>
      <c r="H208" t="str">
        <f t="shared" si="3"/>
        <v>low</v>
      </c>
    </row>
    <row r="209" spans="1:8" x14ac:dyDescent="0.35">
      <c r="A209" t="s">
        <v>226</v>
      </c>
      <c r="B209">
        <v>4</v>
      </c>
      <c r="C209">
        <v>66175</v>
      </c>
      <c r="D209">
        <v>472</v>
      </c>
      <c r="E209">
        <v>115</v>
      </c>
      <c r="F209">
        <v>8</v>
      </c>
      <c r="G209" t="s">
        <v>8</v>
      </c>
      <c r="H209" t="str">
        <f t="shared" si="3"/>
        <v>medium</v>
      </c>
    </row>
    <row r="210" spans="1:8" x14ac:dyDescent="0.35">
      <c r="A210" t="s">
        <v>227</v>
      </c>
      <c r="B210">
        <v>4</v>
      </c>
      <c r="C210">
        <v>27805</v>
      </c>
      <c r="D210">
        <v>153</v>
      </c>
      <c r="E210">
        <v>124</v>
      </c>
      <c r="F210">
        <v>5</v>
      </c>
      <c r="G210" t="s">
        <v>10</v>
      </c>
      <c r="H210" t="str">
        <f t="shared" si="3"/>
        <v>low</v>
      </c>
    </row>
    <row r="211" spans="1:8" x14ac:dyDescent="0.35">
      <c r="A211" t="s">
        <v>228</v>
      </c>
      <c r="B211">
        <v>6</v>
      </c>
      <c r="C211">
        <v>25237</v>
      </c>
      <c r="D211">
        <v>473</v>
      </c>
      <c r="E211">
        <v>53</v>
      </c>
      <c r="F211">
        <v>7</v>
      </c>
      <c r="G211" t="s">
        <v>56</v>
      </c>
      <c r="H211" t="str">
        <f t="shared" si="3"/>
        <v>low</v>
      </c>
    </row>
    <row r="212" spans="1:8" x14ac:dyDescent="0.35">
      <c r="A212" t="s">
        <v>229</v>
      </c>
      <c r="B212">
        <v>6</v>
      </c>
      <c r="C212">
        <v>40056</v>
      </c>
      <c r="D212">
        <v>358</v>
      </c>
      <c r="E212">
        <v>128</v>
      </c>
      <c r="F212">
        <v>6</v>
      </c>
      <c r="G212" t="s">
        <v>15</v>
      </c>
      <c r="H212" t="str">
        <f t="shared" si="3"/>
        <v>medium</v>
      </c>
    </row>
    <row r="213" spans="1:8" x14ac:dyDescent="0.35">
      <c r="A213" t="s">
        <v>230</v>
      </c>
      <c r="B213">
        <v>3</v>
      </c>
      <c r="C213">
        <v>65543</v>
      </c>
      <c r="D213">
        <v>243</v>
      </c>
      <c r="E213">
        <v>183</v>
      </c>
      <c r="F213">
        <v>9</v>
      </c>
      <c r="G213" t="s">
        <v>15</v>
      </c>
      <c r="H213" t="str">
        <f t="shared" si="3"/>
        <v>medium</v>
      </c>
    </row>
    <row r="214" spans="1:8" x14ac:dyDescent="0.35">
      <c r="A214" t="s">
        <v>231</v>
      </c>
      <c r="B214">
        <v>2</v>
      </c>
      <c r="C214">
        <v>76556</v>
      </c>
      <c r="D214">
        <v>111</v>
      </c>
      <c r="E214">
        <v>167</v>
      </c>
      <c r="F214">
        <v>2</v>
      </c>
      <c r="G214" t="s">
        <v>8</v>
      </c>
      <c r="H214" t="str">
        <f t="shared" si="3"/>
        <v>high</v>
      </c>
    </row>
    <row r="215" spans="1:8" x14ac:dyDescent="0.35">
      <c r="A215" t="s">
        <v>232</v>
      </c>
      <c r="B215">
        <v>7</v>
      </c>
      <c r="C215">
        <v>23343</v>
      </c>
      <c r="D215">
        <v>429</v>
      </c>
      <c r="E215">
        <v>162</v>
      </c>
      <c r="F215">
        <v>2</v>
      </c>
      <c r="G215" t="s">
        <v>13</v>
      </c>
      <c r="H215" t="str">
        <f t="shared" si="3"/>
        <v>low</v>
      </c>
    </row>
    <row r="216" spans="1:8" x14ac:dyDescent="0.35">
      <c r="A216" t="s">
        <v>233</v>
      </c>
      <c r="B216">
        <v>4</v>
      </c>
      <c r="C216">
        <v>33500</v>
      </c>
      <c r="D216">
        <v>323</v>
      </c>
      <c r="E216">
        <v>143</v>
      </c>
      <c r="F216">
        <v>14</v>
      </c>
      <c r="G216" t="s">
        <v>10</v>
      </c>
      <c r="H216" t="str">
        <f t="shared" si="3"/>
        <v>low</v>
      </c>
    </row>
    <row r="217" spans="1:8" x14ac:dyDescent="0.35">
      <c r="A217" t="s">
        <v>234</v>
      </c>
      <c r="B217">
        <v>1</v>
      </c>
      <c r="C217">
        <v>73222</v>
      </c>
      <c r="D217">
        <v>371</v>
      </c>
      <c r="E217">
        <v>111</v>
      </c>
      <c r="F217">
        <v>12</v>
      </c>
      <c r="G217" t="s">
        <v>15</v>
      </c>
      <c r="H217" t="str">
        <f t="shared" si="3"/>
        <v>high</v>
      </c>
    </row>
    <row r="218" spans="1:8" x14ac:dyDescent="0.35">
      <c r="A218" t="s">
        <v>235</v>
      </c>
      <c r="B218">
        <v>7</v>
      </c>
      <c r="C218">
        <v>49375</v>
      </c>
      <c r="D218">
        <v>457</v>
      </c>
      <c r="E218">
        <v>128</v>
      </c>
      <c r="F218">
        <v>7</v>
      </c>
      <c r="G218" t="s">
        <v>8</v>
      </c>
      <c r="H218" t="str">
        <f t="shared" si="3"/>
        <v>medium</v>
      </c>
    </row>
    <row r="219" spans="1:8" x14ac:dyDescent="0.35">
      <c r="A219" t="s">
        <v>236</v>
      </c>
      <c r="B219">
        <v>6</v>
      </c>
      <c r="C219">
        <v>29662</v>
      </c>
      <c r="D219">
        <v>255</v>
      </c>
      <c r="E219">
        <v>185</v>
      </c>
      <c r="F219">
        <v>11</v>
      </c>
      <c r="G219" t="s">
        <v>56</v>
      </c>
      <c r="H219" t="str">
        <f t="shared" si="3"/>
        <v>low</v>
      </c>
    </row>
    <row r="220" spans="1:8" x14ac:dyDescent="0.35">
      <c r="A220" t="s">
        <v>237</v>
      </c>
      <c r="B220">
        <v>1</v>
      </c>
      <c r="C220">
        <v>36964</v>
      </c>
      <c r="D220">
        <v>472</v>
      </c>
      <c r="E220">
        <v>75</v>
      </c>
      <c r="F220">
        <v>13</v>
      </c>
      <c r="G220" t="s">
        <v>15</v>
      </c>
      <c r="H220" t="str">
        <f t="shared" si="3"/>
        <v>low</v>
      </c>
    </row>
    <row r="221" spans="1:8" x14ac:dyDescent="0.35">
      <c r="A221" t="s">
        <v>238</v>
      </c>
      <c r="B221">
        <v>1</v>
      </c>
      <c r="C221">
        <v>79638</v>
      </c>
      <c r="D221">
        <v>107</v>
      </c>
      <c r="E221">
        <v>93</v>
      </c>
      <c r="F221">
        <v>3</v>
      </c>
      <c r="G221" t="s">
        <v>51</v>
      </c>
      <c r="H221" t="str">
        <f t="shared" si="3"/>
        <v>high</v>
      </c>
    </row>
    <row r="222" spans="1:8" x14ac:dyDescent="0.35">
      <c r="A222" t="s">
        <v>239</v>
      </c>
      <c r="B222">
        <v>1</v>
      </c>
      <c r="C222">
        <v>93666</v>
      </c>
      <c r="D222">
        <v>221</v>
      </c>
      <c r="E222">
        <v>182</v>
      </c>
      <c r="F222">
        <v>6</v>
      </c>
      <c r="G222" t="s">
        <v>51</v>
      </c>
      <c r="H222" t="str">
        <f t="shared" si="3"/>
        <v>high</v>
      </c>
    </row>
    <row r="223" spans="1:8" x14ac:dyDescent="0.35">
      <c r="A223" t="s">
        <v>240</v>
      </c>
      <c r="B223">
        <v>3</v>
      </c>
      <c r="C223">
        <v>87215</v>
      </c>
      <c r="D223">
        <v>447</v>
      </c>
      <c r="E223">
        <v>119</v>
      </c>
      <c r="F223">
        <v>2</v>
      </c>
      <c r="G223" t="s">
        <v>17</v>
      </c>
      <c r="H223" t="str">
        <f t="shared" si="3"/>
        <v>high</v>
      </c>
    </row>
    <row r="224" spans="1:8" x14ac:dyDescent="0.35">
      <c r="A224" t="s">
        <v>241</v>
      </c>
      <c r="B224">
        <v>6</v>
      </c>
      <c r="C224">
        <v>89042</v>
      </c>
      <c r="D224">
        <v>263</v>
      </c>
      <c r="E224">
        <v>167</v>
      </c>
      <c r="F224">
        <v>8</v>
      </c>
      <c r="G224" t="s">
        <v>17</v>
      </c>
      <c r="H224" t="str">
        <f t="shared" si="3"/>
        <v>high</v>
      </c>
    </row>
    <row r="225" spans="1:8" x14ac:dyDescent="0.35">
      <c r="A225" t="s">
        <v>242</v>
      </c>
      <c r="B225">
        <v>1</v>
      </c>
      <c r="C225">
        <v>33284</v>
      </c>
      <c r="D225">
        <v>189</v>
      </c>
      <c r="E225">
        <v>117</v>
      </c>
      <c r="F225">
        <v>2</v>
      </c>
      <c r="G225" t="s">
        <v>31</v>
      </c>
      <c r="H225" t="str">
        <f t="shared" si="3"/>
        <v>low</v>
      </c>
    </row>
    <row r="226" spans="1:8" x14ac:dyDescent="0.35">
      <c r="A226" t="s">
        <v>243</v>
      </c>
      <c r="B226">
        <v>4</v>
      </c>
      <c r="C226">
        <v>92789</v>
      </c>
      <c r="D226">
        <v>235</v>
      </c>
      <c r="E226">
        <v>68</v>
      </c>
      <c r="F226">
        <v>5</v>
      </c>
      <c r="G226" t="s">
        <v>45</v>
      </c>
      <c r="H226" t="str">
        <f t="shared" si="3"/>
        <v>high</v>
      </c>
    </row>
    <row r="227" spans="1:8" x14ac:dyDescent="0.35">
      <c r="A227" t="s">
        <v>244</v>
      </c>
      <c r="B227">
        <v>5</v>
      </c>
      <c r="C227">
        <v>81389</v>
      </c>
      <c r="D227">
        <v>285</v>
      </c>
      <c r="E227">
        <v>69</v>
      </c>
      <c r="F227">
        <v>10</v>
      </c>
      <c r="G227" t="s">
        <v>27</v>
      </c>
      <c r="H227" t="str">
        <f t="shared" si="3"/>
        <v>high</v>
      </c>
    </row>
    <row r="228" spans="1:8" x14ac:dyDescent="0.35">
      <c r="A228" t="s">
        <v>245</v>
      </c>
      <c r="B228">
        <v>1</v>
      </c>
      <c r="C228">
        <v>29435</v>
      </c>
      <c r="D228">
        <v>415</v>
      </c>
      <c r="E228">
        <v>162</v>
      </c>
      <c r="F228">
        <v>2</v>
      </c>
      <c r="G228" t="s">
        <v>17</v>
      </c>
      <c r="H228" t="str">
        <f t="shared" si="3"/>
        <v>low</v>
      </c>
    </row>
    <row r="229" spans="1:8" x14ac:dyDescent="0.35">
      <c r="A229" t="s">
        <v>246</v>
      </c>
      <c r="B229">
        <v>3</v>
      </c>
      <c r="C229">
        <v>74340</v>
      </c>
      <c r="D229">
        <v>277</v>
      </c>
      <c r="E229">
        <v>189</v>
      </c>
      <c r="F229">
        <v>5</v>
      </c>
      <c r="G229" t="s">
        <v>15</v>
      </c>
      <c r="H229" t="str">
        <f t="shared" si="3"/>
        <v>high</v>
      </c>
    </row>
    <row r="230" spans="1:8" x14ac:dyDescent="0.35">
      <c r="A230" t="s">
        <v>247</v>
      </c>
      <c r="B230">
        <v>7</v>
      </c>
      <c r="C230">
        <v>64078</v>
      </c>
      <c r="D230">
        <v>127</v>
      </c>
      <c r="E230">
        <v>96</v>
      </c>
      <c r="F230">
        <v>7</v>
      </c>
      <c r="G230" t="s">
        <v>25</v>
      </c>
      <c r="H230" t="str">
        <f t="shared" si="3"/>
        <v>medium</v>
      </c>
    </row>
    <row r="231" spans="1:8" x14ac:dyDescent="0.35">
      <c r="A231" t="s">
        <v>248</v>
      </c>
      <c r="B231">
        <v>6</v>
      </c>
      <c r="C231">
        <v>98832</v>
      </c>
      <c r="D231">
        <v>319</v>
      </c>
      <c r="E231">
        <v>50</v>
      </c>
      <c r="F231">
        <v>7</v>
      </c>
      <c r="G231" t="s">
        <v>8</v>
      </c>
      <c r="H231" t="str">
        <f t="shared" si="3"/>
        <v>high</v>
      </c>
    </row>
    <row r="232" spans="1:8" x14ac:dyDescent="0.35">
      <c r="A232" t="s">
        <v>249</v>
      </c>
      <c r="B232">
        <v>3</v>
      </c>
      <c r="C232">
        <v>71293</v>
      </c>
      <c r="D232">
        <v>456</v>
      </c>
      <c r="E232">
        <v>139</v>
      </c>
      <c r="F232">
        <v>13</v>
      </c>
      <c r="G232" t="s">
        <v>25</v>
      </c>
      <c r="H232" t="str">
        <f t="shared" si="3"/>
        <v>high</v>
      </c>
    </row>
    <row r="233" spans="1:8" x14ac:dyDescent="0.35">
      <c r="A233" t="s">
        <v>250</v>
      </c>
      <c r="B233">
        <v>1</v>
      </c>
      <c r="C233">
        <v>98781</v>
      </c>
      <c r="D233">
        <v>140</v>
      </c>
      <c r="E233">
        <v>191</v>
      </c>
      <c r="F233">
        <v>14</v>
      </c>
      <c r="G233" t="s">
        <v>56</v>
      </c>
      <c r="H233" t="str">
        <f t="shared" si="3"/>
        <v>high</v>
      </c>
    </row>
    <row r="234" spans="1:8" x14ac:dyDescent="0.35">
      <c r="A234" t="s">
        <v>251</v>
      </c>
      <c r="B234">
        <v>6</v>
      </c>
      <c r="C234">
        <v>80403</v>
      </c>
      <c r="D234">
        <v>327</v>
      </c>
      <c r="E234">
        <v>113</v>
      </c>
      <c r="F234">
        <v>9</v>
      </c>
      <c r="G234" t="s">
        <v>17</v>
      </c>
      <c r="H234" t="str">
        <f t="shared" si="3"/>
        <v>high</v>
      </c>
    </row>
    <row r="235" spans="1:8" x14ac:dyDescent="0.35">
      <c r="A235" t="s">
        <v>252</v>
      </c>
      <c r="B235">
        <v>5</v>
      </c>
      <c r="C235">
        <v>49124</v>
      </c>
      <c r="D235">
        <v>291</v>
      </c>
      <c r="E235">
        <v>87</v>
      </c>
      <c r="F235">
        <v>2</v>
      </c>
      <c r="G235" t="s">
        <v>27</v>
      </c>
      <c r="H235" t="str">
        <f t="shared" si="3"/>
        <v>medium</v>
      </c>
    </row>
    <row r="236" spans="1:8" x14ac:dyDescent="0.35">
      <c r="A236" t="s">
        <v>253</v>
      </c>
      <c r="B236">
        <v>1</v>
      </c>
      <c r="C236">
        <v>63919</v>
      </c>
      <c r="D236">
        <v>244</v>
      </c>
      <c r="E236">
        <v>86</v>
      </c>
      <c r="F236">
        <v>8</v>
      </c>
      <c r="G236" t="s">
        <v>56</v>
      </c>
      <c r="H236" t="str">
        <f t="shared" si="3"/>
        <v>medium</v>
      </c>
    </row>
    <row r="237" spans="1:8" x14ac:dyDescent="0.35">
      <c r="A237" t="s">
        <v>254</v>
      </c>
      <c r="B237">
        <v>3</v>
      </c>
      <c r="C237">
        <v>55247</v>
      </c>
      <c r="D237">
        <v>300</v>
      </c>
      <c r="E237">
        <v>175</v>
      </c>
      <c r="F237">
        <v>2</v>
      </c>
      <c r="G237" t="s">
        <v>13</v>
      </c>
      <c r="H237" t="str">
        <f t="shared" si="3"/>
        <v>medium</v>
      </c>
    </row>
    <row r="238" spans="1:8" x14ac:dyDescent="0.35">
      <c r="A238" t="s">
        <v>255</v>
      </c>
      <c r="B238">
        <v>2</v>
      </c>
      <c r="C238">
        <v>82752</v>
      </c>
      <c r="D238">
        <v>311</v>
      </c>
      <c r="E238">
        <v>188</v>
      </c>
      <c r="F238">
        <v>14</v>
      </c>
      <c r="G238" t="s">
        <v>13</v>
      </c>
      <c r="H238" t="str">
        <f t="shared" si="3"/>
        <v>high</v>
      </c>
    </row>
    <row r="239" spans="1:8" x14ac:dyDescent="0.35">
      <c r="A239" t="s">
        <v>256</v>
      </c>
      <c r="B239">
        <v>4</v>
      </c>
      <c r="C239">
        <v>76573</v>
      </c>
      <c r="D239">
        <v>319</v>
      </c>
      <c r="E239">
        <v>149</v>
      </c>
      <c r="F239">
        <v>8</v>
      </c>
      <c r="G239" t="s">
        <v>25</v>
      </c>
      <c r="H239" t="str">
        <f t="shared" si="3"/>
        <v>high</v>
      </c>
    </row>
    <row r="240" spans="1:8" x14ac:dyDescent="0.35">
      <c r="A240" t="s">
        <v>257</v>
      </c>
      <c r="B240">
        <v>7</v>
      </c>
      <c r="C240">
        <v>79101</v>
      </c>
      <c r="D240">
        <v>339</v>
      </c>
      <c r="E240">
        <v>126</v>
      </c>
      <c r="F240">
        <v>4</v>
      </c>
      <c r="G240" t="s">
        <v>45</v>
      </c>
      <c r="H240" t="str">
        <f t="shared" si="3"/>
        <v>high</v>
      </c>
    </row>
    <row r="241" spans="1:8" x14ac:dyDescent="0.35">
      <c r="A241" t="s">
        <v>258</v>
      </c>
      <c r="B241">
        <v>3</v>
      </c>
      <c r="C241">
        <v>46646</v>
      </c>
      <c r="D241">
        <v>496</v>
      </c>
      <c r="E241">
        <v>52</v>
      </c>
      <c r="F241">
        <v>12</v>
      </c>
      <c r="G241" t="s">
        <v>10</v>
      </c>
      <c r="H241" t="str">
        <f t="shared" si="3"/>
        <v>medium</v>
      </c>
    </row>
    <row r="242" spans="1:8" x14ac:dyDescent="0.35">
      <c r="A242" t="s">
        <v>259</v>
      </c>
      <c r="B242">
        <v>6</v>
      </c>
      <c r="C242">
        <v>43049</v>
      </c>
      <c r="D242">
        <v>145</v>
      </c>
      <c r="E242">
        <v>183</v>
      </c>
      <c r="F242">
        <v>9</v>
      </c>
      <c r="G242" t="s">
        <v>45</v>
      </c>
      <c r="H242" t="str">
        <f t="shared" si="3"/>
        <v>medium</v>
      </c>
    </row>
    <row r="243" spans="1:8" x14ac:dyDescent="0.35">
      <c r="A243" t="s">
        <v>260</v>
      </c>
      <c r="B243">
        <v>1</v>
      </c>
      <c r="C243">
        <v>99605</v>
      </c>
      <c r="D243">
        <v>134</v>
      </c>
      <c r="E243">
        <v>59</v>
      </c>
      <c r="F243">
        <v>4</v>
      </c>
      <c r="G243" t="s">
        <v>15</v>
      </c>
      <c r="H243" t="str">
        <f t="shared" si="3"/>
        <v>high</v>
      </c>
    </row>
    <row r="244" spans="1:8" x14ac:dyDescent="0.35">
      <c r="A244" t="s">
        <v>261</v>
      </c>
      <c r="B244">
        <v>4</v>
      </c>
      <c r="C244">
        <v>88385</v>
      </c>
      <c r="D244">
        <v>352</v>
      </c>
      <c r="E244">
        <v>54</v>
      </c>
      <c r="F244">
        <v>14</v>
      </c>
      <c r="G244" t="s">
        <v>51</v>
      </c>
      <c r="H244" t="str">
        <f t="shared" si="3"/>
        <v>high</v>
      </c>
    </row>
    <row r="245" spans="1:8" x14ac:dyDescent="0.35">
      <c r="A245" t="s">
        <v>262</v>
      </c>
      <c r="B245">
        <v>1</v>
      </c>
      <c r="C245">
        <v>60158</v>
      </c>
      <c r="D245">
        <v>489</v>
      </c>
      <c r="E245">
        <v>200</v>
      </c>
      <c r="F245">
        <v>2</v>
      </c>
      <c r="G245" t="s">
        <v>31</v>
      </c>
      <c r="H245" t="str">
        <f t="shared" si="3"/>
        <v>medium</v>
      </c>
    </row>
    <row r="246" spans="1:8" x14ac:dyDescent="0.35">
      <c r="A246" t="s">
        <v>263</v>
      </c>
      <c r="B246">
        <v>6</v>
      </c>
      <c r="C246">
        <v>85417</v>
      </c>
      <c r="D246">
        <v>181</v>
      </c>
      <c r="E246">
        <v>187</v>
      </c>
      <c r="F246">
        <v>14</v>
      </c>
      <c r="G246" t="s">
        <v>45</v>
      </c>
      <c r="H246" t="str">
        <f t="shared" si="3"/>
        <v>high</v>
      </c>
    </row>
    <row r="247" spans="1:8" x14ac:dyDescent="0.35">
      <c r="A247" t="s">
        <v>264</v>
      </c>
      <c r="B247">
        <v>1</v>
      </c>
      <c r="C247">
        <v>43289</v>
      </c>
      <c r="D247">
        <v>470</v>
      </c>
      <c r="E247">
        <v>179</v>
      </c>
      <c r="F247">
        <v>14</v>
      </c>
      <c r="G247" t="s">
        <v>31</v>
      </c>
      <c r="H247" t="str">
        <f t="shared" si="3"/>
        <v>medium</v>
      </c>
    </row>
    <row r="248" spans="1:8" x14ac:dyDescent="0.35">
      <c r="A248" t="s">
        <v>265</v>
      </c>
      <c r="B248">
        <v>2</v>
      </c>
      <c r="C248">
        <v>29823</v>
      </c>
      <c r="D248">
        <v>355</v>
      </c>
      <c r="E248">
        <v>62</v>
      </c>
      <c r="F248">
        <v>9</v>
      </c>
      <c r="G248" t="s">
        <v>31</v>
      </c>
      <c r="H248" t="str">
        <f t="shared" si="3"/>
        <v>low</v>
      </c>
    </row>
    <row r="249" spans="1:8" x14ac:dyDescent="0.35">
      <c r="A249" t="s">
        <v>266</v>
      </c>
      <c r="B249">
        <v>4</v>
      </c>
      <c r="C249">
        <v>80160</v>
      </c>
      <c r="D249">
        <v>296</v>
      </c>
      <c r="E249">
        <v>179</v>
      </c>
      <c r="F249">
        <v>4</v>
      </c>
      <c r="G249" t="s">
        <v>27</v>
      </c>
      <c r="H249" t="str">
        <f t="shared" si="3"/>
        <v>high</v>
      </c>
    </row>
    <row r="250" spans="1:8" x14ac:dyDescent="0.35">
      <c r="A250" t="s">
        <v>267</v>
      </c>
      <c r="B250">
        <v>4</v>
      </c>
      <c r="C250">
        <v>61975</v>
      </c>
      <c r="D250">
        <v>402</v>
      </c>
      <c r="E250">
        <v>133</v>
      </c>
      <c r="F250">
        <v>3</v>
      </c>
      <c r="G250" t="s">
        <v>17</v>
      </c>
      <c r="H250" t="str">
        <f t="shared" si="3"/>
        <v>medium</v>
      </c>
    </row>
    <row r="251" spans="1:8" x14ac:dyDescent="0.35">
      <c r="A251" t="s">
        <v>268</v>
      </c>
      <c r="B251">
        <v>6</v>
      </c>
      <c r="C251">
        <v>29540</v>
      </c>
      <c r="D251">
        <v>109</v>
      </c>
      <c r="E251">
        <v>114</v>
      </c>
      <c r="F251">
        <v>2</v>
      </c>
      <c r="G251" t="s">
        <v>27</v>
      </c>
      <c r="H251" t="str">
        <f t="shared" si="3"/>
        <v>low</v>
      </c>
    </row>
    <row r="252" spans="1:8" x14ac:dyDescent="0.35">
      <c r="D252">
        <f>AVERAGE(D2:D251)</f>
        <v>301.33999999999997</v>
      </c>
      <c r="H252" s="1"/>
    </row>
    <row r="1048576" spans="4:4" x14ac:dyDescent="0.35">
      <c r="D1048576">
        <f>AVERAGE(D2:D1048575)</f>
        <v>301.33999999999997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062AA-CA3C-4A82-9A67-6E2CAAD043C1}">
  <dimension ref="B1:J1"/>
  <sheetViews>
    <sheetView tabSelected="1" workbookViewId="0">
      <selection activeCell="Q4" sqref="Q4"/>
    </sheetView>
  </sheetViews>
  <sheetFormatPr defaultRowHeight="14.5" x14ac:dyDescent="0.35"/>
  <sheetData>
    <row r="1" spans="2:10" ht="36" x14ac:dyDescent="0.8">
      <c r="B1" s="19" t="s">
        <v>299</v>
      </c>
      <c r="C1" s="19" t="s">
        <v>298</v>
      </c>
      <c r="D1" s="19"/>
      <c r="E1" s="19"/>
      <c r="F1" s="19"/>
      <c r="G1" s="19"/>
      <c r="H1" s="19"/>
      <c r="I1" s="19"/>
      <c r="J1" s="1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457AE-E5AC-4CBA-BE46-D8C7E8FD054F}">
  <dimension ref="A1:H48"/>
  <sheetViews>
    <sheetView workbookViewId="0">
      <selection activeCell="A3" sqref="A3:H48"/>
    </sheetView>
  </sheetViews>
  <sheetFormatPr defaultRowHeight="14.5" x14ac:dyDescent="0.35"/>
  <cols>
    <col min="1" max="1" width="14.90625" bestFit="1" customWidth="1"/>
    <col min="2" max="2" width="12.6328125" bestFit="1" customWidth="1"/>
    <col min="3" max="3" width="17.453125" bestFit="1" customWidth="1"/>
    <col min="4" max="4" width="23" bestFit="1" customWidth="1"/>
    <col min="5" max="5" width="12.1796875" bestFit="1" customWidth="1"/>
    <col min="6" max="6" width="18.26953125" bestFit="1" customWidth="1"/>
    <col min="7" max="7" width="8.81640625" bestFit="1" customWidth="1"/>
    <col min="8" max="8" width="27.7265625" bestFit="1" customWidth="1"/>
  </cols>
  <sheetData>
    <row r="1" spans="1:8" x14ac:dyDescent="0.35">
      <c r="A1" s="18" t="s">
        <v>297</v>
      </c>
    </row>
    <row r="3" spans="1:8" x14ac:dyDescent="0.35">
      <c r="A3" t="s">
        <v>0</v>
      </c>
      <c r="B3" t="s">
        <v>1</v>
      </c>
      <c r="C3" t="s">
        <v>2</v>
      </c>
      <c r="D3" t="s">
        <v>3</v>
      </c>
      <c r="E3" t="s">
        <v>4</v>
      </c>
      <c r="F3" t="s">
        <v>5</v>
      </c>
      <c r="G3" t="s">
        <v>6</v>
      </c>
      <c r="H3" t="s">
        <v>269</v>
      </c>
    </row>
    <row r="4" spans="1:8" x14ac:dyDescent="0.35">
      <c r="A4" t="s">
        <v>267</v>
      </c>
      <c r="B4">
        <v>4</v>
      </c>
      <c r="C4">
        <v>61975</v>
      </c>
      <c r="D4">
        <v>402</v>
      </c>
      <c r="E4">
        <v>133</v>
      </c>
      <c r="F4">
        <v>3</v>
      </c>
      <c r="G4" t="s">
        <v>17</v>
      </c>
      <c r="H4" t="s">
        <v>290</v>
      </c>
    </row>
    <row r="5" spans="1:8" x14ac:dyDescent="0.35">
      <c r="A5" t="s">
        <v>9</v>
      </c>
      <c r="B5">
        <v>4</v>
      </c>
      <c r="C5">
        <v>43664</v>
      </c>
      <c r="D5">
        <v>115</v>
      </c>
      <c r="E5">
        <v>79</v>
      </c>
      <c r="F5">
        <v>10</v>
      </c>
      <c r="G5" t="s">
        <v>10</v>
      </c>
      <c r="H5" t="s">
        <v>290</v>
      </c>
    </row>
    <row r="6" spans="1:8" x14ac:dyDescent="0.35">
      <c r="A6" t="s">
        <v>266</v>
      </c>
      <c r="B6">
        <v>4</v>
      </c>
      <c r="C6">
        <v>80160</v>
      </c>
      <c r="D6">
        <v>296</v>
      </c>
      <c r="E6">
        <v>179</v>
      </c>
      <c r="F6">
        <v>4</v>
      </c>
      <c r="G6" t="s">
        <v>27</v>
      </c>
      <c r="H6" t="s">
        <v>291</v>
      </c>
    </row>
    <row r="7" spans="1:8" x14ac:dyDescent="0.35">
      <c r="A7" t="s">
        <v>261</v>
      </c>
      <c r="B7">
        <v>4</v>
      </c>
      <c r="C7">
        <v>88385</v>
      </c>
      <c r="D7">
        <v>352</v>
      </c>
      <c r="E7">
        <v>54</v>
      </c>
      <c r="F7">
        <v>14</v>
      </c>
      <c r="G7" t="s">
        <v>51</v>
      </c>
      <c r="H7" t="s">
        <v>291</v>
      </c>
    </row>
    <row r="8" spans="1:8" x14ac:dyDescent="0.35">
      <c r="A8" t="s">
        <v>256</v>
      </c>
      <c r="B8">
        <v>4</v>
      </c>
      <c r="C8">
        <v>76573</v>
      </c>
      <c r="D8">
        <v>319</v>
      </c>
      <c r="E8">
        <v>149</v>
      </c>
      <c r="F8">
        <v>8</v>
      </c>
      <c r="G8" t="s">
        <v>25</v>
      </c>
      <c r="H8" t="s">
        <v>291</v>
      </c>
    </row>
    <row r="9" spans="1:8" x14ac:dyDescent="0.35">
      <c r="A9" t="s">
        <v>243</v>
      </c>
      <c r="B9">
        <v>4</v>
      </c>
      <c r="C9">
        <v>92789</v>
      </c>
      <c r="D9">
        <v>235</v>
      </c>
      <c r="E9">
        <v>68</v>
      </c>
      <c r="F9">
        <v>5</v>
      </c>
      <c r="G9" t="s">
        <v>45</v>
      </c>
      <c r="H9" t="s">
        <v>291</v>
      </c>
    </row>
    <row r="10" spans="1:8" x14ac:dyDescent="0.35">
      <c r="A10" t="s">
        <v>233</v>
      </c>
      <c r="B10">
        <v>4</v>
      </c>
      <c r="C10">
        <v>33500</v>
      </c>
      <c r="D10">
        <v>323</v>
      </c>
      <c r="E10">
        <v>143</v>
      </c>
      <c r="F10">
        <v>14</v>
      </c>
      <c r="G10" t="s">
        <v>10</v>
      </c>
      <c r="H10" t="s">
        <v>292</v>
      </c>
    </row>
    <row r="11" spans="1:8" x14ac:dyDescent="0.35">
      <c r="A11" t="s">
        <v>227</v>
      </c>
      <c r="B11">
        <v>4</v>
      </c>
      <c r="C11">
        <v>27805</v>
      </c>
      <c r="D11">
        <v>153</v>
      </c>
      <c r="E11">
        <v>124</v>
      </c>
      <c r="F11">
        <v>5</v>
      </c>
      <c r="G11" t="s">
        <v>10</v>
      </c>
      <c r="H11" t="s">
        <v>292</v>
      </c>
    </row>
    <row r="12" spans="1:8" x14ac:dyDescent="0.35">
      <c r="A12" t="s">
        <v>226</v>
      </c>
      <c r="B12">
        <v>4</v>
      </c>
      <c r="C12">
        <v>66175</v>
      </c>
      <c r="D12">
        <v>472</v>
      </c>
      <c r="E12">
        <v>115</v>
      </c>
      <c r="F12">
        <v>8</v>
      </c>
      <c r="G12" t="s">
        <v>8</v>
      </c>
      <c r="H12" t="s">
        <v>290</v>
      </c>
    </row>
    <row r="13" spans="1:8" x14ac:dyDescent="0.35">
      <c r="A13" t="s">
        <v>225</v>
      </c>
      <c r="B13">
        <v>4</v>
      </c>
      <c r="C13">
        <v>36896</v>
      </c>
      <c r="D13">
        <v>100</v>
      </c>
      <c r="E13">
        <v>55</v>
      </c>
      <c r="F13">
        <v>10</v>
      </c>
      <c r="G13" t="s">
        <v>8</v>
      </c>
      <c r="H13" t="s">
        <v>292</v>
      </c>
    </row>
    <row r="14" spans="1:8" x14ac:dyDescent="0.35">
      <c r="A14" t="s">
        <v>224</v>
      </c>
      <c r="B14">
        <v>4</v>
      </c>
      <c r="C14">
        <v>86617</v>
      </c>
      <c r="D14">
        <v>242</v>
      </c>
      <c r="E14">
        <v>85</v>
      </c>
      <c r="F14">
        <v>9</v>
      </c>
      <c r="G14" t="s">
        <v>27</v>
      </c>
      <c r="H14" t="s">
        <v>291</v>
      </c>
    </row>
    <row r="15" spans="1:8" x14ac:dyDescent="0.35">
      <c r="A15" t="s">
        <v>223</v>
      </c>
      <c r="B15">
        <v>4</v>
      </c>
      <c r="C15">
        <v>94740</v>
      </c>
      <c r="D15">
        <v>113</v>
      </c>
      <c r="E15">
        <v>89</v>
      </c>
      <c r="F15">
        <v>7</v>
      </c>
      <c r="G15" t="s">
        <v>45</v>
      </c>
      <c r="H15" t="s">
        <v>291</v>
      </c>
    </row>
    <row r="16" spans="1:8" x14ac:dyDescent="0.35">
      <c r="A16" t="s">
        <v>215</v>
      </c>
      <c r="B16">
        <v>4</v>
      </c>
      <c r="C16">
        <v>99634</v>
      </c>
      <c r="D16">
        <v>328</v>
      </c>
      <c r="E16">
        <v>124</v>
      </c>
      <c r="F16">
        <v>3</v>
      </c>
      <c r="G16" t="s">
        <v>45</v>
      </c>
      <c r="H16" t="s">
        <v>291</v>
      </c>
    </row>
    <row r="17" spans="1:8" x14ac:dyDescent="0.35">
      <c r="A17" t="s">
        <v>209</v>
      </c>
      <c r="B17">
        <v>4</v>
      </c>
      <c r="C17">
        <v>89678</v>
      </c>
      <c r="D17">
        <v>248</v>
      </c>
      <c r="E17">
        <v>199</v>
      </c>
      <c r="F17">
        <v>12</v>
      </c>
      <c r="G17" t="s">
        <v>10</v>
      </c>
      <c r="H17" t="s">
        <v>291</v>
      </c>
    </row>
    <row r="18" spans="1:8" x14ac:dyDescent="0.35">
      <c r="A18" t="s">
        <v>29</v>
      </c>
      <c r="B18">
        <v>4</v>
      </c>
      <c r="C18">
        <v>32688</v>
      </c>
      <c r="D18">
        <v>132</v>
      </c>
      <c r="E18">
        <v>108</v>
      </c>
      <c r="F18">
        <v>6</v>
      </c>
      <c r="G18" t="s">
        <v>8</v>
      </c>
      <c r="H18" t="s">
        <v>292</v>
      </c>
    </row>
    <row r="19" spans="1:8" x14ac:dyDescent="0.35">
      <c r="A19" t="s">
        <v>200</v>
      </c>
      <c r="B19">
        <v>4</v>
      </c>
      <c r="C19">
        <v>88027</v>
      </c>
      <c r="D19">
        <v>216</v>
      </c>
      <c r="E19">
        <v>91</v>
      </c>
      <c r="F19">
        <v>5</v>
      </c>
      <c r="G19" t="s">
        <v>22</v>
      </c>
      <c r="H19" t="s">
        <v>291</v>
      </c>
    </row>
    <row r="20" spans="1:8" x14ac:dyDescent="0.35">
      <c r="A20" t="s">
        <v>198</v>
      </c>
      <c r="B20">
        <v>4</v>
      </c>
      <c r="C20">
        <v>73006</v>
      </c>
      <c r="D20">
        <v>468</v>
      </c>
      <c r="E20">
        <v>162</v>
      </c>
      <c r="F20">
        <v>10</v>
      </c>
      <c r="G20" t="s">
        <v>17</v>
      </c>
      <c r="H20" t="s">
        <v>291</v>
      </c>
    </row>
    <row r="21" spans="1:8" x14ac:dyDescent="0.35">
      <c r="A21" t="s">
        <v>192</v>
      </c>
      <c r="B21">
        <v>4</v>
      </c>
      <c r="C21">
        <v>70300</v>
      </c>
      <c r="D21">
        <v>460</v>
      </c>
      <c r="E21">
        <v>195</v>
      </c>
      <c r="F21">
        <v>8</v>
      </c>
      <c r="G21" t="s">
        <v>27</v>
      </c>
      <c r="H21" t="s">
        <v>291</v>
      </c>
    </row>
    <row r="22" spans="1:8" x14ac:dyDescent="0.35">
      <c r="A22" t="s">
        <v>169</v>
      </c>
      <c r="B22">
        <v>4</v>
      </c>
      <c r="C22">
        <v>47751</v>
      </c>
      <c r="D22">
        <v>231</v>
      </c>
      <c r="E22">
        <v>52</v>
      </c>
      <c r="F22">
        <v>11</v>
      </c>
      <c r="G22" t="s">
        <v>31</v>
      </c>
      <c r="H22" t="s">
        <v>290</v>
      </c>
    </row>
    <row r="23" spans="1:8" x14ac:dyDescent="0.35">
      <c r="A23" t="s">
        <v>35</v>
      </c>
      <c r="B23">
        <v>4</v>
      </c>
      <c r="C23">
        <v>85733</v>
      </c>
      <c r="D23">
        <v>164</v>
      </c>
      <c r="E23">
        <v>178</v>
      </c>
      <c r="F23">
        <v>13</v>
      </c>
      <c r="G23" t="s">
        <v>15</v>
      </c>
      <c r="H23" t="s">
        <v>291</v>
      </c>
    </row>
    <row r="24" spans="1:8" x14ac:dyDescent="0.35">
      <c r="A24" t="s">
        <v>161</v>
      </c>
      <c r="B24">
        <v>4</v>
      </c>
      <c r="C24">
        <v>24014</v>
      </c>
      <c r="D24">
        <v>235</v>
      </c>
      <c r="E24">
        <v>77</v>
      </c>
      <c r="F24">
        <v>13</v>
      </c>
      <c r="G24" t="s">
        <v>45</v>
      </c>
      <c r="H24" t="s">
        <v>292</v>
      </c>
    </row>
    <row r="25" spans="1:8" x14ac:dyDescent="0.35">
      <c r="A25" t="s">
        <v>158</v>
      </c>
      <c r="B25">
        <v>4</v>
      </c>
      <c r="C25">
        <v>71885</v>
      </c>
      <c r="D25">
        <v>128</v>
      </c>
      <c r="E25">
        <v>176</v>
      </c>
      <c r="F25">
        <v>9</v>
      </c>
      <c r="G25" t="s">
        <v>25</v>
      </c>
      <c r="H25" t="s">
        <v>291</v>
      </c>
    </row>
    <row r="26" spans="1:8" x14ac:dyDescent="0.35">
      <c r="A26" t="s">
        <v>144</v>
      </c>
      <c r="B26">
        <v>4</v>
      </c>
      <c r="C26">
        <v>23420</v>
      </c>
      <c r="D26">
        <v>173</v>
      </c>
      <c r="E26">
        <v>105</v>
      </c>
      <c r="F26">
        <v>9</v>
      </c>
      <c r="G26" t="s">
        <v>56</v>
      </c>
      <c r="H26" t="s">
        <v>292</v>
      </c>
    </row>
    <row r="27" spans="1:8" x14ac:dyDescent="0.35">
      <c r="A27" t="s">
        <v>39</v>
      </c>
      <c r="B27">
        <v>4</v>
      </c>
      <c r="C27">
        <v>62107</v>
      </c>
      <c r="D27">
        <v>143</v>
      </c>
      <c r="E27">
        <v>144</v>
      </c>
      <c r="F27">
        <v>9</v>
      </c>
      <c r="G27" t="s">
        <v>15</v>
      </c>
      <c r="H27" t="s">
        <v>290</v>
      </c>
    </row>
    <row r="28" spans="1:8" x14ac:dyDescent="0.35">
      <c r="A28" t="s">
        <v>133</v>
      </c>
      <c r="B28">
        <v>4</v>
      </c>
      <c r="C28">
        <v>93744</v>
      </c>
      <c r="D28">
        <v>221</v>
      </c>
      <c r="E28">
        <v>182</v>
      </c>
      <c r="F28">
        <v>4</v>
      </c>
      <c r="G28" t="s">
        <v>56</v>
      </c>
      <c r="H28" t="s">
        <v>291</v>
      </c>
    </row>
    <row r="29" spans="1:8" x14ac:dyDescent="0.35">
      <c r="A29" t="s">
        <v>132</v>
      </c>
      <c r="B29">
        <v>4</v>
      </c>
      <c r="C29">
        <v>76835</v>
      </c>
      <c r="D29">
        <v>322</v>
      </c>
      <c r="E29">
        <v>50</v>
      </c>
      <c r="F29">
        <v>12</v>
      </c>
      <c r="G29" t="s">
        <v>27</v>
      </c>
      <c r="H29" t="s">
        <v>291</v>
      </c>
    </row>
    <row r="30" spans="1:8" x14ac:dyDescent="0.35">
      <c r="A30" t="s">
        <v>42</v>
      </c>
      <c r="B30">
        <v>4</v>
      </c>
      <c r="C30">
        <v>69811</v>
      </c>
      <c r="D30">
        <v>111</v>
      </c>
      <c r="E30">
        <v>52</v>
      </c>
      <c r="F30">
        <v>14</v>
      </c>
      <c r="G30" t="s">
        <v>25</v>
      </c>
      <c r="H30" t="s">
        <v>290</v>
      </c>
    </row>
    <row r="31" spans="1:8" x14ac:dyDescent="0.35">
      <c r="A31" t="s">
        <v>131</v>
      </c>
      <c r="B31">
        <v>4</v>
      </c>
      <c r="C31">
        <v>65714</v>
      </c>
      <c r="D31">
        <v>497</v>
      </c>
      <c r="E31">
        <v>119</v>
      </c>
      <c r="F31">
        <v>3</v>
      </c>
      <c r="G31" t="s">
        <v>10</v>
      </c>
      <c r="H31" t="s">
        <v>290</v>
      </c>
    </row>
    <row r="32" spans="1:8" x14ac:dyDescent="0.35">
      <c r="A32" t="s">
        <v>121</v>
      </c>
      <c r="B32">
        <v>4</v>
      </c>
      <c r="C32">
        <v>25895</v>
      </c>
      <c r="D32">
        <v>478</v>
      </c>
      <c r="E32">
        <v>110</v>
      </c>
      <c r="F32">
        <v>9</v>
      </c>
      <c r="G32" t="s">
        <v>10</v>
      </c>
      <c r="H32" t="s">
        <v>292</v>
      </c>
    </row>
    <row r="33" spans="1:8" x14ac:dyDescent="0.35">
      <c r="A33" t="s">
        <v>115</v>
      </c>
      <c r="B33">
        <v>4</v>
      </c>
      <c r="C33">
        <v>26893</v>
      </c>
      <c r="D33">
        <v>243</v>
      </c>
      <c r="E33">
        <v>181</v>
      </c>
      <c r="F33">
        <v>2</v>
      </c>
      <c r="G33" t="s">
        <v>17</v>
      </c>
      <c r="H33" t="s">
        <v>292</v>
      </c>
    </row>
    <row r="34" spans="1:8" x14ac:dyDescent="0.35">
      <c r="A34" t="s">
        <v>47</v>
      </c>
      <c r="B34">
        <v>4</v>
      </c>
      <c r="C34">
        <v>54754</v>
      </c>
      <c r="D34">
        <v>352</v>
      </c>
      <c r="E34">
        <v>194</v>
      </c>
      <c r="F34">
        <v>6</v>
      </c>
      <c r="G34" t="s">
        <v>8</v>
      </c>
      <c r="H34" t="s">
        <v>290</v>
      </c>
    </row>
    <row r="35" spans="1:8" x14ac:dyDescent="0.35">
      <c r="A35" t="s">
        <v>111</v>
      </c>
      <c r="B35">
        <v>4</v>
      </c>
      <c r="C35">
        <v>60818</v>
      </c>
      <c r="D35">
        <v>483</v>
      </c>
      <c r="E35">
        <v>144</v>
      </c>
      <c r="F35">
        <v>11</v>
      </c>
      <c r="G35" t="s">
        <v>31</v>
      </c>
      <c r="H35" t="s">
        <v>290</v>
      </c>
    </row>
    <row r="36" spans="1:8" x14ac:dyDescent="0.35">
      <c r="A36" t="s">
        <v>105</v>
      </c>
      <c r="B36">
        <v>4</v>
      </c>
      <c r="C36">
        <v>78871</v>
      </c>
      <c r="D36">
        <v>332</v>
      </c>
      <c r="E36">
        <v>175</v>
      </c>
      <c r="F36">
        <v>12</v>
      </c>
      <c r="G36" t="s">
        <v>22</v>
      </c>
      <c r="H36" t="s">
        <v>291</v>
      </c>
    </row>
    <row r="37" spans="1:8" x14ac:dyDescent="0.35">
      <c r="A37" t="s">
        <v>99</v>
      </c>
      <c r="B37">
        <v>4</v>
      </c>
      <c r="C37">
        <v>22869</v>
      </c>
      <c r="D37">
        <v>496</v>
      </c>
      <c r="E37">
        <v>66</v>
      </c>
      <c r="F37">
        <v>14</v>
      </c>
      <c r="G37" t="s">
        <v>13</v>
      </c>
      <c r="H37" t="s">
        <v>292</v>
      </c>
    </row>
    <row r="38" spans="1:8" x14ac:dyDescent="0.35">
      <c r="A38" t="s">
        <v>97</v>
      </c>
      <c r="B38">
        <v>4</v>
      </c>
      <c r="C38">
        <v>41357</v>
      </c>
      <c r="D38">
        <v>316</v>
      </c>
      <c r="E38">
        <v>194</v>
      </c>
      <c r="F38">
        <v>12</v>
      </c>
      <c r="G38" t="s">
        <v>56</v>
      </c>
      <c r="H38" t="s">
        <v>290</v>
      </c>
    </row>
    <row r="39" spans="1:8" x14ac:dyDescent="0.35">
      <c r="A39" t="s">
        <v>91</v>
      </c>
      <c r="B39">
        <v>4</v>
      </c>
      <c r="C39">
        <v>68354</v>
      </c>
      <c r="D39">
        <v>385</v>
      </c>
      <c r="E39">
        <v>100</v>
      </c>
      <c r="F39">
        <v>11</v>
      </c>
      <c r="G39" t="s">
        <v>10</v>
      </c>
      <c r="H39" t="s">
        <v>290</v>
      </c>
    </row>
    <row r="40" spans="1:8" x14ac:dyDescent="0.35">
      <c r="A40" t="s">
        <v>89</v>
      </c>
      <c r="B40">
        <v>4</v>
      </c>
      <c r="C40">
        <v>73351</v>
      </c>
      <c r="D40">
        <v>454</v>
      </c>
      <c r="E40">
        <v>79</v>
      </c>
      <c r="F40">
        <v>4</v>
      </c>
      <c r="G40" t="s">
        <v>51</v>
      </c>
      <c r="H40" t="s">
        <v>291</v>
      </c>
    </row>
    <row r="41" spans="1:8" x14ac:dyDescent="0.35">
      <c r="A41" t="s">
        <v>55</v>
      </c>
      <c r="B41">
        <v>4</v>
      </c>
      <c r="C41">
        <v>57504</v>
      </c>
      <c r="D41">
        <v>192</v>
      </c>
      <c r="E41">
        <v>162</v>
      </c>
      <c r="F41">
        <v>12</v>
      </c>
      <c r="G41" t="s">
        <v>56</v>
      </c>
      <c r="H41" t="s">
        <v>290</v>
      </c>
    </row>
    <row r="42" spans="1:8" x14ac:dyDescent="0.35">
      <c r="A42" t="s">
        <v>57</v>
      </c>
      <c r="B42">
        <v>4</v>
      </c>
      <c r="C42">
        <v>21802</v>
      </c>
      <c r="D42">
        <v>189</v>
      </c>
      <c r="E42">
        <v>81</v>
      </c>
      <c r="F42">
        <v>11</v>
      </c>
      <c r="G42" t="s">
        <v>8</v>
      </c>
      <c r="H42" t="s">
        <v>292</v>
      </c>
    </row>
    <row r="43" spans="1:8" x14ac:dyDescent="0.35">
      <c r="A43" t="s">
        <v>87</v>
      </c>
      <c r="B43">
        <v>4</v>
      </c>
      <c r="C43">
        <v>52711</v>
      </c>
      <c r="D43">
        <v>378</v>
      </c>
      <c r="E43">
        <v>101</v>
      </c>
      <c r="F43">
        <v>4</v>
      </c>
      <c r="G43" t="s">
        <v>56</v>
      </c>
      <c r="H43" t="s">
        <v>290</v>
      </c>
    </row>
    <row r="44" spans="1:8" x14ac:dyDescent="0.35">
      <c r="A44" t="s">
        <v>86</v>
      </c>
      <c r="B44">
        <v>4</v>
      </c>
      <c r="C44">
        <v>32874</v>
      </c>
      <c r="D44">
        <v>112</v>
      </c>
      <c r="E44">
        <v>140</v>
      </c>
      <c r="F44">
        <v>7</v>
      </c>
      <c r="G44" t="s">
        <v>17</v>
      </c>
      <c r="H44" t="s">
        <v>292</v>
      </c>
    </row>
    <row r="45" spans="1:8" x14ac:dyDescent="0.35">
      <c r="A45" t="s">
        <v>78</v>
      </c>
      <c r="B45">
        <v>4</v>
      </c>
      <c r="C45">
        <v>35151</v>
      </c>
      <c r="D45">
        <v>251</v>
      </c>
      <c r="E45">
        <v>124</v>
      </c>
      <c r="F45">
        <v>3</v>
      </c>
      <c r="G45" t="s">
        <v>27</v>
      </c>
      <c r="H45" t="s">
        <v>292</v>
      </c>
    </row>
    <row r="46" spans="1:8" x14ac:dyDescent="0.35">
      <c r="A46" t="s">
        <v>76</v>
      </c>
      <c r="B46">
        <v>4</v>
      </c>
      <c r="C46">
        <v>27400</v>
      </c>
      <c r="D46">
        <v>135</v>
      </c>
      <c r="E46">
        <v>191</v>
      </c>
      <c r="F46">
        <v>2</v>
      </c>
      <c r="G46" t="s">
        <v>27</v>
      </c>
      <c r="H46" t="s">
        <v>292</v>
      </c>
    </row>
    <row r="47" spans="1:8" x14ac:dyDescent="0.35">
      <c r="A47" t="s">
        <v>66</v>
      </c>
      <c r="B47">
        <v>4</v>
      </c>
      <c r="C47">
        <v>66843</v>
      </c>
      <c r="D47">
        <v>316</v>
      </c>
      <c r="E47">
        <v>99</v>
      </c>
      <c r="F47">
        <v>8</v>
      </c>
      <c r="G47" t="s">
        <v>51</v>
      </c>
      <c r="H47" t="s">
        <v>290</v>
      </c>
    </row>
    <row r="48" spans="1:8" x14ac:dyDescent="0.35">
      <c r="A48" t="s">
        <v>64</v>
      </c>
      <c r="B48">
        <v>4</v>
      </c>
      <c r="C48">
        <v>50306</v>
      </c>
      <c r="D48">
        <v>174</v>
      </c>
      <c r="E48">
        <v>52</v>
      </c>
      <c r="F48">
        <v>9</v>
      </c>
      <c r="G48" t="s">
        <v>25</v>
      </c>
      <c r="H48" t="s">
        <v>290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C5A49-1421-4CD4-B159-6FDA297D9A37}">
  <dimension ref="D15:J32"/>
  <sheetViews>
    <sheetView topLeftCell="A28" workbookViewId="0">
      <selection activeCell="F38" sqref="F38"/>
    </sheetView>
  </sheetViews>
  <sheetFormatPr defaultRowHeight="14.5" x14ac:dyDescent="0.35"/>
  <cols>
    <col min="4" max="4" width="16.26953125" bestFit="1" customWidth="1"/>
    <col min="5" max="5" width="16.7265625" bestFit="1" customWidth="1"/>
    <col min="6" max="6" width="21.6328125" bestFit="1" customWidth="1"/>
    <col min="7" max="8" width="12.36328125" bestFit="1" customWidth="1"/>
    <col min="9" max="9" width="16.7265625" bestFit="1" customWidth="1"/>
    <col min="10" max="10" width="27.1796875" bestFit="1" customWidth="1"/>
  </cols>
  <sheetData>
    <row r="15" spans="7:9" x14ac:dyDescent="0.35">
      <c r="G15" s="14" t="s">
        <v>293</v>
      </c>
      <c r="H15" t="s">
        <v>284</v>
      </c>
      <c r="I15" t="s">
        <v>282</v>
      </c>
    </row>
    <row r="16" spans="7:9" x14ac:dyDescent="0.35">
      <c r="G16" s="15">
        <v>1</v>
      </c>
      <c r="H16" s="1">
        <v>289</v>
      </c>
      <c r="I16" s="1">
        <v>2076327</v>
      </c>
    </row>
    <row r="17" spans="4:10" x14ac:dyDescent="0.35">
      <c r="G17" s="15">
        <v>2</v>
      </c>
      <c r="H17" s="1">
        <v>210</v>
      </c>
      <c r="I17" s="1">
        <v>1789715</v>
      </c>
    </row>
    <row r="18" spans="4:10" x14ac:dyDescent="0.35">
      <c r="G18" s="15">
        <v>3</v>
      </c>
      <c r="H18" s="1">
        <v>255</v>
      </c>
      <c r="I18" s="1">
        <v>2018422</v>
      </c>
    </row>
    <row r="19" spans="4:10" x14ac:dyDescent="0.35">
      <c r="G19" s="15">
        <v>4</v>
      </c>
      <c r="H19" s="1">
        <v>375</v>
      </c>
      <c r="I19" s="1">
        <v>2661379</v>
      </c>
    </row>
    <row r="20" spans="4:10" x14ac:dyDescent="0.35">
      <c r="G20" s="15">
        <v>5</v>
      </c>
      <c r="H20" s="1">
        <v>245</v>
      </c>
      <c r="I20" s="1">
        <v>1816240</v>
      </c>
    </row>
    <row r="21" spans="4:10" x14ac:dyDescent="0.35">
      <c r="G21" s="15">
        <v>6</v>
      </c>
      <c r="H21" s="1">
        <v>280</v>
      </c>
      <c r="I21" s="1">
        <v>2042239</v>
      </c>
    </row>
    <row r="22" spans="4:10" x14ac:dyDescent="0.35">
      <c r="G22" s="15">
        <v>7</v>
      </c>
      <c r="H22" s="1">
        <v>324</v>
      </c>
      <c r="I22" s="1">
        <v>2544027</v>
      </c>
    </row>
    <row r="23" spans="4:10" x14ac:dyDescent="0.35">
      <c r="G23" s="15" t="s">
        <v>280</v>
      </c>
      <c r="H23" s="1">
        <v>1978</v>
      </c>
      <c r="I23" s="1">
        <v>14948349</v>
      </c>
    </row>
    <row r="27" spans="4:10" x14ac:dyDescent="0.35">
      <c r="D27" t="s">
        <v>289</v>
      </c>
      <c r="E27" t="s">
        <v>283</v>
      </c>
      <c r="F27" t="s">
        <v>282</v>
      </c>
    </row>
    <row r="28" spans="4:10" x14ac:dyDescent="0.35">
      <c r="D28" s="1">
        <v>30816</v>
      </c>
      <c r="E28" s="1">
        <v>1023</v>
      </c>
      <c r="F28" s="1">
        <v>14948349</v>
      </c>
      <c r="H28" s="14" t="s">
        <v>279</v>
      </c>
      <c r="I28" t="s">
        <v>283</v>
      </c>
      <c r="J28" t="s">
        <v>288</v>
      </c>
    </row>
    <row r="29" spans="4:10" x14ac:dyDescent="0.35">
      <c r="H29" s="15" t="s">
        <v>291</v>
      </c>
      <c r="I29" s="1">
        <v>406</v>
      </c>
      <c r="J29" s="1">
        <v>29232</v>
      </c>
    </row>
    <row r="30" spans="4:10" x14ac:dyDescent="0.35">
      <c r="H30" s="15" t="s">
        <v>292</v>
      </c>
      <c r="I30" s="1">
        <v>255</v>
      </c>
      <c r="J30" s="1">
        <v>20227</v>
      </c>
    </row>
    <row r="31" spans="4:10" x14ac:dyDescent="0.35">
      <c r="H31" s="15" t="s">
        <v>290</v>
      </c>
      <c r="I31" s="1">
        <v>362</v>
      </c>
      <c r="J31" s="1">
        <v>25876</v>
      </c>
    </row>
    <row r="32" spans="4:10" x14ac:dyDescent="0.35">
      <c r="H32" s="15" t="s">
        <v>280</v>
      </c>
      <c r="I32" s="1">
        <v>1023</v>
      </c>
      <c r="J32" s="1">
        <v>75335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BC1FA-0348-47E7-BA33-9A50954A0217}">
  <dimension ref="A1"/>
  <sheetViews>
    <sheetView zoomScale="136" zoomScaleNormal="136" workbookViewId="0">
      <selection activeCell="E7" sqref="E7"/>
    </sheetView>
  </sheetViews>
  <sheetFormatPr defaultRowHeight="14.5" x14ac:dyDescent="0.35"/>
  <cols>
    <col min="2" max="2" width="12.36328125" bestFit="1" customWidth="1"/>
    <col min="3" max="3" width="16.26953125" bestFit="1" customWidth="1"/>
    <col min="4" max="5" width="27.1796875" bestFit="1" customWidth="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FB674-6965-4D26-8E48-7EC33E5199CC}">
  <dimension ref="A3:E25"/>
  <sheetViews>
    <sheetView workbookViewId="0">
      <selection activeCell="F10" sqref="F10"/>
    </sheetView>
  </sheetViews>
  <sheetFormatPr defaultRowHeight="14.5" x14ac:dyDescent="0.35"/>
  <cols>
    <col min="1" max="1" width="25.6328125" bestFit="1" customWidth="1"/>
    <col min="2" max="2" width="12.6328125" bestFit="1" customWidth="1"/>
    <col min="3" max="3" width="20.6328125" bestFit="1" customWidth="1"/>
    <col min="4" max="4" width="20.54296875" bestFit="1" customWidth="1"/>
    <col min="5" max="5" width="20.26953125" bestFit="1" customWidth="1"/>
    <col min="6" max="6" width="13" bestFit="1" customWidth="1"/>
    <col min="7" max="7" width="25.7265625" bestFit="1" customWidth="1"/>
    <col min="8" max="8" width="23.26953125" bestFit="1" customWidth="1"/>
    <col min="9" max="9" width="15.08984375" bestFit="1" customWidth="1"/>
    <col min="10" max="10" width="10.7265625" bestFit="1" customWidth="1"/>
  </cols>
  <sheetData>
    <row r="3" spans="1:5" x14ac:dyDescent="0.35">
      <c r="A3" s="14" t="s">
        <v>294</v>
      </c>
      <c r="B3" t="s">
        <v>281</v>
      </c>
    </row>
    <row r="4" spans="1:5" x14ac:dyDescent="0.35">
      <c r="A4" s="15" t="s">
        <v>271</v>
      </c>
      <c r="B4" s="1">
        <v>123.264</v>
      </c>
    </row>
    <row r="5" spans="1:5" x14ac:dyDescent="0.35">
      <c r="A5" s="15" t="s">
        <v>273</v>
      </c>
      <c r="B5" s="1">
        <v>330.625</v>
      </c>
    </row>
    <row r="6" spans="1:5" x14ac:dyDescent="0.35">
      <c r="A6" s="15" t="s">
        <v>274</v>
      </c>
      <c r="B6" s="1">
        <v>7.9119999999999999</v>
      </c>
    </row>
    <row r="7" spans="1:5" x14ac:dyDescent="0.35">
      <c r="A7" s="15" t="s">
        <v>276</v>
      </c>
      <c r="B7" s="1">
        <v>429.4</v>
      </c>
    </row>
    <row r="8" spans="1:5" x14ac:dyDescent="0.35">
      <c r="A8" s="15" t="s">
        <v>277</v>
      </c>
      <c r="B8" s="1">
        <v>167</v>
      </c>
      <c r="C8" s="5"/>
      <c r="D8" s="6"/>
      <c r="E8" s="7"/>
    </row>
    <row r="9" spans="1:5" x14ac:dyDescent="0.35">
      <c r="A9" s="15" t="s">
        <v>275</v>
      </c>
      <c r="B9" s="1">
        <v>21</v>
      </c>
      <c r="C9" s="8"/>
      <c r="D9" s="9"/>
      <c r="E9" s="10"/>
    </row>
    <row r="10" spans="1:5" x14ac:dyDescent="0.35">
      <c r="A10" s="15" t="s">
        <v>272</v>
      </c>
      <c r="B10" s="1">
        <v>500</v>
      </c>
      <c r="C10" s="8"/>
      <c r="D10" s="9"/>
      <c r="E10" s="10"/>
    </row>
    <row r="11" spans="1:5" x14ac:dyDescent="0.35">
      <c r="A11" s="15" t="s">
        <v>278</v>
      </c>
      <c r="B11" s="1">
        <v>251</v>
      </c>
      <c r="C11" s="8"/>
      <c r="D11" s="9"/>
      <c r="E11" s="10"/>
    </row>
    <row r="12" spans="1:5" x14ac:dyDescent="0.35">
      <c r="A12" s="15" t="s">
        <v>280</v>
      </c>
      <c r="B12" s="1">
        <v>1830.201</v>
      </c>
      <c r="C12" s="8"/>
      <c r="D12" s="9"/>
      <c r="E12" s="10"/>
    </row>
    <row r="13" spans="1:5" x14ac:dyDescent="0.35">
      <c r="C13" s="8"/>
      <c r="D13" s="9"/>
      <c r="E13" s="10"/>
    </row>
    <row r="14" spans="1:5" x14ac:dyDescent="0.35">
      <c r="C14" s="8"/>
      <c r="D14" s="9"/>
      <c r="E14" s="10"/>
    </row>
    <row r="15" spans="1:5" x14ac:dyDescent="0.35">
      <c r="C15" s="8"/>
      <c r="D15" s="9"/>
      <c r="E15" s="10"/>
    </row>
    <row r="16" spans="1:5" x14ac:dyDescent="0.35">
      <c r="C16" s="8"/>
      <c r="D16" s="9"/>
      <c r="E16" s="10"/>
    </row>
    <row r="17" spans="3:5" x14ac:dyDescent="0.35">
      <c r="C17" s="8"/>
      <c r="D17" s="9"/>
      <c r="E17" s="10"/>
    </row>
    <row r="18" spans="3:5" x14ac:dyDescent="0.35">
      <c r="C18" s="8"/>
      <c r="D18" s="9"/>
      <c r="E18" s="10"/>
    </row>
    <row r="19" spans="3:5" x14ac:dyDescent="0.35">
      <c r="C19" s="8"/>
      <c r="D19" s="9"/>
      <c r="E19" s="10"/>
    </row>
    <row r="20" spans="3:5" x14ac:dyDescent="0.35">
      <c r="C20" s="8"/>
      <c r="D20" s="9"/>
      <c r="E20" s="10"/>
    </row>
    <row r="21" spans="3:5" x14ac:dyDescent="0.35">
      <c r="C21" s="8"/>
      <c r="D21" s="9"/>
      <c r="E21" s="10"/>
    </row>
    <row r="22" spans="3:5" x14ac:dyDescent="0.35">
      <c r="C22" s="8"/>
      <c r="D22" s="9"/>
      <c r="E22" s="10"/>
    </row>
    <row r="23" spans="3:5" x14ac:dyDescent="0.35">
      <c r="C23" s="8"/>
      <c r="D23" s="9"/>
      <c r="E23" s="10"/>
    </row>
    <row r="24" spans="3:5" x14ac:dyDescent="0.35">
      <c r="C24" s="8"/>
      <c r="D24" s="9"/>
      <c r="E24" s="10"/>
    </row>
    <row r="25" spans="3:5" x14ac:dyDescent="0.35">
      <c r="C25" s="11"/>
      <c r="D25" s="12"/>
      <c r="E25" s="13"/>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BC3D2-8859-4555-83A5-9C12F559ACD5}">
  <dimension ref="A1:E10"/>
  <sheetViews>
    <sheetView topLeftCell="A4" workbookViewId="0"/>
  </sheetViews>
  <sheetFormatPr defaultRowHeight="14.5" x14ac:dyDescent="0.35"/>
  <cols>
    <col min="1" max="1" width="12.36328125" customWidth="1"/>
    <col min="2" max="2" width="17.08984375" customWidth="1"/>
    <col min="3" max="3" width="25.453125" customWidth="1"/>
    <col min="4" max="4" width="39.1796875" customWidth="1"/>
    <col min="5" max="5" width="39.26953125" customWidth="1"/>
  </cols>
  <sheetData>
    <row r="1" spans="1:5" x14ac:dyDescent="0.35">
      <c r="A1" t="s">
        <v>1</v>
      </c>
      <c r="B1" t="s">
        <v>2</v>
      </c>
      <c r="C1" t="s">
        <v>285</v>
      </c>
      <c r="D1" t="s">
        <v>286</v>
      </c>
      <c r="E1" t="s">
        <v>287</v>
      </c>
    </row>
    <row r="2" spans="1:5" x14ac:dyDescent="0.35">
      <c r="A2">
        <v>1</v>
      </c>
      <c r="B2">
        <v>57675.75</v>
      </c>
    </row>
    <row r="3" spans="1:5" x14ac:dyDescent="0.35">
      <c r="A3">
        <v>2</v>
      </c>
      <c r="B3">
        <v>59657.166666666664</v>
      </c>
    </row>
    <row r="4" spans="1:5" x14ac:dyDescent="0.35">
      <c r="A4">
        <v>3</v>
      </c>
      <c r="B4">
        <v>63075.6875</v>
      </c>
    </row>
    <row r="5" spans="1:5" x14ac:dyDescent="0.35">
      <c r="A5">
        <v>4</v>
      </c>
      <c r="B5">
        <v>59141.755555555559</v>
      </c>
    </row>
    <row r="6" spans="1:5" x14ac:dyDescent="0.35">
      <c r="A6">
        <v>5</v>
      </c>
      <c r="B6">
        <v>56757.5</v>
      </c>
    </row>
    <row r="7" spans="1:5" x14ac:dyDescent="0.35">
      <c r="A7">
        <v>6</v>
      </c>
      <c r="B7">
        <v>60065.852941176468</v>
      </c>
    </row>
    <row r="8" spans="1:5" x14ac:dyDescent="0.35">
      <c r="A8">
        <v>7</v>
      </c>
      <c r="B8">
        <v>62049.439024390245</v>
      </c>
      <c r="C8">
        <v>62049.439024390245</v>
      </c>
      <c r="D8" s="17">
        <v>62049.439024390245</v>
      </c>
      <c r="E8" s="17">
        <v>62049.439024390245</v>
      </c>
    </row>
    <row r="9" spans="1:5" x14ac:dyDescent="0.35">
      <c r="A9">
        <v>8</v>
      </c>
      <c r="C9">
        <f>_xlfn.FORECAST.ETS(A9,$B$2:$B$8,$A$2:$A$8,1,1)</f>
        <v>60275.312871045309</v>
      </c>
      <c r="D9" s="17">
        <f>C9-_xlfn.FORECAST.ETS.CONFINT(A9,$B$2:$B$8,$A$2:$A$8,0.95,1,1)</f>
        <v>55736.352332627212</v>
      </c>
      <c r="E9" s="17">
        <f>C9+_xlfn.FORECAST.ETS.CONFINT(A9,$B$2:$B$8,$A$2:$A$8,0.95,1,1)</f>
        <v>64814.273409463407</v>
      </c>
    </row>
    <row r="10" spans="1:5" x14ac:dyDescent="0.35">
      <c r="A10">
        <v>9</v>
      </c>
      <c r="C10">
        <f>_xlfn.FORECAST.ETS(A10,$B$2:$B$8,$A$2:$A$8,1,1)</f>
        <v>60554.117195088234</v>
      </c>
      <c r="D10" s="17">
        <f>C10-_xlfn.FORECAST.ETS.CONFINT(A10,$B$2:$B$8,$A$2:$A$8,0.95,1,1)</f>
        <v>55992.064429969614</v>
      </c>
      <c r="E10" s="17">
        <f>C10+_xlfn.FORECAST.ETS.CONFINT(A10,$B$2:$B$8,$A$2:$A$8,0.95,1,1)</f>
        <v>65116.169960206855</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1B9AB-AE26-41CA-BCB6-7FAE7A522FF7}">
  <dimension ref="A3:F52"/>
  <sheetViews>
    <sheetView topLeftCell="A3" workbookViewId="0">
      <selection activeCell="A3" sqref="A3"/>
    </sheetView>
  </sheetViews>
  <sheetFormatPr defaultRowHeight="14.5" x14ac:dyDescent="0.35"/>
  <cols>
    <col min="1" max="1" width="12.36328125" bestFit="1" customWidth="1"/>
    <col min="2" max="2" width="16.7265625" bestFit="1" customWidth="1"/>
    <col min="3" max="3" width="21.6328125" bestFit="1" customWidth="1"/>
    <col min="4" max="4" width="27.1796875" bestFit="1" customWidth="1"/>
    <col min="5" max="5" width="16.26953125" bestFit="1" customWidth="1"/>
    <col min="6" max="6" width="22.453125" bestFit="1" customWidth="1"/>
  </cols>
  <sheetData>
    <row r="3" spans="1:6" x14ac:dyDescent="0.35">
      <c r="A3" s="14" t="s">
        <v>295</v>
      </c>
      <c r="B3" t="s">
        <v>283</v>
      </c>
      <c r="C3" t="s">
        <v>282</v>
      </c>
      <c r="D3" t="s">
        <v>288</v>
      </c>
      <c r="E3" t="s">
        <v>289</v>
      </c>
      <c r="F3" t="s">
        <v>284</v>
      </c>
    </row>
    <row r="4" spans="1:6" x14ac:dyDescent="0.35">
      <c r="A4" s="15" t="s">
        <v>17</v>
      </c>
      <c r="B4" s="1">
        <v>100</v>
      </c>
      <c r="C4" s="1">
        <v>1370730</v>
      </c>
      <c r="D4" s="1">
        <v>6909</v>
      </c>
      <c r="E4" s="1">
        <v>3081</v>
      </c>
      <c r="F4" s="1">
        <v>160</v>
      </c>
    </row>
    <row r="5" spans="1:6" x14ac:dyDescent="0.35">
      <c r="A5" s="16" t="s">
        <v>291</v>
      </c>
      <c r="B5" s="1">
        <v>48</v>
      </c>
      <c r="C5" s="1">
        <v>744472</v>
      </c>
      <c r="D5" s="1">
        <v>2888</v>
      </c>
      <c r="E5" s="1">
        <v>1246</v>
      </c>
      <c r="F5" s="1">
        <v>64</v>
      </c>
    </row>
    <row r="6" spans="1:6" x14ac:dyDescent="0.35">
      <c r="A6" s="16" t="s">
        <v>292</v>
      </c>
      <c r="B6" s="1">
        <v>19</v>
      </c>
      <c r="C6" s="1">
        <v>174160</v>
      </c>
      <c r="D6" s="1">
        <v>1270</v>
      </c>
      <c r="E6" s="1">
        <v>799</v>
      </c>
      <c r="F6" s="1">
        <v>45</v>
      </c>
    </row>
    <row r="7" spans="1:6" x14ac:dyDescent="0.35">
      <c r="A7" s="16" t="s">
        <v>290</v>
      </c>
      <c r="B7" s="1">
        <v>33</v>
      </c>
      <c r="C7" s="1">
        <v>452098</v>
      </c>
      <c r="D7" s="1">
        <v>2751</v>
      </c>
      <c r="E7" s="1">
        <v>1036</v>
      </c>
      <c r="F7" s="1">
        <v>51</v>
      </c>
    </row>
    <row r="8" spans="1:6" x14ac:dyDescent="0.35">
      <c r="A8" s="15" t="s">
        <v>10</v>
      </c>
      <c r="B8" s="1">
        <v>98</v>
      </c>
      <c r="C8" s="1">
        <v>1469678</v>
      </c>
      <c r="D8" s="1">
        <v>8380</v>
      </c>
      <c r="E8" s="1">
        <v>3018</v>
      </c>
      <c r="F8" s="1">
        <v>182</v>
      </c>
    </row>
    <row r="9" spans="1:6" x14ac:dyDescent="0.35">
      <c r="A9" s="16" t="s">
        <v>291</v>
      </c>
      <c r="B9" s="1">
        <v>38</v>
      </c>
      <c r="C9" s="1">
        <v>763639</v>
      </c>
      <c r="D9" s="1">
        <v>3052</v>
      </c>
      <c r="E9" s="1">
        <v>1375</v>
      </c>
      <c r="F9" s="1">
        <v>53</v>
      </c>
    </row>
    <row r="10" spans="1:6" x14ac:dyDescent="0.35">
      <c r="A10" s="16" t="s">
        <v>292</v>
      </c>
      <c r="B10" s="1">
        <v>22</v>
      </c>
      <c r="C10" s="1">
        <v>146775</v>
      </c>
      <c r="D10" s="1">
        <v>1905</v>
      </c>
      <c r="E10" s="1">
        <v>623</v>
      </c>
      <c r="F10" s="1">
        <v>39</v>
      </c>
    </row>
    <row r="11" spans="1:6" x14ac:dyDescent="0.35">
      <c r="A11" s="16" t="s">
        <v>290</v>
      </c>
      <c r="B11" s="1">
        <v>38</v>
      </c>
      <c r="C11" s="1">
        <v>559264</v>
      </c>
      <c r="D11" s="1">
        <v>3423</v>
      </c>
      <c r="E11" s="1">
        <v>1020</v>
      </c>
      <c r="F11" s="1">
        <v>90</v>
      </c>
    </row>
    <row r="12" spans="1:6" x14ac:dyDescent="0.35">
      <c r="A12" s="15" t="s">
        <v>8</v>
      </c>
      <c r="B12" s="1">
        <v>104</v>
      </c>
      <c r="C12" s="1">
        <v>1233383</v>
      </c>
      <c r="D12" s="1">
        <v>6244</v>
      </c>
      <c r="E12" s="1">
        <v>2759</v>
      </c>
      <c r="F12" s="1">
        <v>162</v>
      </c>
    </row>
    <row r="13" spans="1:6" x14ac:dyDescent="0.35">
      <c r="A13" s="16" t="s">
        <v>291</v>
      </c>
      <c r="B13" s="1">
        <v>30</v>
      </c>
      <c r="C13" s="1">
        <v>586965</v>
      </c>
      <c r="D13" s="1">
        <v>1683</v>
      </c>
      <c r="E13" s="1">
        <v>894</v>
      </c>
      <c r="F13" s="1">
        <v>41</v>
      </c>
    </row>
    <row r="14" spans="1:6" x14ac:dyDescent="0.35">
      <c r="A14" s="16" t="s">
        <v>292</v>
      </c>
      <c r="B14" s="1">
        <v>43</v>
      </c>
      <c r="C14" s="1">
        <v>273317</v>
      </c>
      <c r="D14" s="1">
        <v>2530</v>
      </c>
      <c r="E14" s="1">
        <v>977</v>
      </c>
      <c r="F14" s="1">
        <v>78</v>
      </c>
    </row>
    <row r="15" spans="1:6" x14ac:dyDescent="0.35">
      <c r="A15" s="16" t="s">
        <v>290</v>
      </c>
      <c r="B15" s="1">
        <v>31</v>
      </c>
      <c r="C15" s="1">
        <v>373101</v>
      </c>
      <c r="D15" s="1">
        <v>2031</v>
      </c>
      <c r="E15" s="1">
        <v>888</v>
      </c>
      <c r="F15" s="1">
        <v>43</v>
      </c>
    </row>
    <row r="16" spans="1:6" x14ac:dyDescent="0.35">
      <c r="A16" s="15" t="s">
        <v>22</v>
      </c>
      <c r="B16" s="1">
        <v>55</v>
      </c>
      <c r="C16" s="1">
        <v>823715</v>
      </c>
      <c r="D16" s="1">
        <v>4087</v>
      </c>
      <c r="E16" s="1">
        <v>1661</v>
      </c>
      <c r="F16" s="1">
        <v>104</v>
      </c>
    </row>
    <row r="17" spans="1:6" x14ac:dyDescent="0.35">
      <c r="A17" s="16" t="s">
        <v>291</v>
      </c>
      <c r="B17" s="1">
        <v>27</v>
      </c>
      <c r="C17" s="1">
        <v>505578</v>
      </c>
      <c r="D17" s="1">
        <v>1659</v>
      </c>
      <c r="E17" s="1">
        <v>616</v>
      </c>
      <c r="F17" s="1">
        <v>39</v>
      </c>
    </row>
    <row r="18" spans="1:6" x14ac:dyDescent="0.35">
      <c r="A18" s="16" t="s">
        <v>292</v>
      </c>
      <c r="B18" s="1">
        <v>26</v>
      </c>
      <c r="C18" s="1">
        <v>183960</v>
      </c>
      <c r="D18" s="1">
        <v>1531</v>
      </c>
      <c r="E18" s="1">
        <v>764</v>
      </c>
      <c r="F18" s="1">
        <v>45</v>
      </c>
    </row>
    <row r="19" spans="1:6" x14ac:dyDescent="0.35">
      <c r="A19" s="16" t="s">
        <v>290</v>
      </c>
      <c r="B19" s="1">
        <v>2</v>
      </c>
      <c r="C19" s="1">
        <v>134177</v>
      </c>
      <c r="D19" s="1">
        <v>897</v>
      </c>
      <c r="E19" s="1">
        <v>281</v>
      </c>
      <c r="F19" s="1">
        <v>20</v>
      </c>
    </row>
    <row r="20" spans="1:6" x14ac:dyDescent="0.35">
      <c r="A20" s="15" t="s">
        <v>56</v>
      </c>
      <c r="B20" s="1">
        <v>104</v>
      </c>
      <c r="C20" s="1">
        <v>1166153</v>
      </c>
      <c r="D20" s="1">
        <v>6885</v>
      </c>
      <c r="E20" s="1">
        <v>2890</v>
      </c>
      <c r="F20" s="1">
        <v>205</v>
      </c>
    </row>
    <row r="21" spans="1:6" x14ac:dyDescent="0.35">
      <c r="A21" s="16" t="s">
        <v>291</v>
      </c>
      <c r="B21" s="1">
        <v>13</v>
      </c>
      <c r="C21" s="1">
        <v>361437</v>
      </c>
      <c r="D21" s="1">
        <v>1052</v>
      </c>
      <c r="E21" s="1">
        <v>648</v>
      </c>
      <c r="F21" s="1">
        <v>29</v>
      </c>
    </row>
    <row r="22" spans="1:6" x14ac:dyDescent="0.35">
      <c r="A22" s="16" t="s">
        <v>292</v>
      </c>
      <c r="B22" s="1">
        <v>34</v>
      </c>
      <c r="C22" s="1">
        <v>221340</v>
      </c>
      <c r="D22" s="1">
        <v>2288</v>
      </c>
      <c r="E22" s="1">
        <v>901</v>
      </c>
      <c r="F22" s="1">
        <v>81</v>
      </c>
    </row>
    <row r="23" spans="1:6" x14ac:dyDescent="0.35">
      <c r="A23" s="16" t="s">
        <v>290</v>
      </c>
      <c r="B23" s="1">
        <v>57</v>
      </c>
      <c r="C23" s="1">
        <v>583376</v>
      </c>
      <c r="D23" s="1">
        <v>3545</v>
      </c>
      <c r="E23" s="1">
        <v>1341</v>
      </c>
      <c r="F23" s="1">
        <v>95</v>
      </c>
    </row>
    <row r="24" spans="1:6" x14ac:dyDescent="0.35">
      <c r="A24" s="15" t="s">
        <v>13</v>
      </c>
      <c r="B24" s="1">
        <v>83</v>
      </c>
      <c r="C24" s="1">
        <v>1209655</v>
      </c>
      <c r="D24" s="1">
        <v>6784</v>
      </c>
      <c r="E24" s="1">
        <v>2371</v>
      </c>
      <c r="F24" s="1">
        <v>146</v>
      </c>
    </row>
    <row r="25" spans="1:6" x14ac:dyDescent="0.35">
      <c r="A25" s="16" t="s">
        <v>291</v>
      </c>
      <c r="B25" s="1">
        <v>40</v>
      </c>
      <c r="C25" s="1">
        <v>702507</v>
      </c>
      <c r="D25" s="1">
        <v>2853</v>
      </c>
      <c r="E25" s="1">
        <v>975</v>
      </c>
      <c r="F25" s="1">
        <v>67</v>
      </c>
    </row>
    <row r="26" spans="1:6" x14ac:dyDescent="0.35">
      <c r="A26" s="16" t="s">
        <v>292</v>
      </c>
      <c r="B26" s="1">
        <v>15</v>
      </c>
      <c r="C26" s="1">
        <v>110602</v>
      </c>
      <c r="D26" s="1">
        <v>1538</v>
      </c>
      <c r="E26" s="1">
        <v>523</v>
      </c>
      <c r="F26" s="1">
        <v>32</v>
      </c>
    </row>
    <row r="27" spans="1:6" x14ac:dyDescent="0.35">
      <c r="A27" s="16" t="s">
        <v>290</v>
      </c>
      <c r="B27" s="1">
        <v>28</v>
      </c>
      <c r="C27" s="1">
        <v>396546</v>
      </c>
      <c r="D27" s="1">
        <v>2393</v>
      </c>
      <c r="E27" s="1">
        <v>873</v>
      </c>
      <c r="F27" s="1">
        <v>47</v>
      </c>
    </row>
    <row r="28" spans="1:6" x14ac:dyDescent="0.35">
      <c r="A28" s="15" t="s">
        <v>27</v>
      </c>
      <c r="B28" s="1">
        <v>102</v>
      </c>
      <c r="C28" s="1">
        <v>1425378</v>
      </c>
      <c r="D28" s="1">
        <v>7648</v>
      </c>
      <c r="E28" s="1">
        <v>3051</v>
      </c>
      <c r="F28" s="1">
        <v>178</v>
      </c>
    </row>
    <row r="29" spans="1:6" x14ac:dyDescent="0.35">
      <c r="A29" s="16" t="s">
        <v>291</v>
      </c>
      <c r="B29" s="1">
        <v>44</v>
      </c>
      <c r="C29" s="1">
        <v>828932</v>
      </c>
      <c r="D29" s="1">
        <v>3380</v>
      </c>
      <c r="E29" s="1">
        <v>1267</v>
      </c>
      <c r="F29" s="1">
        <v>90</v>
      </c>
    </row>
    <row r="30" spans="1:6" x14ac:dyDescent="0.35">
      <c r="A30" s="16" t="s">
        <v>292</v>
      </c>
      <c r="B30" s="1">
        <v>26</v>
      </c>
      <c r="C30" s="1">
        <v>248409</v>
      </c>
      <c r="D30" s="1">
        <v>2172</v>
      </c>
      <c r="E30" s="1">
        <v>1021</v>
      </c>
      <c r="F30" s="1">
        <v>42</v>
      </c>
    </row>
    <row r="31" spans="1:6" x14ac:dyDescent="0.35">
      <c r="A31" s="16" t="s">
        <v>290</v>
      </c>
      <c r="B31" s="1">
        <v>32</v>
      </c>
      <c r="C31" s="1">
        <v>348037</v>
      </c>
      <c r="D31" s="1">
        <v>2096</v>
      </c>
      <c r="E31" s="1">
        <v>763</v>
      </c>
      <c r="F31" s="1">
        <v>46</v>
      </c>
    </row>
    <row r="32" spans="1:6" x14ac:dyDescent="0.35">
      <c r="A32" s="15" t="s">
        <v>25</v>
      </c>
      <c r="B32" s="1">
        <v>85</v>
      </c>
      <c r="C32" s="1">
        <v>1256016</v>
      </c>
      <c r="D32" s="1">
        <v>5086</v>
      </c>
      <c r="E32" s="1">
        <v>2525</v>
      </c>
      <c r="F32" s="1">
        <v>183</v>
      </c>
    </row>
    <row r="33" spans="1:6" x14ac:dyDescent="0.35">
      <c r="A33" s="16" t="s">
        <v>291</v>
      </c>
      <c r="B33" s="1">
        <v>34</v>
      </c>
      <c r="C33" s="1">
        <v>660658</v>
      </c>
      <c r="D33" s="1">
        <v>2083</v>
      </c>
      <c r="E33" s="1">
        <v>1035</v>
      </c>
      <c r="F33" s="1">
        <v>83</v>
      </c>
    </row>
    <row r="34" spans="1:6" x14ac:dyDescent="0.35">
      <c r="A34" s="16" t="s">
        <v>292</v>
      </c>
      <c r="B34" s="1">
        <v>18</v>
      </c>
      <c r="C34" s="1">
        <v>123392</v>
      </c>
      <c r="D34" s="1">
        <v>1477</v>
      </c>
      <c r="E34" s="1">
        <v>531</v>
      </c>
      <c r="F34" s="1">
        <v>30</v>
      </c>
    </row>
    <row r="35" spans="1:6" x14ac:dyDescent="0.35">
      <c r="A35" s="16" t="s">
        <v>290</v>
      </c>
      <c r="B35" s="1">
        <v>33</v>
      </c>
      <c r="C35" s="1">
        <v>471966</v>
      </c>
      <c r="D35" s="1">
        <v>1526</v>
      </c>
      <c r="E35" s="1">
        <v>959</v>
      </c>
      <c r="F35" s="1">
        <v>70</v>
      </c>
    </row>
    <row r="36" spans="1:6" x14ac:dyDescent="0.35">
      <c r="A36" s="15" t="s">
        <v>45</v>
      </c>
      <c r="B36" s="1">
        <v>89</v>
      </c>
      <c r="C36" s="1">
        <v>1218215</v>
      </c>
      <c r="D36" s="1">
        <v>5131</v>
      </c>
      <c r="E36" s="1">
        <v>2398</v>
      </c>
      <c r="F36" s="1">
        <v>149</v>
      </c>
    </row>
    <row r="37" spans="1:6" x14ac:dyDescent="0.35">
      <c r="A37" s="16" t="s">
        <v>291</v>
      </c>
      <c r="B37" s="1">
        <v>45</v>
      </c>
      <c r="C37" s="1">
        <v>797203</v>
      </c>
      <c r="D37" s="1">
        <v>2729</v>
      </c>
      <c r="E37" s="1">
        <v>1117</v>
      </c>
      <c r="F37" s="1">
        <v>69</v>
      </c>
    </row>
    <row r="38" spans="1:6" x14ac:dyDescent="0.35">
      <c r="A38" s="16" t="s">
        <v>292</v>
      </c>
      <c r="B38" s="1">
        <v>20</v>
      </c>
      <c r="C38" s="1">
        <v>143472</v>
      </c>
      <c r="D38" s="1">
        <v>1369</v>
      </c>
      <c r="E38" s="1">
        <v>548</v>
      </c>
      <c r="F38" s="1">
        <v>41</v>
      </c>
    </row>
    <row r="39" spans="1:6" x14ac:dyDescent="0.35">
      <c r="A39" s="16" t="s">
        <v>290</v>
      </c>
      <c r="B39" s="1">
        <v>24</v>
      </c>
      <c r="C39" s="1">
        <v>277540</v>
      </c>
      <c r="D39" s="1">
        <v>1033</v>
      </c>
      <c r="E39" s="1">
        <v>733</v>
      </c>
      <c r="F39" s="1">
        <v>39</v>
      </c>
    </row>
    <row r="40" spans="1:6" x14ac:dyDescent="0.35">
      <c r="A40" s="15" t="s">
        <v>31</v>
      </c>
      <c r="B40" s="1">
        <v>81</v>
      </c>
      <c r="C40" s="1">
        <v>1221398</v>
      </c>
      <c r="D40" s="1">
        <v>7484</v>
      </c>
      <c r="E40" s="1">
        <v>2623</v>
      </c>
      <c r="F40" s="1">
        <v>189</v>
      </c>
    </row>
    <row r="41" spans="1:6" x14ac:dyDescent="0.35">
      <c r="A41" s="16" t="s">
        <v>291</v>
      </c>
      <c r="B41" s="1">
        <v>19</v>
      </c>
      <c r="C41" s="1">
        <v>444976</v>
      </c>
      <c r="D41" s="1">
        <v>1992</v>
      </c>
      <c r="E41" s="1">
        <v>672</v>
      </c>
      <c r="F41" s="1">
        <v>42</v>
      </c>
    </row>
    <row r="42" spans="1:6" x14ac:dyDescent="0.35">
      <c r="A42" s="16" t="s">
        <v>292</v>
      </c>
      <c r="B42" s="1">
        <v>21</v>
      </c>
      <c r="C42" s="1">
        <v>176426</v>
      </c>
      <c r="D42" s="1">
        <v>2052</v>
      </c>
      <c r="E42" s="1">
        <v>571</v>
      </c>
      <c r="F42" s="1">
        <v>48</v>
      </c>
    </row>
    <row r="43" spans="1:6" x14ac:dyDescent="0.35">
      <c r="A43" s="16" t="s">
        <v>290</v>
      </c>
      <c r="B43" s="1">
        <v>41</v>
      </c>
      <c r="C43" s="1">
        <v>599996</v>
      </c>
      <c r="D43" s="1">
        <v>3440</v>
      </c>
      <c r="E43" s="1">
        <v>1380</v>
      </c>
      <c r="F43" s="1">
        <v>99</v>
      </c>
    </row>
    <row r="44" spans="1:6" x14ac:dyDescent="0.35">
      <c r="A44" s="15" t="s">
        <v>51</v>
      </c>
      <c r="B44" s="1">
        <v>61</v>
      </c>
      <c r="C44" s="1">
        <v>1306785</v>
      </c>
      <c r="D44" s="1">
        <v>5454</v>
      </c>
      <c r="E44" s="1">
        <v>2117</v>
      </c>
      <c r="F44" s="1">
        <v>149</v>
      </c>
    </row>
    <row r="45" spans="1:6" x14ac:dyDescent="0.35">
      <c r="A45" s="16" t="s">
        <v>291</v>
      </c>
      <c r="B45" s="1">
        <v>36</v>
      </c>
      <c r="C45" s="1">
        <v>935103</v>
      </c>
      <c r="D45" s="1">
        <v>2869</v>
      </c>
      <c r="E45" s="1">
        <v>1230</v>
      </c>
      <c r="F45" s="1">
        <v>67</v>
      </c>
    </row>
    <row r="46" spans="1:6" x14ac:dyDescent="0.35">
      <c r="A46" s="16" t="s">
        <v>292</v>
      </c>
      <c r="B46" s="1">
        <v>7</v>
      </c>
      <c r="C46" s="1">
        <v>138372</v>
      </c>
      <c r="D46" s="1">
        <v>1277</v>
      </c>
      <c r="E46" s="1">
        <v>508</v>
      </c>
      <c r="F46" s="1">
        <v>40</v>
      </c>
    </row>
    <row r="47" spans="1:6" x14ac:dyDescent="0.35">
      <c r="A47" s="16" t="s">
        <v>290</v>
      </c>
      <c r="B47" s="1">
        <v>18</v>
      </c>
      <c r="C47" s="1">
        <v>233310</v>
      </c>
      <c r="D47" s="1">
        <v>1308</v>
      </c>
      <c r="E47" s="1">
        <v>379</v>
      </c>
      <c r="F47" s="1">
        <v>42</v>
      </c>
    </row>
    <row r="48" spans="1:6" x14ac:dyDescent="0.35">
      <c r="A48" s="15" t="s">
        <v>15</v>
      </c>
      <c r="B48" s="1">
        <v>61</v>
      </c>
      <c r="C48" s="1">
        <v>1247243</v>
      </c>
      <c r="D48" s="1">
        <v>5243</v>
      </c>
      <c r="E48" s="1">
        <v>2322</v>
      </c>
      <c r="F48" s="1">
        <v>171</v>
      </c>
    </row>
    <row r="49" spans="1:6" x14ac:dyDescent="0.35">
      <c r="A49" s="16" t="s">
        <v>291</v>
      </c>
      <c r="B49" s="1">
        <v>32</v>
      </c>
      <c r="C49" s="1">
        <v>919007</v>
      </c>
      <c r="D49" s="1">
        <v>2992</v>
      </c>
      <c r="E49" s="1">
        <v>1425</v>
      </c>
      <c r="F49" s="1">
        <v>94</v>
      </c>
    </row>
    <row r="50" spans="1:6" x14ac:dyDescent="0.35">
      <c r="A50" s="16" t="s">
        <v>292</v>
      </c>
      <c r="B50" s="1">
        <v>4</v>
      </c>
      <c r="C50" s="1">
        <v>57818</v>
      </c>
      <c r="D50" s="1">
        <v>818</v>
      </c>
      <c r="E50" s="1">
        <v>243</v>
      </c>
      <c r="F50" s="1">
        <v>25</v>
      </c>
    </row>
    <row r="51" spans="1:6" x14ac:dyDescent="0.35">
      <c r="A51" s="16" t="s">
        <v>290</v>
      </c>
      <c r="B51" s="1">
        <v>25</v>
      </c>
      <c r="C51" s="1">
        <v>270418</v>
      </c>
      <c r="D51" s="1">
        <v>1433</v>
      </c>
      <c r="E51" s="1">
        <v>654</v>
      </c>
      <c r="F51" s="1">
        <v>52</v>
      </c>
    </row>
    <row r="52" spans="1:6" x14ac:dyDescent="0.35">
      <c r="A52" s="15" t="s">
        <v>280</v>
      </c>
      <c r="B52" s="1">
        <v>1023</v>
      </c>
      <c r="C52" s="1">
        <v>14948349</v>
      </c>
      <c r="D52" s="1">
        <v>75335</v>
      </c>
      <c r="E52" s="1">
        <v>30816</v>
      </c>
      <c r="F52" s="1">
        <v>1978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FA202-26B8-4405-9ED6-3FE6677FD0AD}">
  <dimension ref="A3:F52"/>
  <sheetViews>
    <sheetView topLeftCell="A3" workbookViewId="0">
      <selection activeCell="A3" sqref="A3"/>
    </sheetView>
  </sheetViews>
  <sheetFormatPr defaultRowHeight="14.5" x14ac:dyDescent="0.35"/>
  <cols>
    <col min="1" max="1" width="12.36328125" bestFit="1" customWidth="1"/>
    <col min="2" max="2" width="16.7265625" bestFit="1" customWidth="1"/>
    <col min="3" max="3" width="21.6328125" bestFit="1" customWidth="1"/>
    <col min="4" max="4" width="27.1796875" bestFit="1" customWidth="1"/>
    <col min="5" max="5" width="16.26953125" bestFit="1" customWidth="1"/>
    <col min="6" max="6" width="22.453125" bestFit="1" customWidth="1"/>
  </cols>
  <sheetData>
    <row r="3" spans="1:6" x14ac:dyDescent="0.35">
      <c r="A3" s="14" t="s">
        <v>295</v>
      </c>
      <c r="B3" t="s">
        <v>283</v>
      </c>
      <c r="C3" t="s">
        <v>282</v>
      </c>
      <c r="D3" t="s">
        <v>288</v>
      </c>
      <c r="E3" t="s">
        <v>289</v>
      </c>
      <c r="F3" t="s">
        <v>284</v>
      </c>
    </row>
    <row r="4" spans="1:6" x14ac:dyDescent="0.35">
      <c r="A4" s="15" t="s">
        <v>22</v>
      </c>
      <c r="B4" s="1">
        <v>55</v>
      </c>
      <c r="C4" s="1">
        <v>823715</v>
      </c>
      <c r="D4" s="1">
        <v>4087</v>
      </c>
      <c r="E4" s="1">
        <v>1661</v>
      </c>
      <c r="F4" s="1">
        <v>104</v>
      </c>
    </row>
    <row r="5" spans="1:6" x14ac:dyDescent="0.35">
      <c r="A5" s="16" t="s">
        <v>291</v>
      </c>
      <c r="B5" s="1">
        <v>27</v>
      </c>
      <c r="C5" s="1">
        <v>505578</v>
      </c>
      <c r="D5" s="1">
        <v>1659</v>
      </c>
      <c r="E5" s="1">
        <v>616</v>
      </c>
      <c r="F5" s="1">
        <v>39</v>
      </c>
    </row>
    <row r="6" spans="1:6" x14ac:dyDescent="0.35">
      <c r="A6" s="16" t="s">
        <v>292</v>
      </c>
      <c r="B6" s="1">
        <v>26</v>
      </c>
      <c r="C6" s="1">
        <v>183960</v>
      </c>
      <c r="D6" s="1">
        <v>1531</v>
      </c>
      <c r="E6" s="1">
        <v>764</v>
      </c>
      <c r="F6" s="1">
        <v>45</v>
      </c>
    </row>
    <row r="7" spans="1:6" x14ac:dyDescent="0.35">
      <c r="A7" s="16" t="s">
        <v>290</v>
      </c>
      <c r="B7" s="1">
        <v>2</v>
      </c>
      <c r="C7" s="1">
        <v>134177</v>
      </c>
      <c r="D7" s="1">
        <v>897</v>
      </c>
      <c r="E7" s="1">
        <v>281</v>
      </c>
      <c r="F7" s="1">
        <v>20</v>
      </c>
    </row>
    <row r="8" spans="1:6" x14ac:dyDescent="0.35">
      <c r="A8" s="15" t="s">
        <v>25</v>
      </c>
      <c r="B8" s="1">
        <v>85</v>
      </c>
      <c r="C8" s="1">
        <v>1256016</v>
      </c>
      <c r="D8" s="1">
        <v>5086</v>
      </c>
      <c r="E8" s="1">
        <v>2525</v>
      </c>
      <c r="F8" s="1">
        <v>183</v>
      </c>
    </row>
    <row r="9" spans="1:6" x14ac:dyDescent="0.35">
      <c r="A9" s="16" t="s">
        <v>291</v>
      </c>
      <c r="B9" s="1">
        <v>34</v>
      </c>
      <c r="C9" s="1">
        <v>660658</v>
      </c>
      <c r="D9" s="1">
        <v>2083</v>
      </c>
      <c r="E9" s="1">
        <v>1035</v>
      </c>
      <c r="F9" s="1">
        <v>83</v>
      </c>
    </row>
    <row r="10" spans="1:6" x14ac:dyDescent="0.35">
      <c r="A10" s="16" t="s">
        <v>292</v>
      </c>
      <c r="B10" s="1">
        <v>18</v>
      </c>
      <c r="C10" s="1">
        <v>123392</v>
      </c>
      <c r="D10" s="1">
        <v>1477</v>
      </c>
      <c r="E10" s="1">
        <v>531</v>
      </c>
      <c r="F10" s="1">
        <v>30</v>
      </c>
    </row>
    <row r="11" spans="1:6" x14ac:dyDescent="0.35">
      <c r="A11" s="16" t="s">
        <v>290</v>
      </c>
      <c r="B11" s="1">
        <v>33</v>
      </c>
      <c r="C11" s="1">
        <v>471966</v>
      </c>
      <c r="D11" s="1">
        <v>1526</v>
      </c>
      <c r="E11" s="1">
        <v>959</v>
      </c>
      <c r="F11" s="1">
        <v>70</v>
      </c>
    </row>
    <row r="12" spans="1:6" x14ac:dyDescent="0.35">
      <c r="A12" s="15" t="s">
        <v>15</v>
      </c>
      <c r="B12" s="1">
        <v>61</v>
      </c>
      <c r="C12" s="1">
        <v>1247243</v>
      </c>
      <c r="D12" s="1">
        <v>5243</v>
      </c>
      <c r="E12" s="1">
        <v>2322</v>
      </c>
      <c r="F12" s="1">
        <v>171</v>
      </c>
    </row>
    <row r="13" spans="1:6" x14ac:dyDescent="0.35">
      <c r="A13" s="16" t="s">
        <v>291</v>
      </c>
      <c r="B13" s="1">
        <v>32</v>
      </c>
      <c r="C13" s="1">
        <v>919007</v>
      </c>
      <c r="D13" s="1">
        <v>2992</v>
      </c>
      <c r="E13" s="1">
        <v>1425</v>
      </c>
      <c r="F13" s="1">
        <v>94</v>
      </c>
    </row>
    <row r="14" spans="1:6" x14ac:dyDescent="0.35">
      <c r="A14" s="16" t="s">
        <v>292</v>
      </c>
      <c r="B14" s="1">
        <v>4</v>
      </c>
      <c r="C14" s="1">
        <v>57818</v>
      </c>
      <c r="D14" s="1">
        <v>818</v>
      </c>
      <c r="E14" s="1">
        <v>243</v>
      </c>
      <c r="F14" s="1">
        <v>25</v>
      </c>
    </row>
    <row r="15" spans="1:6" x14ac:dyDescent="0.35">
      <c r="A15" s="16" t="s">
        <v>290</v>
      </c>
      <c r="B15" s="1">
        <v>25</v>
      </c>
      <c r="C15" s="1">
        <v>270418</v>
      </c>
      <c r="D15" s="1">
        <v>1433</v>
      </c>
      <c r="E15" s="1">
        <v>654</v>
      </c>
      <c r="F15" s="1">
        <v>52</v>
      </c>
    </row>
    <row r="16" spans="1:6" x14ac:dyDescent="0.35">
      <c r="A16" s="15" t="s">
        <v>10</v>
      </c>
      <c r="B16" s="1">
        <v>98</v>
      </c>
      <c r="C16" s="1">
        <v>1469678</v>
      </c>
      <c r="D16" s="1">
        <v>8380</v>
      </c>
      <c r="E16" s="1">
        <v>3018</v>
      </c>
      <c r="F16" s="1">
        <v>182</v>
      </c>
    </row>
    <row r="17" spans="1:6" x14ac:dyDescent="0.35">
      <c r="A17" s="16" t="s">
        <v>291</v>
      </c>
      <c r="B17" s="1">
        <v>38</v>
      </c>
      <c r="C17" s="1">
        <v>763639</v>
      </c>
      <c r="D17" s="1">
        <v>3052</v>
      </c>
      <c r="E17" s="1">
        <v>1375</v>
      </c>
      <c r="F17" s="1">
        <v>53</v>
      </c>
    </row>
    <row r="18" spans="1:6" x14ac:dyDescent="0.35">
      <c r="A18" s="16" t="s">
        <v>292</v>
      </c>
      <c r="B18" s="1">
        <v>22</v>
      </c>
      <c r="C18" s="1">
        <v>146775</v>
      </c>
      <c r="D18" s="1">
        <v>1905</v>
      </c>
      <c r="E18" s="1">
        <v>623</v>
      </c>
      <c r="F18" s="1">
        <v>39</v>
      </c>
    </row>
    <row r="19" spans="1:6" x14ac:dyDescent="0.35">
      <c r="A19" s="16" t="s">
        <v>290</v>
      </c>
      <c r="B19" s="1">
        <v>38</v>
      </c>
      <c r="C19" s="1">
        <v>559264</v>
      </c>
      <c r="D19" s="1">
        <v>3423</v>
      </c>
      <c r="E19" s="1">
        <v>1020</v>
      </c>
      <c r="F19" s="1">
        <v>90</v>
      </c>
    </row>
    <row r="20" spans="1:6" x14ac:dyDescent="0.35">
      <c r="A20" s="15" t="s">
        <v>17</v>
      </c>
      <c r="B20" s="1">
        <v>100</v>
      </c>
      <c r="C20" s="1">
        <v>1370730</v>
      </c>
      <c r="D20" s="1">
        <v>6909</v>
      </c>
      <c r="E20" s="1">
        <v>3081</v>
      </c>
      <c r="F20" s="1">
        <v>160</v>
      </c>
    </row>
    <row r="21" spans="1:6" x14ac:dyDescent="0.35">
      <c r="A21" s="16" t="s">
        <v>291</v>
      </c>
      <c r="B21" s="1">
        <v>48</v>
      </c>
      <c r="C21" s="1">
        <v>744472</v>
      </c>
      <c r="D21" s="1">
        <v>2888</v>
      </c>
      <c r="E21" s="1">
        <v>1246</v>
      </c>
      <c r="F21" s="1">
        <v>64</v>
      </c>
    </row>
    <row r="22" spans="1:6" x14ac:dyDescent="0.35">
      <c r="A22" s="16" t="s">
        <v>292</v>
      </c>
      <c r="B22" s="1">
        <v>19</v>
      </c>
      <c r="C22" s="1">
        <v>174160</v>
      </c>
      <c r="D22" s="1">
        <v>1270</v>
      </c>
      <c r="E22" s="1">
        <v>799</v>
      </c>
      <c r="F22" s="1">
        <v>45</v>
      </c>
    </row>
    <row r="23" spans="1:6" x14ac:dyDescent="0.35">
      <c r="A23" s="16" t="s">
        <v>290</v>
      </c>
      <c r="B23" s="1">
        <v>33</v>
      </c>
      <c r="C23" s="1">
        <v>452098</v>
      </c>
      <c r="D23" s="1">
        <v>2751</v>
      </c>
      <c r="E23" s="1">
        <v>1036</v>
      </c>
      <c r="F23" s="1">
        <v>51</v>
      </c>
    </row>
    <row r="24" spans="1:6" x14ac:dyDescent="0.35">
      <c r="A24" s="15" t="s">
        <v>27</v>
      </c>
      <c r="B24" s="1">
        <v>102</v>
      </c>
      <c r="C24" s="1">
        <v>1425378</v>
      </c>
      <c r="D24" s="1">
        <v>7648</v>
      </c>
      <c r="E24" s="1">
        <v>3051</v>
      </c>
      <c r="F24" s="1">
        <v>178</v>
      </c>
    </row>
    <row r="25" spans="1:6" x14ac:dyDescent="0.35">
      <c r="A25" s="16" t="s">
        <v>291</v>
      </c>
      <c r="B25" s="1">
        <v>44</v>
      </c>
      <c r="C25" s="1">
        <v>828932</v>
      </c>
      <c r="D25" s="1">
        <v>3380</v>
      </c>
      <c r="E25" s="1">
        <v>1267</v>
      </c>
      <c r="F25" s="1">
        <v>90</v>
      </c>
    </row>
    <row r="26" spans="1:6" x14ac:dyDescent="0.35">
      <c r="A26" s="16" t="s">
        <v>292</v>
      </c>
      <c r="B26" s="1">
        <v>26</v>
      </c>
      <c r="C26" s="1">
        <v>248409</v>
      </c>
      <c r="D26" s="1">
        <v>2172</v>
      </c>
      <c r="E26" s="1">
        <v>1021</v>
      </c>
      <c r="F26" s="1">
        <v>42</v>
      </c>
    </row>
    <row r="27" spans="1:6" x14ac:dyDescent="0.35">
      <c r="A27" s="16" t="s">
        <v>290</v>
      </c>
      <c r="B27" s="1">
        <v>32</v>
      </c>
      <c r="C27" s="1">
        <v>348037</v>
      </c>
      <c r="D27" s="1">
        <v>2096</v>
      </c>
      <c r="E27" s="1">
        <v>763</v>
      </c>
      <c r="F27" s="1">
        <v>46</v>
      </c>
    </row>
    <row r="28" spans="1:6" x14ac:dyDescent="0.35">
      <c r="A28" s="15" t="s">
        <v>13</v>
      </c>
      <c r="B28" s="1">
        <v>83</v>
      </c>
      <c r="C28" s="1">
        <v>1209655</v>
      </c>
      <c r="D28" s="1">
        <v>6784</v>
      </c>
      <c r="E28" s="1">
        <v>2371</v>
      </c>
      <c r="F28" s="1">
        <v>146</v>
      </c>
    </row>
    <row r="29" spans="1:6" x14ac:dyDescent="0.35">
      <c r="A29" s="16" t="s">
        <v>291</v>
      </c>
      <c r="B29" s="1">
        <v>40</v>
      </c>
      <c r="C29" s="1">
        <v>702507</v>
      </c>
      <c r="D29" s="1">
        <v>2853</v>
      </c>
      <c r="E29" s="1">
        <v>975</v>
      </c>
      <c r="F29" s="1">
        <v>67</v>
      </c>
    </row>
    <row r="30" spans="1:6" x14ac:dyDescent="0.35">
      <c r="A30" s="16" t="s">
        <v>292</v>
      </c>
      <c r="B30" s="1">
        <v>15</v>
      </c>
      <c r="C30" s="1">
        <v>110602</v>
      </c>
      <c r="D30" s="1">
        <v>1538</v>
      </c>
      <c r="E30" s="1">
        <v>523</v>
      </c>
      <c r="F30" s="1">
        <v>32</v>
      </c>
    </row>
    <row r="31" spans="1:6" x14ac:dyDescent="0.35">
      <c r="A31" s="16" t="s">
        <v>290</v>
      </c>
      <c r="B31" s="1">
        <v>28</v>
      </c>
      <c r="C31" s="1">
        <v>396546</v>
      </c>
      <c r="D31" s="1">
        <v>2393</v>
      </c>
      <c r="E31" s="1">
        <v>873</v>
      </c>
      <c r="F31" s="1">
        <v>47</v>
      </c>
    </row>
    <row r="32" spans="1:6" x14ac:dyDescent="0.35">
      <c r="A32" s="15" t="s">
        <v>8</v>
      </c>
      <c r="B32" s="1">
        <v>104</v>
      </c>
      <c r="C32" s="1">
        <v>1233383</v>
      </c>
      <c r="D32" s="1">
        <v>6244</v>
      </c>
      <c r="E32" s="1">
        <v>2759</v>
      </c>
      <c r="F32" s="1">
        <v>162</v>
      </c>
    </row>
    <row r="33" spans="1:6" x14ac:dyDescent="0.35">
      <c r="A33" s="16" t="s">
        <v>291</v>
      </c>
      <c r="B33" s="1">
        <v>30</v>
      </c>
      <c r="C33" s="1">
        <v>586965</v>
      </c>
      <c r="D33" s="1">
        <v>1683</v>
      </c>
      <c r="E33" s="1">
        <v>894</v>
      </c>
      <c r="F33" s="1">
        <v>41</v>
      </c>
    </row>
    <row r="34" spans="1:6" x14ac:dyDescent="0.35">
      <c r="A34" s="16" t="s">
        <v>292</v>
      </c>
      <c r="B34" s="1">
        <v>43</v>
      </c>
      <c r="C34" s="1">
        <v>273317</v>
      </c>
      <c r="D34" s="1">
        <v>2530</v>
      </c>
      <c r="E34" s="1">
        <v>977</v>
      </c>
      <c r="F34" s="1">
        <v>78</v>
      </c>
    </row>
    <row r="35" spans="1:6" x14ac:dyDescent="0.35">
      <c r="A35" s="16" t="s">
        <v>290</v>
      </c>
      <c r="B35" s="1">
        <v>31</v>
      </c>
      <c r="C35" s="1">
        <v>373101</v>
      </c>
      <c r="D35" s="1">
        <v>2031</v>
      </c>
      <c r="E35" s="1">
        <v>888</v>
      </c>
      <c r="F35" s="1">
        <v>43</v>
      </c>
    </row>
    <row r="36" spans="1:6" x14ac:dyDescent="0.35">
      <c r="A36" s="15" t="s">
        <v>56</v>
      </c>
      <c r="B36" s="1">
        <v>104</v>
      </c>
      <c r="C36" s="1">
        <v>1166153</v>
      </c>
      <c r="D36" s="1">
        <v>6885</v>
      </c>
      <c r="E36" s="1">
        <v>2890</v>
      </c>
      <c r="F36" s="1">
        <v>205</v>
      </c>
    </row>
    <row r="37" spans="1:6" x14ac:dyDescent="0.35">
      <c r="A37" s="16" t="s">
        <v>291</v>
      </c>
      <c r="B37" s="1">
        <v>13</v>
      </c>
      <c r="C37" s="1">
        <v>361437</v>
      </c>
      <c r="D37" s="1">
        <v>1052</v>
      </c>
      <c r="E37" s="1">
        <v>648</v>
      </c>
      <c r="F37" s="1">
        <v>29</v>
      </c>
    </row>
    <row r="38" spans="1:6" x14ac:dyDescent="0.35">
      <c r="A38" s="16" t="s">
        <v>292</v>
      </c>
      <c r="B38" s="1">
        <v>34</v>
      </c>
      <c r="C38" s="1">
        <v>221340</v>
      </c>
      <c r="D38" s="1">
        <v>2288</v>
      </c>
      <c r="E38" s="1">
        <v>901</v>
      </c>
      <c r="F38" s="1">
        <v>81</v>
      </c>
    </row>
    <row r="39" spans="1:6" x14ac:dyDescent="0.35">
      <c r="A39" s="16" t="s">
        <v>290</v>
      </c>
      <c r="B39" s="1">
        <v>57</v>
      </c>
      <c r="C39" s="1">
        <v>583376</v>
      </c>
      <c r="D39" s="1">
        <v>3545</v>
      </c>
      <c r="E39" s="1">
        <v>1341</v>
      </c>
      <c r="F39" s="1">
        <v>95</v>
      </c>
    </row>
    <row r="40" spans="1:6" x14ac:dyDescent="0.35">
      <c r="A40" s="15" t="s">
        <v>51</v>
      </c>
      <c r="B40" s="1">
        <v>61</v>
      </c>
      <c r="C40" s="1">
        <v>1306785</v>
      </c>
      <c r="D40" s="1">
        <v>5454</v>
      </c>
      <c r="E40" s="1">
        <v>2117</v>
      </c>
      <c r="F40" s="1">
        <v>149</v>
      </c>
    </row>
    <row r="41" spans="1:6" x14ac:dyDescent="0.35">
      <c r="A41" s="16" t="s">
        <v>291</v>
      </c>
      <c r="B41" s="1">
        <v>36</v>
      </c>
      <c r="C41" s="1">
        <v>935103</v>
      </c>
      <c r="D41" s="1">
        <v>2869</v>
      </c>
      <c r="E41" s="1">
        <v>1230</v>
      </c>
      <c r="F41" s="1">
        <v>67</v>
      </c>
    </row>
    <row r="42" spans="1:6" x14ac:dyDescent="0.35">
      <c r="A42" s="16" t="s">
        <v>292</v>
      </c>
      <c r="B42" s="1">
        <v>7</v>
      </c>
      <c r="C42" s="1">
        <v>138372</v>
      </c>
      <c r="D42" s="1">
        <v>1277</v>
      </c>
      <c r="E42" s="1">
        <v>508</v>
      </c>
      <c r="F42" s="1">
        <v>40</v>
      </c>
    </row>
    <row r="43" spans="1:6" x14ac:dyDescent="0.35">
      <c r="A43" s="16" t="s">
        <v>290</v>
      </c>
      <c r="B43" s="1">
        <v>18</v>
      </c>
      <c r="C43" s="1">
        <v>233310</v>
      </c>
      <c r="D43" s="1">
        <v>1308</v>
      </c>
      <c r="E43" s="1">
        <v>379</v>
      </c>
      <c r="F43" s="1">
        <v>42</v>
      </c>
    </row>
    <row r="44" spans="1:6" x14ac:dyDescent="0.35">
      <c r="A44" s="15" t="s">
        <v>31</v>
      </c>
      <c r="B44" s="1">
        <v>81</v>
      </c>
      <c r="C44" s="1">
        <v>1221398</v>
      </c>
      <c r="D44" s="1">
        <v>7484</v>
      </c>
      <c r="E44" s="1">
        <v>2623</v>
      </c>
      <c r="F44" s="1">
        <v>189</v>
      </c>
    </row>
    <row r="45" spans="1:6" x14ac:dyDescent="0.35">
      <c r="A45" s="16" t="s">
        <v>291</v>
      </c>
      <c r="B45" s="1">
        <v>19</v>
      </c>
      <c r="C45" s="1">
        <v>444976</v>
      </c>
      <c r="D45" s="1">
        <v>1992</v>
      </c>
      <c r="E45" s="1">
        <v>672</v>
      </c>
      <c r="F45" s="1">
        <v>42</v>
      </c>
    </row>
    <row r="46" spans="1:6" x14ac:dyDescent="0.35">
      <c r="A46" s="16" t="s">
        <v>292</v>
      </c>
      <c r="B46" s="1">
        <v>21</v>
      </c>
      <c r="C46" s="1">
        <v>176426</v>
      </c>
      <c r="D46" s="1">
        <v>2052</v>
      </c>
      <c r="E46" s="1">
        <v>571</v>
      </c>
      <c r="F46" s="1">
        <v>48</v>
      </c>
    </row>
    <row r="47" spans="1:6" x14ac:dyDescent="0.35">
      <c r="A47" s="16" t="s">
        <v>290</v>
      </c>
      <c r="B47" s="1">
        <v>41</v>
      </c>
      <c r="C47" s="1">
        <v>599996</v>
      </c>
      <c r="D47" s="1">
        <v>3440</v>
      </c>
      <c r="E47" s="1">
        <v>1380</v>
      </c>
      <c r="F47" s="1">
        <v>99</v>
      </c>
    </row>
    <row r="48" spans="1:6" x14ac:dyDescent="0.35">
      <c r="A48" s="15" t="s">
        <v>45</v>
      </c>
      <c r="B48" s="1">
        <v>89</v>
      </c>
      <c r="C48" s="1">
        <v>1218215</v>
      </c>
      <c r="D48" s="1">
        <v>5131</v>
      </c>
      <c r="E48" s="1">
        <v>2398</v>
      </c>
      <c r="F48" s="1">
        <v>149</v>
      </c>
    </row>
    <row r="49" spans="1:6" x14ac:dyDescent="0.35">
      <c r="A49" s="16" t="s">
        <v>291</v>
      </c>
      <c r="B49" s="1">
        <v>45</v>
      </c>
      <c r="C49" s="1">
        <v>797203</v>
      </c>
      <c r="D49" s="1">
        <v>2729</v>
      </c>
      <c r="E49" s="1">
        <v>1117</v>
      </c>
      <c r="F49" s="1">
        <v>69</v>
      </c>
    </row>
    <row r="50" spans="1:6" x14ac:dyDescent="0.35">
      <c r="A50" s="16" t="s">
        <v>292</v>
      </c>
      <c r="B50" s="1">
        <v>20</v>
      </c>
      <c r="C50" s="1">
        <v>143472</v>
      </c>
      <c r="D50" s="1">
        <v>1369</v>
      </c>
      <c r="E50" s="1">
        <v>548</v>
      </c>
      <c r="F50" s="1">
        <v>41</v>
      </c>
    </row>
    <row r="51" spans="1:6" x14ac:dyDescent="0.35">
      <c r="A51" s="16" t="s">
        <v>290</v>
      </c>
      <c r="B51" s="1">
        <v>24</v>
      </c>
      <c r="C51" s="1">
        <v>277540</v>
      </c>
      <c r="D51" s="1">
        <v>1033</v>
      </c>
      <c r="E51" s="1">
        <v>733</v>
      </c>
      <c r="F51" s="1">
        <v>39</v>
      </c>
    </row>
    <row r="52" spans="1:6" x14ac:dyDescent="0.35">
      <c r="A52" s="15" t="s">
        <v>280</v>
      </c>
      <c r="B52" s="1">
        <v>1023</v>
      </c>
      <c r="C52" s="1">
        <v>14948349</v>
      </c>
      <c r="D52" s="1">
        <v>75335</v>
      </c>
      <c r="E52" s="1">
        <v>30816</v>
      </c>
      <c r="F52" s="1">
        <v>1978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B8BA4-3DAD-476D-B7A7-B393FF560C2C}">
  <dimension ref="A3:E26"/>
  <sheetViews>
    <sheetView workbookViewId="0">
      <selection activeCell="C9" sqref="C9"/>
    </sheetView>
  </sheetViews>
  <sheetFormatPr defaultRowHeight="14.5" x14ac:dyDescent="0.35"/>
  <cols>
    <col min="1" max="1" width="16.26953125" bestFit="1" customWidth="1"/>
    <col min="2" max="2" width="13.1796875" bestFit="1" customWidth="1"/>
    <col min="3" max="3" width="16.7265625" bestFit="1" customWidth="1"/>
  </cols>
  <sheetData>
    <row r="3" spans="1:5" x14ac:dyDescent="0.35">
      <c r="A3" t="s">
        <v>289</v>
      </c>
      <c r="B3" t="s">
        <v>296</v>
      </c>
      <c r="C3" t="s">
        <v>283</v>
      </c>
    </row>
    <row r="4" spans="1:5" x14ac:dyDescent="0.35">
      <c r="A4" s="1">
        <v>30816</v>
      </c>
      <c r="B4" s="1">
        <v>14948349</v>
      </c>
      <c r="C4" s="1">
        <v>1023</v>
      </c>
    </row>
    <row r="9" spans="1:5" x14ac:dyDescent="0.35">
      <c r="C9" s="5"/>
      <c r="D9" s="6"/>
      <c r="E9" s="7"/>
    </row>
    <row r="10" spans="1:5" x14ac:dyDescent="0.35">
      <c r="C10" s="8"/>
      <c r="D10" s="9"/>
      <c r="E10" s="10"/>
    </row>
    <row r="11" spans="1:5" x14ac:dyDescent="0.35">
      <c r="C11" s="8"/>
      <c r="D11" s="9"/>
      <c r="E11" s="10"/>
    </row>
    <row r="12" spans="1:5" x14ac:dyDescent="0.35">
      <c r="C12" s="8"/>
      <c r="D12" s="9"/>
      <c r="E12" s="10"/>
    </row>
    <row r="13" spans="1:5" x14ac:dyDescent="0.35">
      <c r="C13" s="8"/>
      <c r="D13" s="9"/>
      <c r="E13" s="10"/>
    </row>
    <row r="14" spans="1:5" x14ac:dyDescent="0.35">
      <c r="C14" s="8"/>
      <c r="D14" s="9"/>
      <c r="E14" s="10"/>
    </row>
    <row r="15" spans="1:5" x14ac:dyDescent="0.35">
      <c r="C15" s="8"/>
      <c r="D15" s="9"/>
      <c r="E15" s="10"/>
    </row>
    <row r="16" spans="1:5" x14ac:dyDescent="0.35">
      <c r="C16" s="8"/>
      <c r="D16" s="9"/>
      <c r="E16" s="10"/>
    </row>
    <row r="17" spans="3:5" x14ac:dyDescent="0.35">
      <c r="C17" s="8"/>
      <c r="D17" s="9"/>
      <c r="E17" s="10"/>
    </row>
    <row r="18" spans="3:5" x14ac:dyDescent="0.35">
      <c r="C18" s="8"/>
      <c r="D18" s="9"/>
      <c r="E18" s="10"/>
    </row>
    <row r="19" spans="3:5" x14ac:dyDescent="0.35">
      <c r="C19" s="8"/>
      <c r="D19" s="9"/>
      <c r="E19" s="10"/>
    </row>
    <row r="20" spans="3:5" x14ac:dyDescent="0.35">
      <c r="C20" s="8"/>
      <c r="D20" s="9"/>
      <c r="E20" s="10"/>
    </row>
    <row r="21" spans="3:5" x14ac:dyDescent="0.35">
      <c r="C21" s="8"/>
      <c r="D21" s="9"/>
      <c r="E21" s="10"/>
    </row>
    <row r="22" spans="3:5" x14ac:dyDescent="0.35">
      <c r="C22" s="8"/>
      <c r="D22" s="9"/>
      <c r="E22" s="10"/>
    </row>
    <row r="23" spans="3:5" x14ac:dyDescent="0.35">
      <c r="C23" s="8"/>
      <c r="D23" s="9"/>
      <c r="E23" s="10"/>
    </row>
    <row r="24" spans="3:5" x14ac:dyDescent="0.35">
      <c r="C24" s="8"/>
      <c r="D24" s="9"/>
      <c r="E24" s="10"/>
    </row>
    <row r="25" spans="3:5" x14ac:dyDescent="0.35">
      <c r="C25" s="8"/>
      <c r="D25" s="9"/>
      <c r="E25" s="10"/>
    </row>
    <row r="26" spans="3:5" x14ac:dyDescent="0.35">
      <c r="C26" s="11"/>
      <c r="D26" s="12"/>
      <c r="E26" s="13"/>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Household_Energy</vt:lpstr>
      <vt:lpstr>Detail1</vt:lpstr>
      <vt:lpstr>Sheet1</vt:lpstr>
      <vt:lpstr>Sheet2</vt:lpstr>
      <vt:lpstr>Sheet3</vt:lpstr>
      <vt:lpstr>Sheet4</vt:lpstr>
      <vt:lpstr>sheet5</vt:lpstr>
      <vt:lpstr>sheet 6</vt:lpstr>
      <vt:lpstr>sheet 7</vt:lpstr>
      <vt:lpstr>DAY_1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sunitha suni</cp:lastModifiedBy>
  <dcterms:created xsi:type="dcterms:W3CDTF">2025-09-11T19:05:47Z</dcterms:created>
  <dcterms:modified xsi:type="dcterms:W3CDTF">2025-09-11T19:08:47Z</dcterms:modified>
</cp:coreProperties>
</file>