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3F0BDE0-C0CF-4FE0-8F40-B6FC248F6320}" xr6:coauthVersionLast="47" xr6:coauthVersionMax="47" xr10:uidLastSave="{00000000-0000-0000-0000-000000000000}"/>
  <bookViews>
    <workbookView xWindow="-110" yWindow="-110" windowWidth="19420" windowHeight="10420" activeTab="1" xr2:uid="{56E3624D-100B-45D1-8391-D5897C1B8328}"/>
  </bookViews>
  <sheets>
    <sheet name="health data set" sheetId="16" r:id="rId1"/>
    <sheet name="dash board" sheetId="13" r:id="rId2"/>
    <sheet name="summry" sheetId="17" r:id="rId3"/>
    <sheet name="regional differances " sheetId="9" r:id="rId4"/>
    <sheet name="corelation of sugar and screen " sheetId="7" r:id="rId5"/>
    <sheet name="nutrient intake vs bmi" sheetId="6" r:id="rId6"/>
    <sheet name="health status by age group" sheetId="5" r:id="rId7"/>
  </sheets>
  <definedNames>
    <definedName name="_xlcn.WorksheetConnection_Child_Health_Data.csvTable11" hidden="1">Table1</definedName>
    <definedName name="chiled_health_data_set">'health data set'!$H$19</definedName>
    <definedName name="Slicer_Gender">#N/A</definedName>
    <definedName name="Slicer_Gender1">#N/A</definedName>
    <definedName name="Slicer_health_status">#N/A</definedName>
    <definedName name="Slicer_health_status1">#N/A</definedName>
    <definedName name="Slicer_Region">#N/A</definedName>
  </definedNames>
  <calcPr calcId="191029"/>
  <pivotCaches>
    <pivotCache cacheId="0" r:id="rId8"/>
    <pivotCache cacheId="1"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hild_Health_Data.csv!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6" l="1"/>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L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K4" i="16"/>
  <c r="K2" i="16"/>
  <c r="K9" i="16"/>
  <c r="K3" i="16"/>
  <c r="K5" i="16"/>
  <c r="K6" i="16"/>
  <c r="K7" i="16"/>
  <c r="K8"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301454-F464-45B8-BBE2-F7AC24C0A0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61D473-C806-40FC-9707-372EBA542FA0}" name="WorksheetConnection_Child_Health_Data.csv!Table1" type="102" refreshedVersion="8" minRefreshableVersion="5">
    <extLst>
      <ext xmlns:x15="http://schemas.microsoft.com/office/spreadsheetml/2010/11/main" uri="{DE250136-89BD-433C-8126-D09CA5730AF9}">
        <x15:connection id="Table1" autoDelete="1">
          <x15:rangePr sourceName="_xlcn.WorksheetConnection_Child_Health_Data.csvTable11"/>
        </x15:connection>
      </ext>
    </extLst>
  </connection>
</connections>
</file>

<file path=xl/sharedStrings.xml><?xml version="1.0" encoding="utf-8"?>
<sst xmlns="http://schemas.openxmlformats.org/spreadsheetml/2006/main" count="343" uniqueCount="140">
  <si>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</si>
  <si>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</si>
  <si>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</si>
  <si>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</si>
  <si>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</si>
  <si>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</si>
  <si>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</si>
  <si>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</si>
  <si>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</si>
  <si>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</si>
  <si>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</si>
  <si>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</si>
  <si>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</si>
  <si>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</si>
  <si>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</si>
  <si>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</si>
  <si>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</si>
  <si>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</si>
  <si>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</si>
  <si>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</si>
  <si>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</si>
  <si>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</si>
  <si>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</si>
  <si>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</si>
  <si>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</si>
  <si>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</si>
  <si>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</si>
  <si>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</si>
  <si>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</si>
  <si>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</si>
  <si>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</si>
  <si>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</si>
  <si>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</si>
  <si>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</si>
  <si>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</si>
  <si>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</si>
  <si>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</si>
  <si>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</si>
  <si>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</si>
  <si>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</si>
  <si>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</si>
  <si>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</si>
  <si>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</si>
  <si>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</si>
  <si>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</si>
  <si>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</si>
  <si>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</si>
  <si>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</si>
  <si>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</si>
  <si>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</si>
  <si>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</si>
  <si>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</si>
  <si>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</si>
  <si>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</si>
  <si>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</si>
  <si>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</si>
  <si>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</si>
  <si>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</si>
  <si>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</si>
  <si>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</si>
  <si>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</si>
  <si>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</si>
  <si>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</si>
  <si>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</si>
  <si>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</si>
  <si>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</si>
  <si>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</si>
  <si>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</si>
  <si>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</si>
  <si>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</si>
  <si>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</si>
  <si>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</si>
  <si>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</si>
  <si>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</si>
  <si>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</si>
  <si>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</si>
  <si>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</si>
  <si>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</si>
  <si>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</si>
  <si>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</si>
  <si>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</si>
  <si>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</si>
  <si>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</si>
  <si>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</si>
  <si>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</si>
  <si>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</si>
  <si>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</si>
  <si>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</si>
  <si>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</si>
  <si>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</si>
  <si>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</si>
  <si>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</si>
  <si>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</si>
  <si>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</si>
  <si>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</si>
  <si>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</si>
  <si>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</si>
  <si>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</si>
  <si>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</si>
  <si>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</si>
  <si>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</si>
  <si>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</si>
  <si>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</si>
  <si>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</si>
  <si>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</si>
  <si>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</si>
  <si>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</si>
  <si>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</si>
  <si>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</si>
  <si>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</si>
  <si>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</si>
  <si>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</si>
  <si>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</si>
  <si>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</si>
  <si>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</si>
  <si>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</si>
  <si>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</si>
  <si>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Obese</t>
  </si>
  <si>
    <t>health status</t>
  </si>
  <si>
    <t>Grand Total</t>
  </si>
  <si>
    <t>24-36</t>
  </si>
  <si>
    <t>37-48</t>
  </si>
  <si>
    <t>49-60</t>
  </si>
  <si>
    <t>Count of health status</t>
  </si>
  <si>
    <t>age group</t>
  </si>
  <si>
    <t>Sum of Daily_Fruit_Servings</t>
  </si>
  <si>
    <t>Average of body_mass_index</t>
  </si>
  <si>
    <t>Average of Daily_Fruit_Servings</t>
  </si>
  <si>
    <t>Average of Daily_Veggie_Servings</t>
  </si>
  <si>
    <t>Average of Daily_Sugar_Drinks</t>
  </si>
  <si>
    <t>Average of ScreenTime_Hours</t>
  </si>
  <si>
    <t>region</t>
  </si>
  <si>
    <t>body mass index</t>
  </si>
  <si>
    <t>Overall Dashboard Insights</t>
  </si>
  <si>
    <t>1.Obese children have slightly higher sugar intake and screen time.</t>
  </si>
  <si>
    <t>2.The 24–36 months age group shows the highest count in the selected health status category.</t>
  </si>
  <si>
    <t>3.Regional differences exist in BMI and fruit intake; South shows higher fruit consumption and BMI.</t>
  </si>
  <si>
    <t>4.Dietary imbalance: Children consume more vegetables than fruits, which could affect health outcomes.</t>
  </si>
  <si>
    <t>5.The dashboard allows dynamic filtering by Gender, Health_Status, and Region to explore these patterns further.</t>
  </si>
  <si>
    <t>Healthy_kids nutritions and growth anylysis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</si>
</sst>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tint="0.14999847407452621"/>
      <name val="Calibri"/>
      <family val="2"/>
      <scheme val="minor"/>
    </font>
    <font>
      <sz val="11"/>
      <color theme="1" tint="0.1499984740745262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18" fillId="0" borderId="0" xfId="0" applyFont="1"/>
    <xf numFmtId="0" fontId="19" fillId="0" borderId="0" xfId="0" applyFont="1"/>
    <xf numFmtId="0" fontId="20" fillId="0" borderId="0" xfId="0" applyFont="1" applyAlignment="1">
      <alignment vertical="top"/>
    </xf>
    <xf numFmtId="0" fontId="20"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[day_3.xlsx]regional differances !PivotTable8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56597759116967E-2"/>
          <c:y val="0.20192653583276712"/>
          <c:w val="0.59872778742536337"/>
          <c:h val="0.6255973460170271"/>
        </c:manualLayout>
      </c:layout>
      <c:barChart>
        <c:barDir val="col"/>
        <c:grouping val="clustered"/>
        <c:varyColors val="0"/>
        <c:ser>
          <c:idx val="0"/>
          <c:order val="0"/>
          <c:tx>
            <c:strRef>
              <c:f>'regional differances '!$B$3</c:f>
              <c:strCache>
                <c:ptCount val="1"/>
                <c:pt idx="0">
                  <c:v>Average of body_mass_index</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differances '!$A$4:$A$9</c:f>
              <c:strCache>
                <c:ptCount val="5"/>
                <c:pt idx="0">
                  <c:v>Central</c:v>
                </c:pt>
                <c:pt idx="1">
                  <c:v>East</c:v>
                </c:pt>
                <c:pt idx="2">
                  <c:v>North</c:v>
                </c:pt>
                <c:pt idx="3">
                  <c:v>South</c:v>
                </c:pt>
                <c:pt idx="4">
                  <c:v>West</c:v>
                </c:pt>
              </c:strCache>
            </c:strRef>
          </c:cat>
          <c:val>
            <c:numRef>
              <c:f>'regional differances '!$B$4:$B$9</c:f>
              <c:numCache>
                <c:formatCode>General</c:formatCode>
                <c:ptCount val="5"/>
                <c:pt idx="0">
                  <c:v>17.398361399356549</c:v>
                </c:pt>
                <c:pt idx="1">
                  <c:v>16.954302296781883</c:v>
                </c:pt>
                <c:pt idx="2">
                  <c:v>17.165971393082092</c:v>
                </c:pt>
                <c:pt idx="3">
                  <c:v>17.91131646585098</c:v>
                </c:pt>
                <c:pt idx="4">
                  <c:v>18.960619675432284</c:v>
                </c:pt>
              </c:numCache>
            </c:numRef>
          </c:val>
          <c:extLst>
            <c:ext xmlns:c16="http://schemas.microsoft.com/office/drawing/2014/chart" uri="{C3380CC4-5D6E-409C-BE32-E72D297353CC}">
              <c16:uniqueId val="{00000000-5878-4CFC-8803-75AB9EAFC007}"/>
            </c:ext>
          </c:extLst>
        </c:ser>
        <c:ser>
          <c:idx val="1"/>
          <c:order val="1"/>
          <c:tx>
            <c:strRef>
              <c:f>'regional differances '!$C$3</c:f>
              <c:strCache>
                <c:ptCount val="1"/>
                <c:pt idx="0">
                  <c:v>Sum of Daily_Fruit_Servings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differances '!$A$4:$A$9</c:f>
              <c:strCache>
                <c:ptCount val="5"/>
                <c:pt idx="0">
                  <c:v>Central</c:v>
                </c:pt>
                <c:pt idx="1">
                  <c:v>East</c:v>
                </c:pt>
                <c:pt idx="2">
                  <c:v>North</c:v>
                </c:pt>
                <c:pt idx="3">
                  <c:v>South</c:v>
                </c:pt>
                <c:pt idx="4">
                  <c:v>West</c:v>
                </c:pt>
              </c:strCache>
            </c:strRef>
          </c:cat>
          <c:val>
            <c:numRef>
              <c:f>'regional differances '!$C$4:$C$9</c:f>
              <c:numCache>
                <c:formatCode>General</c:formatCode>
                <c:ptCount val="5"/>
                <c:pt idx="0">
                  <c:v>56</c:v>
                </c:pt>
                <c:pt idx="1">
                  <c:v>45</c:v>
                </c:pt>
                <c:pt idx="2">
                  <c:v>34</c:v>
                </c:pt>
                <c:pt idx="3">
                  <c:v>65</c:v>
                </c:pt>
                <c:pt idx="4">
                  <c:v>19</c:v>
                </c:pt>
              </c:numCache>
            </c:numRef>
          </c:val>
          <c:extLst>
            <c:ext xmlns:c16="http://schemas.microsoft.com/office/drawing/2014/chart" uri="{C3380CC4-5D6E-409C-BE32-E72D297353CC}">
              <c16:uniqueId val="{00000001-5878-4CFC-8803-75AB9EAFC007}"/>
            </c:ext>
          </c:extLst>
        </c:ser>
        <c:dLbls>
          <c:showLegendKey val="0"/>
          <c:showVal val="0"/>
          <c:showCatName val="0"/>
          <c:showSerName val="0"/>
          <c:showPercent val="0"/>
          <c:showBubbleSize val="0"/>
        </c:dLbls>
        <c:gapWidth val="100"/>
        <c:overlap val="-24"/>
        <c:axId val="885081184"/>
        <c:axId val="885080704"/>
      </c:barChart>
      <c:catAx>
        <c:axId val="88508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80704"/>
        <c:crosses val="autoZero"/>
        <c:auto val="1"/>
        <c:lblAlgn val="ctr"/>
        <c:lblOffset val="100"/>
        <c:noMultiLvlLbl val="0"/>
      </c:catAx>
      <c:valAx>
        <c:axId val="8850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8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[day_3.xlsx]corelation of sugar and screen !PivotTable6</c:name>
    <c:fmtId val="0"/>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'corelation of sugar and screen '!$B$3</c:f>
              <c:strCache>
                <c:ptCount val="1"/>
                <c:pt idx="0">
                  <c:v>Average of Daily_Sugar_Drinks</c:v>
                </c:pt>
              </c:strCache>
            </c:strRef>
          </c:tx>
          <c:spPr>
            <a:gradFill flip="none" rotWithShape="1">
              <a:gsLst>
                <a:gs pos="0">
                  <a:schemeClr val="accent1">
                    <a:shade val="76000"/>
                  </a:schemeClr>
                </a:gs>
                <a:gs pos="75000">
                  <a:schemeClr val="accent1">
                    <a:shade val="76000"/>
                    <a:lumMod val="60000"/>
                    <a:lumOff val="40000"/>
                  </a:schemeClr>
                </a:gs>
                <a:gs pos="51000">
                  <a:schemeClr val="accent1">
                    <a:shade val="76000"/>
                    <a:alpha val="75000"/>
                  </a:schemeClr>
                </a:gs>
                <a:gs pos="100000">
                  <a:schemeClr val="accent1">
                    <a:shade val="76000"/>
                    <a:lumMod val="20000"/>
                    <a:lumOff val="80000"/>
                    <a:alpha val="15000"/>
                  </a:schemeClr>
                </a:gs>
              </a:gsLst>
              <a:lin ang="10800000" scaled="1"/>
              <a:tileRect/>
            </a:gradFill>
            <a:ln>
              <a:noFill/>
            </a:ln>
            <a:effectLst/>
          </c:spPr>
          <c:invertIfNegative val="0"/>
          <c:cat>
            <c:strRef>
              <c:f>'corelation of sugar and screen '!$A$4:$A$5</c:f>
              <c:strCache>
                <c:ptCount val="1"/>
                <c:pt idx="0">
                  <c:v>Obese</c:v>
                </c:pt>
              </c:strCache>
            </c:strRef>
          </c:cat>
          <c:val>
            <c:numRef>
              <c:f>'corelation of sugar and screen '!$B$4:$B$5</c:f>
              <c:numCache>
                <c:formatCode>General</c:formatCode>
                <c:ptCount val="1"/>
                <c:pt idx="0">
                  <c:v>1.37</c:v>
                </c:pt>
              </c:numCache>
            </c:numRef>
          </c:val>
          <c:extLst>
            <c:ext xmlns:c16="http://schemas.microsoft.com/office/drawing/2014/chart" uri="{C3380CC4-5D6E-409C-BE32-E72D297353CC}">
              <c16:uniqueId val="{00000000-032D-4E2B-8515-5AE999E258B0}"/>
            </c:ext>
          </c:extLst>
        </c:ser>
        <c:ser>
          <c:idx val="1"/>
          <c:order val="1"/>
          <c:tx>
            <c:strRef>
              <c:f>'corelation of sugar and screen '!$C$3</c:f>
              <c:strCache>
                <c:ptCount val="1"/>
                <c:pt idx="0">
                  <c:v>Average of ScreenTime_Hours</c:v>
                </c:pt>
              </c:strCache>
            </c:strRef>
          </c:tx>
          <c:spPr>
            <a:gradFill flip="none" rotWithShape="1">
              <a:gsLst>
                <a:gs pos="0">
                  <a:schemeClr val="accent1">
                    <a:tint val="77000"/>
                  </a:schemeClr>
                </a:gs>
                <a:gs pos="75000">
                  <a:schemeClr val="accent1">
                    <a:tint val="77000"/>
                    <a:lumMod val="60000"/>
                    <a:lumOff val="40000"/>
                  </a:schemeClr>
                </a:gs>
                <a:gs pos="51000">
                  <a:schemeClr val="accent1">
                    <a:tint val="77000"/>
                    <a:alpha val="75000"/>
                  </a:schemeClr>
                </a:gs>
                <a:gs pos="100000">
                  <a:schemeClr val="accent1">
                    <a:tint val="77000"/>
                    <a:lumMod val="20000"/>
                    <a:lumOff val="80000"/>
                    <a:alpha val="15000"/>
                  </a:schemeClr>
                </a:gs>
              </a:gsLst>
              <a:lin ang="10800000" scaled="1"/>
              <a:tileRect/>
            </a:gradFill>
            <a:ln>
              <a:noFill/>
            </a:ln>
            <a:effectLst/>
          </c:spPr>
          <c:invertIfNegative val="0"/>
          <c:cat>
            <c:strRef>
              <c:f>'corelation of sugar and screen '!$A$4:$A$5</c:f>
              <c:strCache>
                <c:ptCount val="1"/>
                <c:pt idx="0">
                  <c:v>Obese</c:v>
                </c:pt>
              </c:strCache>
            </c:strRef>
          </c:cat>
          <c:val>
            <c:numRef>
              <c:f>'corelation of sugar and screen '!$C$4:$C$5</c:f>
              <c:numCache>
                <c:formatCode>General</c:formatCode>
                <c:ptCount val="1"/>
                <c:pt idx="0">
                  <c:v>1.3919999999999997</c:v>
                </c:pt>
              </c:numCache>
            </c:numRef>
          </c:val>
          <c:extLst>
            <c:ext xmlns:c16="http://schemas.microsoft.com/office/drawing/2014/chart" uri="{C3380CC4-5D6E-409C-BE32-E72D297353CC}">
              <c16:uniqueId val="{00000001-032D-4E2B-8515-5AE999E258B0}"/>
            </c:ext>
          </c:extLst>
        </c:ser>
        <c:dLbls>
          <c:showLegendKey val="0"/>
          <c:showVal val="0"/>
          <c:showCatName val="0"/>
          <c:showSerName val="0"/>
          <c:showPercent val="0"/>
          <c:showBubbleSize val="0"/>
        </c:dLbls>
        <c:gapWidth val="326"/>
        <c:overlap val="-58"/>
        <c:axId val="885061984"/>
        <c:axId val="885046144"/>
      </c:barChart>
      <c:catAx>
        <c:axId val="8850619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46144"/>
        <c:crosses val="autoZero"/>
        <c:auto val="1"/>
        <c:lblAlgn val="ctr"/>
        <c:lblOffset val="100"/>
        <c:noMultiLvlLbl val="0"/>
      </c:catAx>
      <c:valAx>
        <c:axId val="88504614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[day_3.xlsx]nutrient intake vs bmi!PivotTable5</c:name>
    <c:fmtId val="0"/>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'nutrient intake vs bmi'!$A$3</c:f>
              <c:strCache>
                <c:ptCount val="1"/>
                <c:pt idx="0">
                  <c:v>Average of Daily_Fruit_Servings</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f>'nutrient intake vs bmi'!$A$4</c:f>
              <c:strCache>
                <c:ptCount val="1"/>
                <c:pt idx="0">
                  <c:v>Total</c:v>
                </c:pt>
              </c:strCache>
            </c:strRef>
          </c:cat>
          <c:val>
            <c:numRef>
              <c:f>'nutrient intake vs bmi'!$A$4</c:f>
              <c:numCache>
                <c:formatCode>General</c:formatCode>
                <c:ptCount val="1"/>
                <c:pt idx="0">
                  <c:v>2.19</c:v>
                </c:pt>
              </c:numCache>
            </c:numRef>
          </c:val>
          <c:extLst>
            <c:ext xmlns:c16="http://schemas.microsoft.com/office/drawing/2014/chart" uri="{C3380CC4-5D6E-409C-BE32-E72D297353CC}">
              <c16:uniqueId val="{00000000-4C70-4324-8825-8A28A897B251}"/>
            </c:ext>
          </c:extLst>
        </c:ser>
        <c:ser>
          <c:idx val="1"/>
          <c:order val="1"/>
          <c:tx>
            <c:strRef>
              <c:f>'nutrient intake vs bmi'!$B$3</c:f>
              <c:strCache>
                <c:ptCount val="1"/>
                <c:pt idx="0">
                  <c:v>Average of Daily_Veggie_Servings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'nutrient intake vs bmi'!$A$4</c:f>
              <c:strCache>
                <c:ptCount val="1"/>
                <c:pt idx="0">
                  <c:v>Total</c:v>
                </c:pt>
              </c:strCache>
            </c:strRef>
          </c:cat>
          <c:val>
            <c:numRef>
              <c:f>'nutrient intake vs bmi'!$B$4</c:f>
              <c:numCache>
                <c:formatCode>General</c:formatCode>
                <c:ptCount val="1"/>
                <c:pt idx="0">
                  <c:v>1.9</c:v>
                </c:pt>
              </c:numCache>
            </c:numRef>
          </c:val>
          <c:extLst>
            <c:ext xmlns:c16="http://schemas.microsoft.com/office/drawing/2014/chart" uri="{C3380CC4-5D6E-409C-BE32-E72D297353CC}">
              <c16:uniqueId val="{00000001-4C70-4324-8825-8A28A897B251}"/>
            </c:ext>
          </c:extLst>
        </c:ser>
        <c:ser>
          <c:idx val="2"/>
          <c:order val="2"/>
          <c:tx>
            <c:strRef>
              <c:f>'nutrient intake vs bmi'!$C$3</c:f>
              <c:strCache>
                <c:ptCount val="1"/>
                <c:pt idx="0">
                  <c:v>Average of body_mass_index</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f>'nutrient intake vs bmi'!$A$4</c:f>
              <c:strCache>
                <c:ptCount val="1"/>
                <c:pt idx="0">
                  <c:v>Total</c:v>
                </c:pt>
              </c:strCache>
            </c:strRef>
          </c:cat>
          <c:val>
            <c:numRef>
              <c:f>'nutrient intake vs bmi'!$C$4</c:f>
              <c:numCache>
                <c:formatCode>General</c:formatCode>
                <c:ptCount val="1"/>
                <c:pt idx="0">
                  <c:v>17.586441997166848</c:v>
                </c:pt>
              </c:numCache>
            </c:numRef>
          </c:val>
          <c:extLst>
            <c:ext xmlns:c16="http://schemas.microsoft.com/office/drawing/2014/chart" uri="{C3380CC4-5D6E-409C-BE32-E72D297353CC}">
              <c16:uniqueId val="{00000002-4C70-4324-8825-8A28A897B251}"/>
            </c:ext>
          </c:extLst>
        </c:ser>
        <c:dLbls>
          <c:showLegendKey val="0"/>
          <c:showVal val="0"/>
          <c:showCatName val="0"/>
          <c:showSerName val="0"/>
          <c:showPercent val="0"/>
          <c:showBubbleSize val="0"/>
        </c:dLbls>
        <c:gapWidth val="355"/>
        <c:overlap val="-70"/>
        <c:axId val="885042784"/>
        <c:axId val="885039424"/>
      </c:barChart>
      <c:catAx>
        <c:axId val="8850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39424"/>
        <c:crosses val="autoZero"/>
        <c:auto val="1"/>
        <c:lblAlgn val="ctr"/>
        <c:lblOffset val="100"/>
        <c:noMultiLvlLbl val="0"/>
      </c:catAx>
      <c:valAx>
        <c:axId val="8850394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[day_3.xlsx]health status by age group!PivotTable4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status by age group'!$B$3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'health status by age group'!$A$4:$A$7</c:f>
              <c:strCache>
                <c:ptCount val="3"/>
                <c:pt idx="0">
                  <c:v>24-36</c:v>
                </c:pt>
                <c:pt idx="1">
                  <c:v>37-48</c:v>
                </c:pt>
                <c:pt idx="2">
                  <c:v>49-60</c:v>
                </c:pt>
              </c:strCache>
            </c:strRef>
          </c:cat>
          <c:val>
            <c:numRef>
              <c:f>'health status by age group'!$B$4:$B$7</c:f>
              <c:numCache>
                <c:formatCode>General</c:formatCode>
                <c:ptCount val="3"/>
                <c:pt idx="0">
                  <c:v>39</c:v>
                </c:pt>
                <c:pt idx="1">
                  <c:v>30</c:v>
                </c:pt>
                <c:pt idx="2">
                  <c:v>31</c:v>
                </c:pt>
              </c:numCache>
            </c:numRef>
          </c:val>
          <c:extLst>
            <c:ext xmlns:c16="http://schemas.microsoft.com/office/drawing/2014/chart" uri="{C3380CC4-5D6E-409C-BE32-E72D297353CC}">
              <c16:uniqueId val="{00000000-3344-40BD-AF29-C3697E28983A}"/>
            </c:ext>
          </c:extLst>
        </c:ser>
        <c:dLbls>
          <c:dLblPos val="inEnd"/>
          <c:showLegendKey val="0"/>
          <c:showVal val="1"/>
          <c:showCatName val="0"/>
          <c:showSerName val="0"/>
          <c:showPercent val="0"/>
          <c:showBubbleSize val="0"/>
        </c:dLbls>
        <c:gapWidth val="100"/>
        <c:overlap val="-24"/>
        <c:axId val="157198960"/>
        <c:axId val="157192240"/>
      </c:barChart>
      <c:catAx>
        <c:axId val="157198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2240"/>
        <c:crosses val="autoZero"/>
        <c:auto val="1"/>
        <c:lblAlgn val="ctr"/>
        <c:lblOffset val="100"/>
        <c:noMultiLvlLbl val="0"/>
      </c:catAx>
      <c:valAx>
        <c:axId val="15719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gradFill flip="none" rotWithShape="1">
        <a:gsLst>
          <a:gs pos="0">
            <a:schemeClr val="accent2">
              <a:lumMod val="60000"/>
              <a:lumOff val="40000"/>
            </a:schemeClr>
          </a:gs>
          <a:gs pos="46000">
            <a:schemeClr val="accent5">
              <a:lumMod val="95000"/>
              <a:lumOff val="5000"/>
            </a:schemeClr>
          </a:gs>
          <a:gs pos="100000">
            <a:schemeClr val="accent5">
              <a:lumMod val="60000"/>
            </a:schemeClr>
          </a:gs>
        </a:gsLst>
        <a:path path="circle">
          <a:fillToRect l="50000" t="130000" r="50000" b="-30000"/>
        </a:path>
        <a:tileRect/>
      </a:gra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444816</xdr:colOff>
      <xdr:row>20</xdr:row>
      <xdr:rowOff>133350</xdr:rowOff>
    </xdr:from>
    <xdr:to>
      <xdr:col>10</xdr:col>
      <xdr:colOff>408129</xdr:colOff>
      <xdr:row>31</xdr:row>
      <xdr:rowOff>146050</xdr:rowOff>
    </xdr:to>
    <xdr:pic>
      <xdr:nvPicPr>
        <xdr:cNvPr id="2" name="Picture 1">
          <a:extLst>
            <a:ext uri="{FF2B5EF4-FFF2-40B4-BE49-F238E27FC236}">
              <a16:creationId xmlns:a16="http://schemas.microsoft.com/office/drawing/2014/main" id="{B226C674-6E81-3B11-3EC8-DF65996CAAEE}"/>
            </a:ext>
          </a:extLst>
        </xdr:cNvPr>
        <xdr:cNvPicPr>
          <a:picLocks noChangeAspect="1"/>
        </xdr:cNvPicPr>
      </xdr:nvPicPr>
      <xdr:blipFill>
        <a:blip xmlns:r="http://schemas.openxmlformats.org/officeDocument/2006/relationships" r:embed="rId1"/>
        <a:stretch>
          <a:fillRect/>
        </a:stretch>
      </xdr:blipFill>
      <xdr:spPr>
        <a:xfrm>
          <a:off x="3492816" y="3816350"/>
          <a:ext cx="3011313" cy="2038350"/>
        </a:xfrm>
        <a:prstGeom prst="rect">
          <a:avLst/>
        </a:prstGeom>
      </xdr:spPr>
    </xdr:pic>
    <xdr:clientData/>
  </xdr:twoCellAnchor>
  <xdr:twoCellAnchor editAs="oneCell">
    <xdr:from>
      <xdr:col>5</xdr:col>
      <xdr:colOff>488949</xdr:colOff>
      <xdr:row>32</xdr:row>
      <xdr:rowOff>5303</xdr:rowOff>
    </xdr:from>
    <xdr:to>
      <xdr:col>10</xdr:col>
      <xdr:colOff>438150</xdr:colOff>
      <xdr:row>41</xdr:row>
      <xdr:rowOff>38101</xdr:rowOff>
    </xdr:to>
    <xdr:pic>
      <xdr:nvPicPr>
        <xdr:cNvPr id="3" name="Picture 2">
          <a:extLst>
            <a:ext uri="{FF2B5EF4-FFF2-40B4-BE49-F238E27FC236}">
              <a16:creationId xmlns:a16="http://schemas.microsoft.com/office/drawing/2014/main" id="{1EA6C9FA-E36B-9E59-24FE-0FF6357F56F2}"/>
            </a:ext>
          </a:extLst>
        </xdr:cNvPr>
        <xdr:cNvPicPr>
          <a:picLocks noChangeAspect="1"/>
        </xdr:cNvPicPr>
      </xdr:nvPicPr>
      <xdr:blipFill>
        <a:blip xmlns:r="http://schemas.openxmlformats.org/officeDocument/2006/relationships" r:embed="rId2"/>
        <a:stretch>
          <a:fillRect/>
        </a:stretch>
      </xdr:blipFill>
      <xdr:spPr>
        <a:xfrm>
          <a:off x="3536949" y="5898103"/>
          <a:ext cx="2997201" cy="1690148"/>
        </a:xfrm>
        <a:prstGeom prst="rect">
          <a:avLst/>
        </a:prstGeom>
      </xdr:spPr>
    </xdr:pic>
    <xdr:clientData/>
  </xdr:twoCellAnchor>
  <xdr:twoCellAnchor editAs="oneCell">
    <xdr:from>
      <xdr:col>7</xdr:col>
      <xdr:colOff>298450</xdr:colOff>
      <xdr:row>6</xdr:row>
      <xdr:rowOff>31749</xdr:rowOff>
    </xdr:from>
    <xdr:to>
      <xdr:col>10</xdr:col>
      <xdr:colOff>285750</xdr:colOff>
      <xdr:row>20</xdr:row>
      <xdr:rowOff>97838</xdr:rowOff>
    </xdr:to>
    <xdr:pic>
      <xdr:nvPicPr>
        <xdr:cNvPr id="4" name="Picture 3">
          <a:extLst>
            <a:ext uri="{FF2B5EF4-FFF2-40B4-BE49-F238E27FC236}">
              <a16:creationId xmlns:a16="http://schemas.microsoft.com/office/drawing/2014/main" id="{28A44FC1-9928-D1D1-9286-2A28AB7B0097}"/>
            </a:ext>
          </a:extLst>
        </xdr:cNvPr>
        <xdr:cNvPicPr>
          <a:picLocks noChangeAspect="1"/>
        </xdr:cNvPicPr>
      </xdr:nvPicPr>
      <xdr:blipFill>
        <a:blip xmlns:r="http://schemas.openxmlformats.org/officeDocument/2006/relationships" r:embed="rId3"/>
        <a:stretch>
          <a:fillRect/>
        </a:stretch>
      </xdr:blipFill>
      <xdr:spPr>
        <a:xfrm>
          <a:off x="4565650" y="1136649"/>
          <a:ext cx="1816100" cy="2644189"/>
        </a:xfrm>
        <a:prstGeom prst="rect">
          <a:avLst/>
        </a:prstGeom>
      </xdr:spPr>
    </xdr:pic>
    <xdr:clientData/>
  </xdr:twoCellAnchor>
  <xdr:twoCellAnchor editAs="oneCell">
    <xdr:from>
      <xdr:col>1</xdr:col>
      <xdr:colOff>46217</xdr:colOff>
      <xdr:row>20</xdr:row>
      <xdr:rowOff>151662</xdr:rowOff>
    </xdr:from>
    <xdr:to>
      <xdr:col>5</xdr:col>
      <xdr:colOff>406400</xdr:colOff>
      <xdr:row>31</xdr:row>
      <xdr:rowOff>120651</xdr:rowOff>
    </xdr:to>
    <xdr:pic>
      <xdr:nvPicPr>
        <xdr:cNvPr id="5" name="Picture 4">
          <a:extLst>
            <a:ext uri="{FF2B5EF4-FFF2-40B4-BE49-F238E27FC236}">
              <a16:creationId xmlns:a16="http://schemas.microsoft.com/office/drawing/2014/main" id="{EA9B80F3-D9EE-EE2C-D514-CE622862FFF5}"/>
            </a:ext>
          </a:extLst>
        </xdr:cNvPr>
        <xdr:cNvPicPr>
          <a:picLocks noChangeAspect="1"/>
        </xdr:cNvPicPr>
      </xdr:nvPicPr>
      <xdr:blipFill>
        <a:blip xmlns:r="http://schemas.openxmlformats.org/officeDocument/2006/relationships" r:embed="rId4"/>
        <a:stretch>
          <a:fillRect/>
        </a:stretch>
      </xdr:blipFill>
      <xdr:spPr>
        <a:xfrm>
          <a:off x="655817" y="3834662"/>
          <a:ext cx="2798583" cy="1994639"/>
        </a:xfrm>
        <a:prstGeom prst="rect">
          <a:avLst/>
        </a:prstGeom>
      </xdr:spPr>
    </xdr:pic>
    <xdr:clientData/>
  </xdr:twoCellAnchor>
  <xdr:twoCellAnchor editAs="oneCell">
    <xdr:from>
      <xdr:col>1</xdr:col>
      <xdr:colOff>57150</xdr:colOff>
      <xdr:row>32</xdr:row>
      <xdr:rowOff>58926</xdr:rowOff>
    </xdr:from>
    <xdr:to>
      <xdr:col>5</xdr:col>
      <xdr:colOff>412750</xdr:colOff>
      <xdr:row>41</xdr:row>
      <xdr:rowOff>33929</xdr:rowOff>
    </xdr:to>
    <xdr:pic>
      <xdr:nvPicPr>
        <xdr:cNvPr id="6" name="Picture 5">
          <a:extLst>
            <a:ext uri="{FF2B5EF4-FFF2-40B4-BE49-F238E27FC236}">
              <a16:creationId xmlns:a16="http://schemas.microsoft.com/office/drawing/2014/main" id="{0D287EAD-211C-D3B1-451B-AC912DD49817}"/>
            </a:ext>
          </a:extLst>
        </xdr:cNvPr>
        <xdr:cNvPicPr>
          <a:picLocks noChangeAspect="1"/>
        </xdr:cNvPicPr>
      </xdr:nvPicPr>
      <xdr:blipFill>
        <a:blip xmlns:r="http://schemas.openxmlformats.org/officeDocument/2006/relationships" r:embed="rId5"/>
        <a:stretch>
          <a:fillRect/>
        </a:stretch>
      </xdr:blipFill>
      <xdr:spPr>
        <a:xfrm>
          <a:off x="666750" y="5951726"/>
          <a:ext cx="2794000" cy="1632353"/>
        </a:xfrm>
        <a:prstGeom prst="rect">
          <a:avLst/>
        </a:prstGeom>
      </xdr:spPr>
    </xdr:pic>
    <xdr:clientData/>
  </xdr:twoCellAnchor>
  <xdr:twoCellAnchor editAs="oneCell">
    <xdr:from>
      <xdr:col>4</xdr:col>
      <xdr:colOff>196850</xdr:colOff>
      <xdr:row>6</xdr:row>
      <xdr:rowOff>50800</xdr:rowOff>
    </xdr:from>
    <xdr:to>
      <xdr:col>7</xdr:col>
      <xdr:colOff>279400</xdr:colOff>
      <xdr:row>20</xdr:row>
      <xdr:rowOff>107950</xdr:rowOff>
    </xdr:to>
    <mc:AlternateContent xmlns:mc="http://schemas.openxmlformats.org/markup-compatibility/2006" xmlns:a14="http://schemas.microsoft.com/office/drawing/2010/main">
      <mc:Choice Requires="a14">
        <xdr:graphicFrame macro="">
          <xdr:nvGraphicFramePr>
            <xdr:cNvPr id="7" name="health_status 1">
              <a:extLst>
                <a:ext uri="{FF2B5EF4-FFF2-40B4-BE49-F238E27FC236}">
                  <a16:creationId xmlns:a16="http://schemas.microsoft.com/office/drawing/2014/main" id="{2C1697BB-9EFE-A365-EA82-9A92E29B9103}"/>
                </a:ext>
              </a:extLst>
            </xdr:cNvPr>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mlns="">
        <xdr:sp macro="" textlink="">
          <xdr:nvSpPr>
            <xdr:cNvPr id="0" name=""/>
            <xdr:cNvSpPr>
              <a:spLocks noTextEdit="1"/>
            </xdr:cNvSpPr>
          </xdr:nvSpPr>
          <xdr:spPr>
            <a:xfrm>
              <a:off x="2635250" y="1155700"/>
              <a:ext cx="1911350" cy="2635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6</xdr:row>
      <xdr:rowOff>50800</xdr:rowOff>
    </xdr:from>
    <xdr:to>
      <xdr:col>4</xdr:col>
      <xdr:colOff>158750</xdr:colOff>
      <xdr:row>20</xdr:row>
      <xdr:rowOff>101600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1197D811-CB38-CB5E-D23C-75581A1278A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66750" y="1155700"/>
              <a:ext cx="193040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165100</xdr:colOff>
      <xdr:row>1</xdr:row>
      <xdr:rowOff>127000</xdr:rowOff>
    </xdr:from>
    <xdr:to>
      <xdr:col>9</xdr:col>
      <xdr:colOff>444500</xdr:colOff>
      <xdr:row>14</xdr:row>
      <xdr:rowOff>25400</xdr:rowOff>
    </xdr:to>
    <xdr:graphicFrame macro="">
      <xdr:nvGraphicFramePr>
        <xdr:cNvPr id="2" name="Chart 1">
          <a:extLst>
            <a:ext uri="{FF2B5EF4-FFF2-40B4-BE49-F238E27FC236}">
              <a16:creationId xmlns:a16="http://schemas.microsoft.com/office/drawing/2014/main" id="{C72EF08A-C556-49FC-5C82-B569B0D16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1600200</xdr:colOff>
      <xdr:row>10</xdr:row>
      <xdr:rowOff>12700</xdr:rowOff>
    </xdr:from>
    <xdr:to>
      <xdr:col>2</xdr:col>
      <xdr:colOff>1644650</xdr:colOff>
      <xdr:row>23</xdr:row>
      <xdr:rowOff>142875</xdr:rowOff>
    </xdr:to>
    <mc:AlternateContent xmlns:mc="http://schemas.openxmlformats.org/markup-compatibility/2006" xmlns:a14="http://schemas.microsoft.com/office/drawing/2010/main">
      <mc:Choice Requires="a14">
        <xdr:graphicFrame macro="">
          <xdr:nvGraphicFramePr>
            <xdr:cNvPr id="3" name="health_status">
              <a:extLst>
                <a:ext uri="{FF2B5EF4-FFF2-40B4-BE49-F238E27FC236}">
                  <a16:creationId xmlns:a16="http://schemas.microsoft.com/office/drawing/2014/main" id="{15E65CAE-7593-6208-65AD-12513BD6F6EC}"/>
                </a:ext>
              </a:extLst>
            </xdr:cNvPr>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mlns="">
        <xdr:sp macro="" textlink="">
          <xdr:nvSpPr>
            <xdr:cNvPr id="0" name=""/>
            <xdr:cNvSpPr>
              <a:spLocks noTextEdit="1"/>
            </xdr:cNvSpPr>
          </xdr:nvSpPr>
          <xdr:spPr>
            <a:xfrm>
              <a:off x="2463800" y="185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9</xdr:row>
      <xdr:rowOff>120650</xdr:rowOff>
    </xdr:from>
    <xdr:to>
      <xdr:col>1</xdr:col>
      <xdr:colOff>1289050</xdr:colOff>
      <xdr:row>23</xdr:row>
      <xdr:rowOff>66675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15C13EF-B1C0-62DF-E064-06AC9AC380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3850" y="177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101600</xdr:colOff>
      <xdr:row>5</xdr:row>
      <xdr:rowOff>82550</xdr:rowOff>
    </xdr:from>
    <xdr:to>
      <xdr:col>3</xdr:col>
      <xdr:colOff>0</xdr:colOff>
      <xdr:row>20</xdr:row>
      <xdr:rowOff>63500</xdr:rowOff>
    </xdr:to>
    <xdr:graphicFrame macro="">
      <xdr:nvGraphicFramePr>
        <xdr:cNvPr id="2" name="Chart 1">
          <a:extLst>
            <a:ext uri="{FF2B5EF4-FFF2-40B4-BE49-F238E27FC236}">
              <a16:creationId xmlns:a16="http://schemas.microsoft.com/office/drawing/2014/main" id="{65978E84-C9B0-D338-69C1-9E4E8D697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749300</xdr:colOff>
      <xdr:row>5</xdr:row>
      <xdr:rowOff>31750</xdr:rowOff>
    </xdr:from>
    <xdr:to>
      <xdr:col>4</xdr:col>
      <xdr:colOff>184150</xdr:colOff>
      <xdr:row>18</xdr:row>
      <xdr:rowOff>161925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B7A1267-5FA1-5643-7B9E-1FE0FCB5B5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79950" y="952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63500</xdr:rowOff>
    </xdr:from>
    <xdr:to>
      <xdr:col>2</xdr:col>
      <xdr:colOff>641350</xdr:colOff>
      <xdr:row>20</xdr:row>
      <xdr:rowOff>44450</xdr:rowOff>
    </xdr:to>
    <xdr:graphicFrame macro="">
      <xdr:nvGraphicFramePr>
        <xdr:cNvPr id="6" name="Chart 5">
          <a:extLst>
            <a:ext uri="{FF2B5EF4-FFF2-40B4-BE49-F238E27FC236}">
              <a16:creationId xmlns:a16="http://schemas.microsoft.com/office/drawing/2014/main" id="{69C1F303-8840-3D50-160C-4FA1DA7D1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1</xdr:row>
      <xdr:rowOff>101600</xdr:rowOff>
    </xdr:from>
    <xdr:to>
      <xdr:col>9</xdr:col>
      <xdr:colOff>463550</xdr:colOff>
      <xdr:row>16</xdr:row>
      <xdr:rowOff>82550</xdr:rowOff>
    </xdr:to>
    <xdr:graphicFrame macro="">
      <xdr:nvGraphicFramePr>
        <xdr:cNvPr id="2" name="Chart 1">
          <a:extLst>
            <a:ext uri="{FF2B5EF4-FFF2-40B4-BE49-F238E27FC236}">
              <a16:creationId xmlns:a16="http://schemas.microsoft.com/office/drawing/2014/main" id="{4E7FE584-9361-8900-316D-8B5FC720B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3.76572314815" createdVersion="8" refreshedVersion="8" minRefreshableVersion="3" recordCount="100" xr:uid="{B2D50B0D-E5ED-4B3D-8638-13CAD123135B}">
  <cacheSource type="worksheet">
    <worksheetSource name="Table1"/>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ody_mass_index" numFmtId="0">
      <sharedItems containsSemiMixedTypes="0" containsString="0" containsNumber="1" minValue="11.488071959327337" maxValue="22.570973484493578" count="100">
        <n v="16.607604635571306"/>
        <n v="16.360516754138072"/>
        <n v="18.218197135636061"/>
        <n v="19.88077496274218"/>
        <n v="13.502109704641349"/>
        <n v="19.794155486123877"/>
        <n v="19.486760972071089"/>
        <n v="19.045299561617146"/>
        <n v="17.918443205422545"/>
        <n v="16.042541782107428"/>
        <n v="14.025974025974026"/>
        <n v="17.235992501562176"/>
        <n v="15.970011297114102"/>
        <n v="18.544146138942708"/>
        <n v="16.342622596673149"/>
        <n v="16.999498243853488"/>
        <n v="19.704782125164289"/>
        <n v="15.235428334370461"/>
        <n v="18.863261943986821"/>
        <n v="15.770718794542864"/>
        <n v="16.590774104137797"/>
        <n v="19.624910265613781"/>
        <n v="18.748194511314395"/>
        <n v="13.431382097983832"/>
        <n v="17.857473820776573"/>
        <n v="16.261508223854349"/>
        <n v="19.179568089931958"/>
        <n v="11.488071959327337"/>
        <n v="16.428707405292215"/>
        <n v="20.093005231544272"/>
        <n v="19.189907038512615"/>
        <n v="13.249049234248123"/>
        <n v="18.339295801167388"/>
        <n v="17.54340050597575"/>
        <n v="15.287171229200213"/>
        <n v="19.148104728409535"/>
        <n v="13.423201063223846"/>
        <n v="18.314980261790982"/>
        <n v="15.403598971722365"/>
        <n v="19.403122978841356"/>
        <n v="15.587628865979381"/>
        <n v="21.161554954786986"/>
        <n v="18.993419882624931"/>
        <n v="16.850561362756487"/>
        <n v="16.158792284036902"/>
        <n v="17.584745762711862"/>
        <n v="16.670244740231858"/>
        <n v="18.145125123329446"/>
        <n v="14.902032931653022"/>
        <n v="13.794877070260261"/>
        <n v="15.620556571196428"/>
        <n v="17.206759443339958"/>
        <n v="18.893722809198259"/>
        <n v="19.886055344546936"/>
        <n v="15.733379924871146"/>
        <n v="17.490652264229333"/>
        <n v="17.563955708285601"/>
        <n v="18.870431893687709"/>
        <n v="22.17607223476298"/>
        <n v="20.592592592592588"/>
        <n v="18.209469735374633"/>
        <n v="21.367191271603748"/>
        <n v="16.932700603968936"/>
        <n v="18.049426301853487"/>
        <n v="18.914536436474627"/>
        <n v="20.677123182861514"/>
        <n v="16.728318947801071"/>
        <n v="14.597412627920447"/>
        <n v="21.695619335347434"/>
        <n v="13.258877434135165"/>
        <n v="18.065052670486047"/>
        <n v="18.466577950660252"/>
        <n v="21.687779788551289"/>
        <n v="17.429438884515911"/>
        <n v="19.127962085308059"/>
        <n v="15.728786833546863"/>
        <n v="16.496533127889059"/>
        <n v="17.553499132446504"/>
        <n v="21.644295302013425"/>
        <n v="19.439133205863609"/>
        <n v="16.126748097008317"/>
        <n v="18.747020120148758"/>
        <n v="14.274377541910525"/>
        <n v="13.977856860419138"/>
        <n v="18.022397777584864"/>
        <n v="18.199060693641616"/>
        <n v="22.570973484493578"/>
        <n v="14.941837144003209"/>
        <n v="15.313634007257646"/>
        <n v="19.475760992108231"/>
        <n v="16.078551702976373"/>
        <n v="22.257467618292363"/>
        <n v="16.605125977410946"/>
        <n v="15.9095623314665"/>
        <n v="17.80758556891767"/>
        <n v="20.238204306000913"/>
        <n v="17.714232661776993"/>
        <n v="19.170892269371056"/>
        <n v="16.808935706501998"/>
        <n v="19.896810506566609"/>
      </sharedItems>
    </cacheField>
    <cacheField name="health status" numFmtId="0">
      <sharedItems count="1">
        <s v="Obese"/>
      </sharedItems>
    </cacheField>
    <cacheField name="age_group" numFmtId="0">
      <sharedItems count="3">
        <s v="37-48"/>
        <s v="24-36"/>
        <s v="49-60"/>
      </sharedItems>
    </cacheField>
  </cacheFields>
  <extLst>
    <ext xmlns:x14="http://schemas.microsoft.com/office/spreadsheetml/2009/9/main" uri="{725AE2AE-9491-48be-B2B4-4EB974FC3084}">
      <x14:pivotCacheDefinition pivotCacheId="7685847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3.798356481479" backgroundQuery="1" createdVersion="8" refreshedVersion="8" minRefreshableVersion="3" recordCount="0" supportSubquery="1" supportAdvancedDrill="1" xr:uid="{51D64890-69D5-46CF-A716-6F1FB240D788}">
  <cacheSource type="external" connectionId="1"/>
  <cacheFields count="3">
    <cacheField name="[Measures].[Average of body_mass_index]" caption="Average of body_mass_index" numFmtId="0" hierarchy="16" level="32767"/>
    <cacheField name="[Measures].[Sum of Daily_Fruit_Servings]" caption="Sum of Daily_Fruit_Servings" numFmtId="0" hierarchy="17" level="32767"/>
    <cacheField name="[Table1].[Region].[Region]" caption="Region" numFmtId="0" hierarchy="9" level="1">
      <sharedItems count="5">
        <s v="Central"/>
        <s v="East"/>
        <s v="North"/>
        <s v="South"/>
        <s v="West"/>
      </sharedItems>
    </cacheField>
  </cacheFields>
  <cacheHierarchies count="18">
    <cacheHierarchy uniqueName="[Table1].[ChildID]" caption="ChildID" attribute="1" defaultMemberUniqueName="[Table1].[ChildID].[All]" allUniqueName="[Table1].[ChildID].[All]" dimensionUniqueName="[Table1]" displayFolder="" count="0" memberValueDatatype="130" unbalanced="0"/>
    <cacheHierarchy uniqueName="[Table1].[Age_Months]" caption="Age_Months" attribute="1" defaultMemberUniqueName="[Table1].[Age_Months].[All]" allUniqueName="[Table1].[Age_Months].[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Height_cm]" caption="Height_cm" attribute="1" defaultMemberUniqueName="[Table1].[Height_cm].[All]" allUniqueName="[Table1].[Height_cm].[All]" dimensionUniqueName="[Table1]" displayFolder="" count="0" memberValueDatatype="5" unbalanced="0"/>
    <cacheHierarchy uniqueName="[Table1].[Weight_kg]" caption="Weight_kg" attribute="1" defaultMemberUniqueName="[Table1].[Weight_kg].[All]" allUniqueName="[Table1].[Weight_kg].[All]" dimensionUniqueName="[Table1]" displayFolder="" count="0" memberValueDatatype="5" unbalanced="0"/>
    <cacheHierarchy uniqueName="[Table1].[Daily_Fruit_Servings]" caption="Daily_Fruit_Servings" attribute="1" defaultMemberUniqueName="[Table1].[Daily_Fruit_Servings].[All]" allUniqueName="[Table1].[Daily_Fruit_Servings].[All]" dimensionUniqueName="[Table1]" displayFolder="" count="0" memberValueDatatype="20" unbalanced="0"/>
    <cacheHierarchy uniqueName="[Table1].[Daily_Veggie_Servings]" caption="Daily_Veggie_Servings" attribute="1" defaultMemberUniqueName="[Table1].[Daily_Veggie_Servings].[All]" allUniqueName="[Table1].[Daily_Veggie_Servings].[All]" dimensionUniqueName="[Table1]" displayFolder="" count="0" memberValueDatatype="20" unbalanced="0"/>
    <cacheHierarchy uniqueName="[Table1].[Daily_Sugar_Drinks]" caption="Daily_Sugar_Drinks" attribute="1" defaultMemberUniqueName="[Table1].[Daily_Sugar_Drinks].[All]" allUniqueName="[Table1].[Daily_Sugar_Drinks].[All]" dimensionUniqueName="[Table1]" displayFolder="" count="0" memberValueDatatype="20" unbalanced="0"/>
    <cacheHierarchy uniqueName="[Table1].[ScreenTime_Hours]" caption="ScreenTime_Hours" attribute="1" defaultMemberUniqueName="[Table1].[ScreenTime_Hours].[All]" allUniqueName="[Table1].[ScreenTime_Hours].[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body_mass_index]" caption="body_mass_index" attribute="1" defaultMemberUniqueName="[Table1].[body_mass_index].[All]" allUniqueName="[Table1].[body_mass_index].[All]" dimensionUniqueName="[Table1]" displayFolder="" count="0" memberValueDatatype="5" unbalanced="0"/>
    <cacheHierarchy uniqueName="[Table1].[age_group]" caption="age_group" attribute="1" defaultMemberUniqueName="[Table1].[age_group].[All]" allUniqueName="[Table1].[age_group].[All]" dimensionUniqueName="[Table1]" displayFolder="" count="0" memberValueDatatype="130" unbalanced="0"/>
    <cacheHierarchy uniqueName="[Table1].[health_status]" caption="health_status" attribute="1" defaultMemberUniqueName="[Table1].[health_status].[All]" allUniqueName="[Table1].[health_statu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ody_mass_index]" caption="Sum of body_mass_index" measure="1" displayFolder="" measureGroup="Table1" count="0" hidden="1">
      <extLst>
        <ext xmlns:x15="http://schemas.microsoft.com/office/spreadsheetml/2010/11/main" uri="{B97F6D7D-B522-45F9-BDA1-12C45D357490}">
          <x15:cacheHierarchy aggregatedColumn="10"/>
        </ext>
      </extLst>
    </cacheHierarchy>
    <cacheHierarchy uniqueName="[Measures].[Average of body_mass_index]" caption="Average of body_mass_index"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aily_Fruit_Servings]" caption="Sum of Daily_Fruit_Serving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3.823582870369" backgroundQuery="1" createdVersion="3" refreshedVersion="8" minRefreshableVersion="3" recordCount="0" supportSubquery="1" supportAdvancedDrill="1" xr:uid="{0A21AFB4-661E-48DA-A233-F71EE7E603F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Measures]" caption="Measures" attribute="1" keyAttribute="1" defaultMemberUniqueName="[Measures].[__No measures defined]" dimensionUniqueName="[Measures]" displayFolder="" measures="1" count="1" memberValueDatatype="130" unbalanced="0"/>
    <cacheHierarchy uniqueName="[Table1].[ChildID]" caption="ChildID" attribute="1" defaultMemberUniqueName="[Table1].[ChildID].[All]" allUniqueName="[Table1].[ChildID].[All]" dimensionUniqueName="[Table1]" displayFolder="" count="2" memberValueDatatype="130" unbalanced="0"/>
    <cacheHierarchy uniqueName="[Table1].[Age_Months]" caption="Age_Months" attribute="1" defaultMemberUniqueName="[Table1].[Age_Months].[All]" allUniqueName="[Table1].[Age_Months].[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eight_cm]" caption="Height_cm" attribute="1" defaultMemberUniqueName="[Table1].[Height_cm].[All]" allUniqueName="[Table1].[Height_cm].[All]" dimensionUniqueName="[Table1]" displayFolder="" count="2" memberValueDatatype="5" unbalanced="0"/>
    <cacheHierarchy uniqueName="[Table1].[Weight_kg]" caption="Weight_kg" attribute="1" defaultMemberUniqueName="[Table1].[Weight_kg].[All]" allUniqueName="[Table1].[Weight_kg].[All]" dimensionUniqueName="[Table1]" displayFolder="" count="2" memberValueDatatype="5" unbalanced="0"/>
    <cacheHierarchy uniqueName="[Table1].[Daily_Fruit_Servings]" caption="Daily_Fruit_Servings" attribute="1" defaultMemberUniqueName="[Table1].[Daily_Fruit_Servings].[All]" allUniqueName="[Table1].[Daily_Fruit_Servings].[All]" dimensionUniqueName="[Table1]" displayFolder="" count="2" memberValueDatatype="20" unbalanced="0"/>
    <cacheHierarchy uniqueName="[Table1].[Daily_Veggie_Servings]" caption="Daily_Veggie_Servings" attribute="1" defaultMemberUniqueName="[Table1].[Daily_Veggie_Servings].[All]" allUniqueName="[Table1].[Daily_Veggie_Servings].[All]" dimensionUniqueName="[Table1]" displayFolder="" count="2" memberValueDatatype="20" unbalanced="0"/>
    <cacheHierarchy uniqueName="[Table1].[Daily_Sugar_Drinks]" caption="Daily_Sugar_Drinks" attribute="1" defaultMemberUniqueName="[Table1].[Daily_Sugar_Drinks].[All]" allUniqueName="[Table1].[Daily_Sugar_Drinks].[All]" dimensionUniqueName="[Table1]" displayFolder="" count="2" memberValueDatatype="20" unbalanced="0"/>
    <cacheHierarchy uniqueName="[Table1].[ScreenTime_Hours]" caption="ScreenTime_Hours" attribute="1" defaultMemberUniqueName="[Table1].[ScreenTime_Hours].[All]" allUniqueName="[Table1].[ScreenTime_Hours].[All]" dimensionUniqueName="[Table1]" displayFolder="" count="2" memberValueDatatype="5" unbalanced="0"/>
    <cacheHierarchy uniqueName="[Table1].[Region]" caption="Region" attribute="1" defaultMemberUniqueName="[Table1].[Region].[All]" allUniqueName="[Table1].[Region].[All]" dimensionUniqueName="[Table1]" displayFolder="" count="2" memberValueDatatype="130" unbalanced="0"/>
    <cacheHierarchy uniqueName="[Table1].[body_mass_index]" caption="body_mass_index" attribute="1" defaultMemberUniqueName="[Table1].[body_mass_index].[All]" allUniqueName="[Table1].[body_mass_index].[All]" dimensionUniqueName="[Table1]" displayFolder="" count="2" memberValueDatatype="5" unbalanced="0"/>
    <cacheHierarchy uniqueName="[Table1].[age_group]" caption="age_group" attribute="1" defaultMemberUniqueName="[Table1].[age_group].[All]" allUniqueName="[Table1].[age_group].[All]" dimensionUniqueName="[Table1]" displayFolder="" count="2" memberValueDatatype="130" unbalanced="0"/>
    <cacheHierarchy uniqueName="[Table1].[health_status]" caption="health_status" attribute="1" defaultMemberUniqueName="[Table1].[health_status].[All]" allUniqueName="[Table1].[health_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body_mass_index]" caption="Sum of body_mass_index" measure="1" displayFolder="" measureGroup="Table1" count="0" hidden="1">
      <extLst>
        <ext xmlns:x15="http://schemas.microsoft.com/office/spreadsheetml/2010/11/main" uri="{B97F6D7D-B522-45F9-BDA1-12C45D357490}">
          <x15:cacheHierarchy aggregatedColumn="11"/>
        </ext>
      </extLst>
    </cacheHierarchy>
    <cacheHierarchy uniqueName="[Measures].[Average of body_mass_index]" caption="Average of body_mass_index" measure="1" displayFolder="" measureGroup="Table1" count="0" hidden="1">
      <extLst>
        <ext xmlns:x15="http://schemas.microsoft.com/office/spreadsheetml/2010/11/main" uri="{B97F6D7D-B522-45F9-BDA1-12C45D357490}">
          <x15:cacheHierarchy aggregatedColumn="11"/>
        </ext>
      </extLst>
    </cacheHierarchy>
    <cacheHierarchy uniqueName="[Measures].[Sum of Daily_Fruit_Servings]" caption="Sum of Daily_Fruit_Serving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316030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n v="47"/>
    <s v="Female"/>
    <n v="104.41"/>
    <n v="17.34"/>
    <x v="0"/>
    <x v="0"/>
    <n v="3"/>
    <n v="1.2"/>
    <x v="0"/>
    <x v="0"/>
    <x v="0"/>
    <x v="0"/>
  </r>
  <r>
    <s v="C002"/>
    <n v="34"/>
    <s v="Female"/>
    <n v="99.08"/>
    <n v="16.21"/>
    <x v="1"/>
    <x v="1"/>
    <n v="1"/>
    <n v="1.4"/>
    <x v="1"/>
    <x v="1"/>
    <x v="0"/>
    <x v="1"/>
  </r>
  <r>
    <s v="C003"/>
    <n v="35"/>
    <s v="Female"/>
    <n v="94.96"/>
    <n v="17.3"/>
    <x v="2"/>
    <x v="2"/>
    <n v="2"/>
    <n v="0.6"/>
    <x v="1"/>
    <x v="2"/>
    <x v="0"/>
    <x v="1"/>
  </r>
  <r>
    <s v="C004"/>
    <n v="39"/>
    <s v="Female"/>
    <n v="100.65"/>
    <n v="20.010000000000002"/>
    <x v="3"/>
    <x v="3"/>
    <n v="1"/>
    <n v="1.5"/>
    <x v="1"/>
    <x v="3"/>
    <x v="0"/>
    <x v="0"/>
  </r>
  <r>
    <s v="C005"/>
    <n v="26"/>
    <s v="Female"/>
    <n v="90.06"/>
    <n v="12.16"/>
    <x v="1"/>
    <x v="1"/>
    <n v="0"/>
    <n v="0.9"/>
    <x v="0"/>
    <x v="4"/>
    <x v="0"/>
    <x v="1"/>
  </r>
  <r>
    <s v="C006"/>
    <n v="51"/>
    <s v="Male"/>
    <n v="108.82"/>
    <n v="21.54"/>
    <x v="1"/>
    <x v="1"/>
    <n v="1"/>
    <n v="0.9"/>
    <x v="2"/>
    <x v="5"/>
    <x v="0"/>
    <x v="2"/>
  </r>
  <r>
    <s v="C007"/>
    <n v="52"/>
    <s v="Male"/>
    <n v="110.28"/>
    <n v="21.49"/>
    <x v="4"/>
    <x v="3"/>
    <n v="2"/>
    <n v="2.8"/>
    <x v="0"/>
    <x v="6"/>
    <x v="0"/>
    <x v="2"/>
  </r>
  <r>
    <s v="C008"/>
    <n v="52"/>
    <s v="Female"/>
    <n v="102.65"/>
    <n v="19.55"/>
    <x v="3"/>
    <x v="0"/>
    <n v="1"/>
    <n v="1.3"/>
    <x v="1"/>
    <x v="7"/>
    <x v="0"/>
    <x v="2"/>
  </r>
  <r>
    <s v="C009"/>
    <n v="28"/>
    <s v="Male"/>
    <n v="91.47"/>
    <n v="16.39"/>
    <x v="2"/>
    <x v="0"/>
    <n v="3"/>
    <n v="0.8"/>
    <x v="3"/>
    <x v="8"/>
    <x v="0"/>
    <x v="1"/>
  </r>
  <r>
    <s v="C010"/>
    <n v="44"/>
    <s v="Female"/>
    <n v="111.89"/>
    <n v="17.95"/>
    <x v="0"/>
    <x v="2"/>
    <n v="0"/>
    <n v="0.8"/>
    <x v="1"/>
    <x v="9"/>
    <x v="0"/>
    <x v="0"/>
  </r>
  <r>
    <s v="C011"/>
    <n v="25"/>
    <s v="Male"/>
    <n v="96.25"/>
    <n v="13.5"/>
    <x v="2"/>
    <x v="4"/>
    <n v="0"/>
    <n v="0.6"/>
    <x v="4"/>
    <x v="10"/>
    <x v="0"/>
    <x v="1"/>
  </r>
  <r>
    <s v="C012"/>
    <n v="32"/>
    <s v="Female"/>
    <n v="96.02"/>
    <n v="16.55"/>
    <x v="3"/>
    <x v="3"/>
    <n v="2"/>
    <n v="1"/>
    <x v="3"/>
    <x v="11"/>
    <x v="0"/>
    <x v="1"/>
  </r>
  <r>
    <s v="C013"/>
    <n v="34"/>
    <s v="Male"/>
    <n v="97.37"/>
    <n v="15.55"/>
    <x v="1"/>
    <x v="1"/>
    <n v="2"/>
    <n v="1.3"/>
    <x v="2"/>
    <x v="12"/>
    <x v="0"/>
    <x v="1"/>
  </r>
  <r>
    <s v="C014"/>
    <n v="49"/>
    <s v="Male"/>
    <n v="108.39"/>
    <n v="20.100000000000001"/>
    <x v="1"/>
    <x v="0"/>
    <n v="3"/>
    <n v="0.6"/>
    <x v="2"/>
    <x v="13"/>
    <x v="0"/>
    <x v="2"/>
  </r>
  <r>
    <s v="C015"/>
    <n v="25"/>
    <s v="Male"/>
    <n v="92.58"/>
    <n v="15.13"/>
    <x v="3"/>
    <x v="0"/>
    <n v="2"/>
    <n v="1.6"/>
    <x v="1"/>
    <x v="14"/>
    <x v="0"/>
    <x v="1"/>
  </r>
  <r>
    <s v="C016"/>
    <n v="38"/>
    <s v="Male"/>
    <n v="99.65"/>
    <n v="16.940000000000001"/>
    <x v="0"/>
    <x v="2"/>
    <n v="3"/>
    <n v="2.1"/>
    <x v="1"/>
    <x v="15"/>
    <x v="0"/>
    <x v="0"/>
  </r>
  <r>
    <s v="C017"/>
    <n v="38"/>
    <s v="Female"/>
    <n v="98.91"/>
    <n v="19.489999999999998"/>
    <x v="1"/>
    <x v="3"/>
    <n v="3"/>
    <n v="3.1"/>
    <x v="1"/>
    <x v="16"/>
    <x v="0"/>
    <x v="0"/>
  </r>
  <r>
    <s v="C018"/>
    <n v="25"/>
    <s v="Female"/>
    <n v="96.42"/>
    <n v="14.69"/>
    <x v="0"/>
    <x v="2"/>
    <n v="2"/>
    <n v="1.2"/>
    <x v="3"/>
    <x v="17"/>
    <x v="0"/>
    <x v="1"/>
  </r>
  <r>
    <s v="C019"/>
    <n v="57"/>
    <s v="Female"/>
    <n v="109.26"/>
    <n v="20.61"/>
    <x v="2"/>
    <x v="0"/>
    <n v="1"/>
    <n v="2"/>
    <x v="2"/>
    <x v="18"/>
    <x v="0"/>
    <x v="2"/>
  </r>
  <r>
    <s v="C020"/>
    <n v="34"/>
    <s v="Male"/>
    <n v="98.22"/>
    <n v="15.49"/>
    <x v="0"/>
    <x v="0"/>
    <n v="0"/>
    <n v="0.8"/>
    <x v="1"/>
    <x v="19"/>
    <x v="0"/>
    <x v="1"/>
  </r>
  <r>
    <s v="C021"/>
    <n v="35"/>
    <s v="Female"/>
    <n v="101.02"/>
    <n v="16.760000000000002"/>
    <x v="2"/>
    <x v="0"/>
    <n v="2"/>
    <n v="1.9"/>
    <x v="0"/>
    <x v="20"/>
    <x v="0"/>
    <x v="1"/>
  </r>
  <r>
    <s v="C022"/>
    <n v="56"/>
    <s v="Male"/>
    <n v="111.44"/>
    <n v="21.87"/>
    <x v="4"/>
    <x v="1"/>
    <n v="2"/>
    <n v="1.9"/>
    <x v="2"/>
    <x v="21"/>
    <x v="0"/>
    <x v="2"/>
  </r>
  <r>
    <s v="C023"/>
    <n v="46"/>
    <s v="Male"/>
    <n v="103.85"/>
    <n v="19.47"/>
    <x v="3"/>
    <x v="4"/>
    <n v="3"/>
    <n v="2.9"/>
    <x v="2"/>
    <x v="22"/>
    <x v="0"/>
    <x v="0"/>
  </r>
  <r>
    <s v="C024"/>
    <n v="35"/>
    <s v="Female"/>
    <n v="102.67"/>
    <n v="13.79"/>
    <x v="4"/>
    <x v="1"/>
    <n v="1"/>
    <n v="2"/>
    <x v="1"/>
    <x v="23"/>
    <x v="0"/>
    <x v="1"/>
  </r>
  <r>
    <s v="C025"/>
    <n v="52"/>
    <s v="Male"/>
    <n v="107.91"/>
    <n v="19.27"/>
    <x v="4"/>
    <x v="3"/>
    <n v="0"/>
    <n v="0.8"/>
    <x v="2"/>
    <x v="24"/>
    <x v="0"/>
    <x v="2"/>
  </r>
  <r>
    <s v="C026"/>
    <n v="30"/>
    <s v="Female"/>
    <n v="96.67"/>
    <n v="15.72"/>
    <x v="2"/>
    <x v="1"/>
    <n v="2"/>
    <n v="1.2"/>
    <x v="3"/>
    <x v="25"/>
    <x v="0"/>
    <x v="1"/>
  </r>
  <r>
    <s v="C027"/>
    <n v="35"/>
    <s v="Male"/>
    <n v="101.41"/>
    <n v="19.45"/>
    <x v="1"/>
    <x v="4"/>
    <n v="2"/>
    <n v="1.9"/>
    <x v="0"/>
    <x v="26"/>
    <x v="0"/>
    <x v="1"/>
  </r>
  <r>
    <s v="C028"/>
    <n v="32"/>
    <s v="Female"/>
    <n v="102.28"/>
    <n v="11.75"/>
    <x v="3"/>
    <x v="1"/>
    <n v="1"/>
    <n v="1.3"/>
    <x v="2"/>
    <x v="27"/>
    <x v="0"/>
    <x v="1"/>
  </r>
  <r>
    <s v="C029"/>
    <n v="46"/>
    <s v="Male"/>
    <n v="105.06"/>
    <n v="17.260000000000002"/>
    <x v="4"/>
    <x v="1"/>
    <n v="2"/>
    <n v="0.8"/>
    <x v="1"/>
    <x v="28"/>
    <x v="0"/>
    <x v="0"/>
  </r>
  <r>
    <s v="C030"/>
    <n v="43"/>
    <s v="Male"/>
    <n v="103.22"/>
    <n v="20.74"/>
    <x v="3"/>
    <x v="0"/>
    <n v="3"/>
    <n v="2.1"/>
    <x v="0"/>
    <x v="29"/>
    <x v="0"/>
    <x v="0"/>
  </r>
  <r>
    <s v="C031"/>
    <n v="46"/>
    <s v="Female"/>
    <n v="105.42"/>
    <n v="20.23"/>
    <x v="4"/>
    <x v="3"/>
    <n v="2"/>
    <n v="2.2999999999999998"/>
    <x v="4"/>
    <x v="30"/>
    <x v="0"/>
    <x v="0"/>
  </r>
  <r>
    <s v="C032"/>
    <n v="32"/>
    <s v="Male"/>
    <n v="97.29"/>
    <n v="12.89"/>
    <x v="4"/>
    <x v="0"/>
    <n v="2"/>
    <n v="1.3"/>
    <x v="1"/>
    <x v="31"/>
    <x v="0"/>
    <x v="1"/>
  </r>
  <r>
    <s v="C033"/>
    <n v="46"/>
    <s v="Male"/>
    <n v="106.22"/>
    <n v="19.48"/>
    <x v="4"/>
    <x v="2"/>
    <n v="0"/>
    <n v="0.7"/>
    <x v="0"/>
    <x v="32"/>
    <x v="0"/>
    <x v="0"/>
  </r>
  <r>
    <s v="C034"/>
    <n v="56"/>
    <s v="Female"/>
    <n v="114.63"/>
    <n v="20.11"/>
    <x v="3"/>
    <x v="1"/>
    <n v="0"/>
    <n v="0.8"/>
    <x v="4"/>
    <x v="33"/>
    <x v="0"/>
    <x v="2"/>
  </r>
  <r>
    <s v="C035"/>
    <n v="30"/>
    <s v="Female"/>
    <n v="93.15"/>
    <n v="14.24"/>
    <x v="0"/>
    <x v="1"/>
    <n v="2"/>
    <n v="1.3"/>
    <x v="1"/>
    <x v="34"/>
    <x v="0"/>
    <x v="1"/>
  </r>
  <r>
    <s v="C036"/>
    <n v="44"/>
    <s v="Female"/>
    <n v="102.36"/>
    <n v="19.600000000000001"/>
    <x v="0"/>
    <x v="0"/>
    <n v="0"/>
    <n v="0.9"/>
    <x v="4"/>
    <x v="35"/>
    <x v="0"/>
    <x v="0"/>
  </r>
  <r>
    <s v="C037"/>
    <n v="43"/>
    <s v="Female"/>
    <n v="105.34"/>
    <n v="14.14"/>
    <x v="4"/>
    <x v="2"/>
    <n v="0"/>
    <n v="0.8"/>
    <x v="2"/>
    <x v="36"/>
    <x v="0"/>
    <x v="0"/>
  </r>
  <r>
    <s v="C038"/>
    <n v="31"/>
    <s v="Female"/>
    <n v="96.26"/>
    <n v="17.63"/>
    <x v="2"/>
    <x v="2"/>
    <n v="2"/>
    <n v="1.7"/>
    <x v="2"/>
    <x v="37"/>
    <x v="0"/>
    <x v="1"/>
  </r>
  <r>
    <s v="C039"/>
    <n v="28"/>
    <s v="Male"/>
    <n v="97.25"/>
    <n v="14.98"/>
    <x v="2"/>
    <x v="4"/>
    <n v="3"/>
    <n v="3.2"/>
    <x v="1"/>
    <x v="38"/>
    <x v="0"/>
    <x v="1"/>
  </r>
  <r>
    <s v="C040"/>
    <n v="48"/>
    <s v="Male"/>
    <n v="108.23"/>
    <n v="21"/>
    <x v="2"/>
    <x v="4"/>
    <n v="0"/>
    <n v="0.6"/>
    <x v="1"/>
    <x v="39"/>
    <x v="0"/>
    <x v="0"/>
  </r>
  <r>
    <s v="C041"/>
    <n v="27"/>
    <s v="Male"/>
    <n v="97"/>
    <n v="15.12"/>
    <x v="4"/>
    <x v="3"/>
    <n v="1"/>
    <n v="1.7"/>
    <x v="3"/>
    <x v="40"/>
    <x v="0"/>
    <x v="1"/>
  </r>
  <r>
    <s v="C042"/>
    <n v="45"/>
    <s v="Male"/>
    <n v="107.27"/>
    <n v="22.7"/>
    <x v="4"/>
    <x v="3"/>
    <n v="0"/>
    <n v="0.8"/>
    <x v="0"/>
    <x v="41"/>
    <x v="0"/>
    <x v="0"/>
  </r>
  <r>
    <s v="C043"/>
    <n v="54"/>
    <s v="Male"/>
    <n v="112.46"/>
    <n v="21.36"/>
    <x v="3"/>
    <x v="3"/>
    <n v="1"/>
    <n v="1"/>
    <x v="1"/>
    <x v="42"/>
    <x v="0"/>
    <x v="2"/>
  </r>
  <r>
    <s v="C044"/>
    <n v="40"/>
    <s v="Male"/>
    <n v="103.32"/>
    <n v="17.41"/>
    <x v="0"/>
    <x v="3"/>
    <n v="2"/>
    <n v="2"/>
    <x v="2"/>
    <x v="43"/>
    <x v="0"/>
    <x v="0"/>
  </r>
  <r>
    <s v="C045"/>
    <n v="52"/>
    <s v="Female"/>
    <n v="107.31"/>
    <n v="17.34"/>
    <x v="0"/>
    <x v="2"/>
    <n v="0"/>
    <n v="0.5"/>
    <x v="3"/>
    <x v="44"/>
    <x v="0"/>
    <x v="2"/>
  </r>
  <r>
    <s v="C046"/>
    <n v="34"/>
    <s v="Male"/>
    <n v="99.12"/>
    <n v="17.43"/>
    <x v="2"/>
    <x v="4"/>
    <n v="3"/>
    <n v="1.6"/>
    <x v="0"/>
    <x v="45"/>
    <x v="0"/>
    <x v="1"/>
  </r>
  <r>
    <s v="C047"/>
    <n v="27"/>
    <s v="Male"/>
    <n v="93.16"/>
    <n v="15.53"/>
    <x v="3"/>
    <x v="0"/>
    <n v="0"/>
    <n v="0.8"/>
    <x v="1"/>
    <x v="46"/>
    <x v="0"/>
    <x v="1"/>
  </r>
  <r>
    <s v="C048"/>
    <n v="55"/>
    <s v="Male"/>
    <n v="111.49"/>
    <n v="20.23"/>
    <x v="0"/>
    <x v="3"/>
    <n v="1"/>
    <n v="1.6"/>
    <x v="3"/>
    <x v="47"/>
    <x v="0"/>
    <x v="2"/>
  </r>
  <r>
    <s v="C049"/>
    <n v="42"/>
    <s v="Female"/>
    <n v="108.71"/>
    <n v="16.2"/>
    <x v="3"/>
    <x v="1"/>
    <n v="3"/>
    <n v="1.1000000000000001"/>
    <x v="3"/>
    <x v="48"/>
    <x v="0"/>
    <x v="0"/>
  </r>
  <r>
    <s v="C050"/>
    <n v="36"/>
    <s v="Female"/>
    <n v="97.21"/>
    <n v="13.41"/>
    <x v="4"/>
    <x v="2"/>
    <n v="1"/>
    <n v="0.9"/>
    <x v="1"/>
    <x v="49"/>
    <x v="0"/>
    <x v="1"/>
  </r>
  <r>
    <s v="C051"/>
    <n v="34"/>
    <s v="Female"/>
    <n v="98.46"/>
    <n v="15.38"/>
    <x v="2"/>
    <x v="0"/>
    <n v="2"/>
    <n v="1.2"/>
    <x v="0"/>
    <x v="50"/>
    <x v="0"/>
    <x v="1"/>
  </r>
  <r>
    <s v="C052"/>
    <n v="40"/>
    <s v="Female"/>
    <n v="100.6"/>
    <n v="17.309999999999999"/>
    <x v="1"/>
    <x v="2"/>
    <n v="0"/>
    <n v="0.6"/>
    <x v="4"/>
    <x v="51"/>
    <x v="0"/>
    <x v="0"/>
  </r>
  <r>
    <s v="C053"/>
    <n v="39"/>
    <s v="Female"/>
    <n v="96.54"/>
    <n v="18.239999999999998"/>
    <x v="4"/>
    <x v="2"/>
    <n v="1"/>
    <n v="1.9"/>
    <x v="4"/>
    <x v="52"/>
    <x v="0"/>
    <x v="0"/>
  </r>
  <r>
    <s v="C054"/>
    <n v="57"/>
    <s v="Male"/>
    <n v="110.58"/>
    <n v="21.99"/>
    <x v="2"/>
    <x v="3"/>
    <n v="0"/>
    <n v="0.9"/>
    <x v="0"/>
    <x v="53"/>
    <x v="0"/>
    <x v="2"/>
  </r>
  <r>
    <s v="C055"/>
    <n v="50"/>
    <s v="Female"/>
    <n v="114.47"/>
    <n v="18.010000000000002"/>
    <x v="0"/>
    <x v="2"/>
    <n v="0"/>
    <n v="0.6"/>
    <x v="3"/>
    <x v="54"/>
    <x v="0"/>
    <x v="2"/>
  </r>
  <r>
    <s v="C056"/>
    <n v="31"/>
    <s v="Female"/>
    <n v="96.28"/>
    <n v="16.84"/>
    <x v="4"/>
    <x v="0"/>
    <n v="3"/>
    <n v="0.5"/>
    <x v="2"/>
    <x v="55"/>
    <x v="0"/>
    <x v="1"/>
  </r>
  <r>
    <s v="C057"/>
    <n v="44"/>
    <s v="Female"/>
    <n v="104.76"/>
    <n v="18.399999999999999"/>
    <x v="4"/>
    <x v="0"/>
    <n v="1"/>
    <n v="0.7"/>
    <x v="0"/>
    <x v="56"/>
    <x v="0"/>
    <x v="0"/>
  </r>
  <r>
    <s v="C058"/>
    <n v="42"/>
    <s v="Male"/>
    <n v="105.35"/>
    <n v="19.88"/>
    <x v="0"/>
    <x v="0"/>
    <n v="2"/>
    <n v="2.8"/>
    <x v="2"/>
    <x v="57"/>
    <x v="0"/>
    <x v="0"/>
  </r>
  <r>
    <s v="C059"/>
    <n v="59"/>
    <s v="Male"/>
    <n v="110.75"/>
    <n v="24.56"/>
    <x v="4"/>
    <x v="4"/>
    <n v="1"/>
    <n v="1.7"/>
    <x v="0"/>
    <x v="58"/>
    <x v="0"/>
    <x v="2"/>
  </r>
  <r>
    <s v="C060"/>
    <n v="56"/>
    <s v="Male"/>
    <n v="108"/>
    <n v="22.24"/>
    <x v="3"/>
    <x v="4"/>
    <n v="2"/>
    <n v="1.1000000000000001"/>
    <x v="1"/>
    <x v="59"/>
    <x v="0"/>
    <x v="2"/>
  </r>
  <r>
    <s v="C061"/>
    <n v="32"/>
    <s v="Female"/>
    <n v="98.63"/>
    <n v="17.96"/>
    <x v="1"/>
    <x v="3"/>
    <n v="2"/>
    <n v="2.6"/>
    <x v="3"/>
    <x v="60"/>
    <x v="0"/>
    <x v="1"/>
  </r>
  <r>
    <s v="C062"/>
    <n v="47"/>
    <s v="Female"/>
    <n v="103.57"/>
    <n v="22.13"/>
    <x v="2"/>
    <x v="0"/>
    <n v="0"/>
    <n v="0.6"/>
    <x v="0"/>
    <x v="61"/>
    <x v="0"/>
    <x v="0"/>
  </r>
  <r>
    <s v="C063"/>
    <n v="28"/>
    <s v="Male"/>
    <n v="92.72"/>
    <n v="15.7"/>
    <x v="4"/>
    <x v="3"/>
    <n v="1"/>
    <n v="0.5"/>
    <x v="3"/>
    <x v="62"/>
    <x v="0"/>
    <x v="1"/>
  </r>
  <r>
    <s v="C064"/>
    <n v="56"/>
    <s v="Male"/>
    <n v="113.3"/>
    <n v="20.45"/>
    <x v="3"/>
    <x v="0"/>
    <n v="2"/>
    <n v="0.5"/>
    <x v="4"/>
    <x v="63"/>
    <x v="0"/>
    <x v="2"/>
  </r>
  <r>
    <s v="C065"/>
    <n v="38"/>
    <s v="Male"/>
    <n v="104.84"/>
    <n v="19.829999999999998"/>
    <x v="4"/>
    <x v="3"/>
    <n v="0"/>
    <n v="0.8"/>
    <x v="3"/>
    <x v="64"/>
    <x v="0"/>
    <x v="0"/>
  </r>
  <r>
    <s v="C066"/>
    <n v="50"/>
    <s v="Female"/>
    <n v="104.56"/>
    <n v="21.62"/>
    <x v="4"/>
    <x v="1"/>
    <n v="1"/>
    <n v="2"/>
    <x v="0"/>
    <x v="65"/>
    <x v="0"/>
    <x v="2"/>
  </r>
  <r>
    <s v="C067"/>
    <n v="27"/>
    <s v="Male"/>
    <n v="97.32"/>
    <n v="16.28"/>
    <x v="3"/>
    <x v="4"/>
    <n v="0"/>
    <n v="0.8"/>
    <x v="0"/>
    <x v="66"/>
    <x v="0"/>
    <x v="1"/>
  </r>
  <r>
    <s v="C068"/>
    <n v="32"/>
    <s v="Female"/>
    <n v="103.58"/>
    <n v="15.12"/>
    <x v="4"/>
    <x v="3"/>
    <n v="2"/>
    <n v="1.8"/>
    <x v="2"/>
    <x v="67"/>
    <x v="0"/>
    <x v="1"/>
  </r>
  <r>
    <s v="C069"/>
    <n v="53"/>
    <s v="Male"/>
    <n v="105.92"/>
    <n v="22.98"/>
    <x v="3"/>
    <x v="3"/>
    <n v="0"/>
    <n v="0.8"/>
    <x v="4"/>
    <x v="68"/>
    <x v="0"/>
    <x v="2"/>
  </r>
  <r>
    <s v="C070"/>
    <n v="33"/>
    <s v="Male"/>
    <n v="104.76"/>
    <n v="13.89"/>
    <x v="2"/>
    <x v="4"/>
    <n v="0"/>
    <n v="0.5"/>
    <x v="2"/>
    <x v="69"/>
    <x v="0"/>
    <x v="1"/>
  </r>
  <r>
    <s v="C071"/>
    <n v="49"/>
    <s v="Male"/>
    <n v="108.22"/>
    <n v="19.55"/>
    <x v="0"/>
    <x v="1"/>
    <n v="2"/>
    <n v="1.6"/>
    <x v="2"/>
    <x v="70"/>
    <x v="0"/>
    <x v="2"/>
  </r>
  <r>
    <s v="C072"/>
    <n v="32"/>
    <s v="Female"/>
    <n v="97.69"/>
    <n v="18.04"/>
    <x v="2"/>
    <x v="0"/>
    <n v="2"/>
    <n v="2.2000000000000002"/>
    <x v="0"/>
    <x v="71"/>
    <x v="0"/>
    <x v="1"/>
  </r>
  <r>
    <s v="C073"/>
    <n v="52"/>
    <s v="Female"/>
    <n v="104.99"/>
    <n v="22.77"/>
    <x v="2"/>
    <x v="0"/>
    <n v="1"/>
    <n v="1.1000000000000001"/>
    <x v="1"/>
    <x v="72"/>
    <x v="0"/>
    <x v="2"/>
  </r>
  <r>
    <s v="C074"/>
    <n v="25"/>
    <s v="Male"/>
    <n v="88.93"/>
    <n v="15.5"/>
    <x v="2"/>
    <x v="3"/>
    <n v="3"/>
    <n v="3.8"/>
    <x v="1"/>
    <x v="73"/>
    <x v="0"/>
    <x v="1"/>
  </r>
  <r>
    <s v="C075"/>
    <n v="41"/>
    <s v="Female"/>
    <n v="105.5"/>
    <n v="20.18"/>
    <x v="0"/>
    <x v="4"/>
    <n v="3"/>
    <n v="1.9"/>
    <x v="3"/>
    <x v="74"/>
    <x v="0"/>
    <x v="0"/>
  </r>
  <r>
    <s v="C076"/>
    <n v="38"/>
    <s v="Male"/>
    <n v="101.47"/>
    <n v="15.96"/>
    <x v="0"/>
    <x v="1"/>
    <n v="0"/>
    <n v="0.8"/>
    <x v="0"/>
    <x v="75"/>
    <x v="0"/>
    <x v="0"/>
  </r>
  <r>
    <s v="C077"/>
    <n v="46"/>
    <s v="Male"/>
    <n v="103.84"/>
    <n v="17.13"/>
    <x v="1"/>
    <x v="4"/>
    <n v="1"/>
    <n v="0.7"/>
    <x v="2"/>
    <x v="76"/>
    <x v="0"/>
    <x v="0"/>
  </r>
  <r>
    <s v="C078"/>
    <n v="45"/>
    <s v="Male"/>
    <n v="103.74"/>
    <n v="18.21"/>
    <x v="0"/>
    <x v="2"/>
    <n v="0"/>
    <n v="0.5"/>
    <x v="2"/>
    <x v="77"/>
    <x v="0"/>
    <x v="0"/>
  </r>
  <r>
    <s v="C079"/>
    <n v="48"/>
    <s v="Male"/>
    <n v="101.32"/>
    <n v="21.93"/>
    <x v="4"/>
    <x v="0"/>
    <n v="2"/>
    <n v="2.8"/>
    <x v="1"/>
    <x v="78"/>
    <x v="0"/>
    <x v="0"/>
  </r>
  <r>
    <s v="C080"/>
    <n v="54"/>
    <s v="Female"/>
    <n v="109.83"/>
    <n v="21.35"/>
    <x v="2"/>
    <x v="0"/>
    <n v="1"/>
    <n v="0.7"/>
    <x v="3"/>
    <x v="79"/>
    <x v="0"/>
    <x v="2"/>
  </r>
  <r>
    <s v="C081"/>
    <n v="49"/>
    <s v="Male"/>
    <n v="112.98"/>
    <n v="18.22"/>
    <x v="2"/>
    <x v="1"/>
    <n v="1"/>
    <n v="1.7"/>
    <x v="0"/>
    <x v="80"/>
    <x v="0"/>
    <x v="2"/>
  </r>
  <r>
    <s v="C082"/>
    <n v="45"/>
    <s v="Female"/>
    <n v="104.87"/>
    <n v="19.66"/>
    <x v="0"/>
    <x v="4"/>
    <n v="2"/>
    <n v="1.1000000000000001"/>
    <x v="4"/>
    <x v="81"/>
    <x v="0"/>
    <x v="0"/>
  </r>
  <r>
    <s v="C083"/>
    <n v="30"/>
    <s v="Male"/>
    <n v="100.81"/>
    <n v="14.39"/>
    <x v="3"/>
    <x v="4"/>
    <n v="2"/>
    <n v="2.6"/>
    <x v="0"/>
    <x v="82"/>
    <x v="0"/>
    <x v="1"/>
  </r>
  <r>
    <s v="C084"/>
    <n v="29"/>
    <s v="Female"/>
    <n v="101.16"/>
    <n v="14.14"/>
    <x v="3"/>
    <x v="0"/>
    <n v="3"/>
    <n v="1.3"/>
    <x v="0"/>
    <x v="83"/>
    <x v="0"/>
    <x v="1"/>
  </r>
  <r>
    <s v="C085"/>
    <n v="57"/>
    <s v="Female"/>
    <n v="115.19"/>
    <n v="20.76"/>
    <x v="0"/>
    <x v="4"/>
    <n v="0"/>
    <n v="1"/>
    <x v="0"/>
    <x v="84"/>
    <x v="0"/>
    <x v="2"/>
  </r>
  <r>
    <s v="C086"/>
    <n v="56"/>
    <s v="Male"/>
    <n v="110.72"/>
    <n v="20.149999999999999"/>
    <x v="1"/>
    <x v="1"/>
    <n v="1"/>
    <n v="2"/>
    <x v="4"/>
    <x v="85"/>
    <x v="0"/>
    <x v="2"/>
  </r>
  <r>
    <s v="C087"/>
    <n v="56"/>
    <s v="Female"/>
    <n v="106.73"/>
    <n v="24.09"/>
    <x v="1"/>
    <x v="1"/>
    <n v="3"/>
    <n v="1.7"/>
    <x v="4"/>
    <x v="86"/>
    <x v="0"/>
    <x v="2"/>
  </r>
  <r>
    <s v="C088"/>
    <n v="25"/>
    <s v="Female"/>
    <n v="99.72"/>
    <n v="14.9"/>
    <x v="4"/>
    <x v="0"/>
    <n v="3"/>
    <n v="2.2000000000000002"/>
    <x v="1"/>
    <x v="87"/>
    <x v="0"/>
    <x v="1"/>
  </r>
  <r>
    <s v="C089"/>
    <n v="30"/>
    <s v="Female"/>
    <n v="96.45"/>
    <n v="14.77"/>
    <x v="4"/>
    <x v="0"/>
    <n v="0"/>
    <n v="0.6"/>
    <x v="3"/>
    <x v="88"/>
    <x v="0"/>
    <x v="1"/>
  </r>
  <r>
    <s v="C090"/>
    <n v="53"/>
    <s v="Male"/>
    <n v="106.44"/>
    <n v="20.73"/>
    <x v="4"/>
    <x v="2"/>
    <n v="2"/>
    <n v="2"/>
    <x v="0"/>
    <x v="89"/>
    <x v="0"/>
    <x v="2"/>
  </r>
  <r>
    <s v="C091"/>
    <n v="29"/>
    <s v="Female"/>
    <n v="97.77"/>
    <n v="15.72"/>
    <x v="3"/>
    <x v="3"/>
    <n v="0"/>
    <n v="0.9"/>
    <x v="0"/>
    <x v="90"/>
    <x v="0"/>
    <x v="1"/>
  </r>
  <r>
    <s v="C092"/>
    <n v="58"/>
    <s v="Male"/>
    <n v="113.49"/>
    <n v="25.26"/>
    <x v="1"/>
    <x v="4"/>
    <n v="3"/>
    <n v="3"/>
    <x v="4"/>
    <x v="91"/>
    <x v="0"/>
    <x v="2"/>
  </r>
  <r>
    <s v="C093"/>
    <n v="26"/>
    <s v="Male"/>
    <n v="92.08"/>
    <n v="15.29"/>
    <x v="4"/>
    <x v="1"/>
    <n v="2"/>
    <n v="2.6"/>
    <x v="2"/>
    <x v="92"/>
    <x v="0"/>
    <x v="1"/>
  </r>
  <r>
    <s v="C094"/>
    <n v="25"/>
    <s v="Female"/>
    <n v="96.42"/>
    <n v="15.34"/>
    <x v="4"/>
    <x v="2"/>
    <n v="2"/>
    <n v="0.9"/>
    <x v="2"/>
    <x v="93"/>
    <x v="0"/>
    <x v="1"/>
  </r>
  <r>
    <s v="C095"/>
    <n v="59"/>
    <s v="Female"/>
    <n v="108.1"/>
    <n v="19.25"/>
    <x v="0"/>
    <x v="3"/>
    <n v="1"/>
    <n v="1"/>
    <x v="0"/>
    <x v="94"/>
    <x v="0"/>
    <x v="2"/>
  </r>
  <r>
    <s v="C096"/>
    <n v="50"/>
    <s v="Female"/>
    <n v="109.15"/>
    <n v="22.09"/>
    <x v="0"/>
    <x v="4"/>
    <n v="0"/>
    <n v="0.6"/>
    <x v="1"/>
    <x v="95"/>
    <x v="0"/>
    <x v="2"/>
  </r>
  <r>
    <s v="C097"/>
    <n v="48"/>
    <s v="Male"/>
    <n v="107.71"/>
    <n v="19.079999999999998"/>
    <x v="1"/>
    <x v="0"/>
    <n v="2"/>
    <n v="1.8"/>
    <x v="2"/>
    <x v="96"/>
    <x v="0"/>
    <x v="0"/>
  </r>
  <r>
    <s v="C098"/>
    <n v="57"/>
    <s v="Male"/>
    <n v="112.41"/>
    <n v="21.55"/>
    <x v="3"/>
    <x v="4"/>
    <n v="0"/>
    <n v="0.9"/>
    <x v="0"/>
    <x v="97"/>
    <x v="0"/>
    <x v="2"/>
  </r>
  <r>
    <s v="C099"/>
    <n v="45"/>
    <s v="Male"/>
    <n v="110.12"/>
    <n v="18.510000000000002"/>
    <x v="1"/>
    <x v="0"/>
    <n v="0"/>
    <n v="0.9"/>
    <x v="3"/>
    <x v="98"/>
    <x v="0"/>
    <x v="0"/>
  </r>
  <r>
    <s v="C100"/>
    <n v="49"/>
    <s v="Male"/>
    <n v="106.6"/>
    <n v="21.21"/>
    <x v="1"/>
    <x v="3"/>
    <n v="2"/>
    <n v="2.5"/>
    <x v="3"/>
    <x v="99"/>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3E1E5-437D-4807-B822-27E2922C5B7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C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2"/>
  </colFields>
  <colItems count="2">
    <i>
      <x/>
    </i>
    <i i="1">
      <x v="1"/>
    </i>
  </colItems>
  <dataFields count="2">
    <dataField name="Average of body_mass_index" fld="0" subtotal="average" baseField="0" baseItem="0"/>
    <dataField name="Sum of Daily_Fruit_Servings" fld="1" baseField="0" baseItem="0"/>
  </dataFields>
  <conditionalFormats count="6">
    <conditionalFormat scope="data" priority="10">
      <pivotAreas count="1">
        <pivotArea outline="0" fieldPosition="0">
          <references count="1">
            <reference field="4294967294" count="1" selected="0">
              <x v="0"/>
            </reference>
          </references>
        </pivotArea>
      </pivotAreas>
    </conditionalFormat>
    <conditionalFormat scope="data" priority="9">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body_mass_index"/>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ild_Health_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BDB4A-1E90-4A77-9A6A-1FD42F74718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health status">
  <location ref="A3:C5"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showAll="0"/>
    <pivotField axis="axisRow" showAll="0" sortType="ascending">
      <items count="2">
        <item x="0"/>
        <item t="default"/>
      </items>
    </pivotField>
    <pivotField showAll="0"/>
  </pivotFields>
  <rowFields count="1">
    <field x="11"/>
  </rowFields>
  <rowItems count="2">
    <i>
      <x/>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C2C86-A581-49B7-B63E-088FB5A4A9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4" firstHeaderRow="0" firstDataRow="1" firstDataCol="0"/>
  <pivotFields count="13">
    <pivotField showAll="0"/>
    <pivotField showAll="0"/>
    <pivotField showAll="0"/>
    <pivotField showAll="0"/>
    <pivotField showAll="0"/>
    <pivotField dataField="1" showAll="0">
      <items count="6">
        <item h="1" x="1"/>
        <item h="1" x="0"/>
        <item x="3"/>
        <item h="1" x="2"/>
        <item h="1" x="4"/>
        <item t="default"/>
      </items>
    </pivotField>
    <pivotField dataField="1" showAll="0">
      <items count="6">
        <item x="3"/>
        <item x="1"/>
        <item x="0"/>
        <item x="2"/>
        <item x="4"/>
        <item t="default"/>
      </items>
    </pivotField>
    <pivotField showAll="0"/>
    <pivotField showAll="0"/>
    <pivotField showAll="0">
      <items count="6">
        <item x="1"/>
        <item x="2"/>
        <item x="3"/>
        <item x="0"/>
        <item x="4"/>
        <item t="default"/>
      </items>
    </pivotField>
    <pivotField dataField="1" showAll="0">
      <items count="101">
        <item x="27"/>
        <item x="31"/>
        <item x="69"/>
        <item x="36"/>
        <item x="23"/>
        <item x="4"/>
        <item x="49"/>
        <item x="83"/>
        <item x="10"/>
        <item x="82"/>
        <item x="67"/>
        <item x="48"/>
        <item x="87"/>
        <item x="17"/>
        <item x="34"/>
        <item x="88"/>
        <item x="38"/>
        <item x="40"/>
        <item x="50"/>
        <item x="75"/>
        <item x="54"/>
        <item x="19"/>
        <item x="93"/>
        <item x="12"/>
        <item x="9"/>
        <item x="90"/>
        <item x="80"/>
        <item x="44"/>
        <item x="25"/>
        <item x="14"/>
        <item x="1"/>
        <item x="28"/>
        <item x="76"/>
        <item x="20"/>
        <item x="92"/>
        <item x="0"/>
        <item x="46"/>
        <item x="66"/>
        <item x="98"/>
        <item x="43"/>
        <item x="62"/>
        <item x="15"/>
        <item x="51"/>
        <item x="11"/>
        <item x="73"/>
        <item x="55"/>
        <item x="33"/>
        <item x="77"/>
        <item x="56"/>
        <item x="45"/>
        <item x="96"/>
        <item x="94"/>
        <item x="24"/>
        <item x="8"/>
        <item x="84"/>
        <item x="63"/>
        <item x="70"/>
        <item x="47"/>
        <item x="85"/>
        <item x="60"/>
        <item x="2"/>
        <item x="37"/>
        <item x="32"/>
        <item x="71"/>
        <item x="13"/>
        <item x="81"/>
        <item x="22"/>
        <item x="18"/>
        <item x="57"/>
        <item x="52"/>
        <item x="64"/>
        <item x="42"/>
        <item x="7"/>
        <item x="74"/>
        <item x="35"/>
        <item x="97"/>
        <item x="26"/>
        <item x="30"/>
        <item x="39"/>
        <item x="79"/>
        <item x="89"/>
        <item x="6"/>
        <item x="21"/>
        <item x="16"/>
        <item x="5"/>
        <item x="3"/>
        <item x="53"/>
        <item x="99"/>
        <item x="29"/>
        <item x="95"/>
        <item x="59"/>
        <item x="65"/>
        <item x="41"/>
        <item x="61"/>
        <item x="78"/>
        <item x="72"/>
        <item x="68"/>
        <item x="58"/>
        <item x="91"/>
        <item x="86"/>
        <item t="default"/>
      </items>
    </pivotField>
    <pivotField showAll="0"/>
    <pivotField showAll="0"/>
  </pivotFields>
  <rowItems count="1">
    <i/>
  </rowItems>
  <colFields count="1">
    <field x="-2"/>
  </colFields>
  <colItems count="3">
    <i>
      <x/>
    </i>
    <i i="1">
      <x v="1"/>
    </i>
    <i i="2">
      <x v="2"/>
    </i>
  </colItems>
  <dataFields count="3">
    <dataField name="Average of Daily_Fruit_Servings" fld="5" subtotal="average" baseField="0" baseItem="1"/>
    <dataField name="Average of Daily_Veggie_Servings" fld="6" subtotal="average" baseField="0" baseItem="1"/>
    <dataField name="Average of body_mass_index" fld="10" subtotal="average" baseField="0" baseItem="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86AE9B-D34F-48B7-8BB3-4CCD3EC453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ge group">
  <location ref="A3:B7"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axis="axisRow" showAll="0">
      <items count="4">
        <item x="1"/>
        <item x="0"/>
        <item x="2"/>
        <item t="default"/>
      </items>
    </pivotField>
  </pivotFields>
  <rowFields count="1">
    <field x="12"/>
  </rowFields>
  <rowItems count="4">
    <i>
      <x/>
    </i>
    <i>
      <x v="1"/>
    </i>
    <i>
      <x v="2"/>
    </i>
    <i t="grand">
      <x/>
    </i>
  </rowItems>
  <colItems count="1">
    <i/>
  </colItems>
  <dataFields count="1">
    <dataField name="Count of health status"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E5BD64-967A-4DFA-8307-072CAA74F744}" sourceName="Region">
  <pivotTables>
    <pivotTable tabId="6" name="PivotTable5"/>
  </pivotTables>
  <data>
    <tabular pivotCacheId="768584744">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22FDC752-4D16-4085-847F-102765D6FCBD}" sourceName="[Table1].[health_status]">
  <data>
    <olap pivotCacheId="131603076">
      <levels count="2">
        <level uniqueName="[Table1].[health_status].[(All)]" sourceCaption="(All)" count="0"/>
        <level uniqueName="[Table1].[health_status].[health_status]" sourceCaption="health_status" count="1">
          <ranges>
            <range startItem="0">
              <i n="[Table1].[health_status].&amp;[Obese]" c="Obese"/>
            </range>
          </ranges>
        </level>
      </levels>
      <selections count="1">
        <selection n="[Table1].[health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252FCB-3A53-4F55-B46C-6A6661D26B5C}" sourceName="[Table1].[Gender]">
  <data>
    <olap pivotCacheId="131603076">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1" xr10:uid="{757B415E-5517-452E-8EC3-E75225273208}" sourceName="[Table1].[health_status]">
  <data>
    <olap pivotCacheId="131603076">
      <levels count="2">
        <level uniqueName="[Table1].[health_status].[(All)]" sourceCaption="(All)" count="0"/>
        <level uniqueName="[Table1].[health_status].[health_status]" sourceCaption="health_status" count="1">
          <ranges>
            <range startItem="0">
              <i n="[Table1].[health_status].&amp;[Obese]" c="Obese"/>
            </range>
          </ranges>
        </level>
      </levels>
      <selections count="1">
        <selection n="[Table1].[health_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050E6B1-8B09-4A7C-9AC3-EA04CE3946BE}" sourceName="[Table1].[Gender]">
  <data>
    <olap pivotCacheId="131603076">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status 1" xr10:uid="{FABE8C1D-150E-4663-87B2-1F0DDB6F2645}" cache="Slicer_health_status1" caption="health_status" level="1" rowHeight="241300"/>
  <slicer name="Gender 1" xr10:uid="{E8CCDD02-9393-48C5-AADD-DD991490798A}" cache="Slicer_Gender1" caption="Gend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status" xr10:uid="{50001FC8-3342-4C46-9587-C5EBFC2137C8}" cache="Slicer_health_status" caption="health_status" level="1" rowHeight="241300"/>
  <slicer name="Gender" xr10:uid="{C82CC232-8D8F-4402-89E6-E18BA724A633}" cache="Slicer_Gender" caption="Gend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DBB4B9-92F6-4217-86F6-34CAA3E75C3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E6E83B-54F2-407A-8927-6B2B7804FA2C}" name="Table5" displayName="Table5" ref="A1:M101" totalsRowShown="0">
  <autoFilter ref="A1:M101" xr:uid="{5DE6E83B-54F2-407A-8927-6B2B7804FA2C}"/>
  <tableColumns count="13">
    <tableColumn id="1" xr3:uid="{0CCD6A09-6478-4C3E-9A67-C7675A587E7B}" name="ChildID"/>
    <tableColumn id="2" xr3:uid="{10C595BB-E2D0-4131-8B9E-3C038E64B755}" name="Age_Months"/>
    <tableColumn id="3" xr3:uid="{81F2AA80-002C-45CC-8285-CF9354686F01}" name="Gender"/>
    <tableColumn id="4" xr3:uid="{CD9C6876-A039-4BC3-983E-67A541F32DF2}" name="Height_cm"/>
    <tableColumn id="5" xr3:uid="{5F3826FA-8C0A-4F90-86A1-87EE04EC7C05}" name="Weight_kg"/>
    <tableColumn id="6" xr3:uid="{ABDEADCF-2DD9-4FFF-87F1-756CFFB31826}" name="Daily_Fruit_Servings"/>
    <tableColumn id="7" xr3:uid="{E4DEDFD3-9A03-42BA-89D3-EBBB436C88F7}" name="Daily_Veggie_Servings"/>
    <tableColumn id="8" xr3:uid="{B94DC3DB-44E7-47B6-B836-1DCC1CE997B1}" name="Daily_Sugar_Drinks"/>
    <tableColumn id="9" xr3:uid="{7E53C682-614E-4976-A5BA-6C1DA111B35B}" name="ScreenTime_Hours"/>
    <tableColumn id="10" xr3:uid="{D20782E4-82F6-4901-8FE4-92184A268D61}" name="Region"/>
    <tableColumn id="11" xr3:uid="{B5BED3FE-BCF5-4DE7-B527-650E85B5DB50}" name="health status" dataDxfId="2">
      <calculatedColumnFormula>IF(C2&lt;18.5,"Underweight",
   IF(C2&lt;25,"Normal",
   IF(C2&lt;30,"Overweight",
   "Obese")))</calculatedColumnFormula>
    </tableColumn>
    <tableColumn id="12" xr3:uid="{25C1263A-6A08-4CE4-814D-DCE421D7FADC}" name="body mass index" dataDxfId="1">
      <calculatedColumnFormula>Table5[[#This Row],[Weight_kg]]/(Table5[[#This Row],[Height_cm]]/100)</calculatedColumnFormula>
    </tableColumn>
    <tableColumn id="13" xr3:uid="{553542C0-46D5-4991-A767-A099C94FDC88}" name="age group" dataDxfId="0">
      <calculatedColumnFormula>IF(B2&lt;=36,"24-36",
   IF(B2&lt;=48,"37-48",
   IF(B2&lt;=60,"49-60",
   IF(B2&lt;=72,"61-72","73+"))))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372-6913-4E84-A22C-F10A1DF20194}">
  <dimension ref="A1:M101"/>
  <sheetViews>
    <sheetView workbookViewId="0">
      <selection activeCell="D12" sqref="D12"/>
    </sheetView>
  </sheetViews>
  <sheetFormatPr defaultRowHeight="14.5" x14ac:dyDescent="0.35"/>
  <cols>
    <col min="1" max="1" width="8.81640625" customWidth="1"/>
    <col min="2" max="2" width="13.453125" customWidth="1"/>
    <col min="3" max="3" width="9" customWidth="1"/>
    <col min="4" max="5" width="11.7265625" customWidth="1"/>
    <col min="6" max="6" width="19.6328125" customWidth="1"/>
    <col min="7" max="7" width="21.1796875" customWidth="1"/>
    <col min="8" max="8" width="18.90625" customWidth="1"/>
    <col min="9" max="9" width="18.453125" customWidth="1"/>
  </cols>
  <sheetData>
    <row r="1" spans="1:13" x14ac:dyDescent="0.35">
      <c r="A1" t="s">
        <v>0</v>
      </c>
      <c r="B1" t="s">
        <v>1</v>
      </c>
      <c r="C1" t="s">
        <v>2</v>
      </c>
      <c r="D1" t="s">
        <v>3</v>
      </c>
      <c r="E1" t="s">
        <v>4</v>
      </c>
      <c r="F1" t="s">
        <v>5</v>
      </c>
      <c r="G1" t="s">
        <v>6</v>
      </c>
      <c r="H1" t="s">
        <v>7</v>
      </c>
      <c r="I1" t="s">
        <v>8</v>
      </c>
      <c r="J1" t="s">
        <v>9</v>
      </c>
      <c r="K1" t="s">
        <v>118</v>
      </c>
      <c r="L1" t="s">
        <v>132</v>
      </c>
      <c r="M1" t="s">
        <v>124</v>
      </c>
    </row>
    <row r="2" spans="1:13" x14ac:dyDescent="0.35">
      <c r="A2" t="s">
        <v>10</v>
      </c>
      <c r="B2">
        <v>47</v>
      </c>
      <c r="C2" t="s">
        <v>11</v>
      </c>
      <c r="D2">
        <v>104.41</v>
      </c>
      <c r="E2">
        <v>17.34</v>
      </c>
      <c r="F2">
        <v>1</v>
      </c>
      <c r="G2">
        <v>2</v>
      </c>
      <c r="H2">
        <v>3</v>
      </c>
      <c r="I2">
        <v>1.2</v>
      </c>
      <c r="J2" t="s">
        <v>12</v>
      </c>
      <c r="K2" t="str">
        <f>IF(C2&lt;18.5,"Underweight",
   IF(C2&lt;25,"Normal",
   IF(C2&lt;30,"Overweight",
   "Obese")))</f>
        <v>Obese</v>
      </c>
      <c r="L2">
        <f>Table5[[#This Row],[Weight_kg]]/(Table5[[#This Row],[Height_cm]]/100)</f>
        <v>16.607604635571306</v>
      </c>
      <c r="M2" t="str">
        <f t="shared" ref="M2:M33" si="0">IF(B2&lt;=36,"24-36",
   IF(B2&lt;=48,"37-48",
   IF(B2&lt;=60,"49-60",
   IF(B2&lt;=72,"61-72","73+"))))</f>
        <v>37-48</v>
      </c>
    </row>
    <row r="3" spans="1:13" x14ac:dyDescent="0.35">
      <c r="A3" t="s">
        <v>13</v>
      </c>
      <c r="B3">
        <v>34</v>
      </c>
      <c r="C3" t="s">
        <v>11</v>
      </c>
      <c r="D3">
        <v>99.08</v>
      </c>
      <c r="E3">
        <v>16.21</v>
      </c>
      <c r="F3">
        <v>0</v>
      </c>
      <c r="G3">
        <v>1</v>
      </c>
      <c r="H3">
        <v>1</v>
      </c>
      <c r="I3">
        <v>1.4</v>
      </c>
      <c r="J3" t="s">
        <v>14</v>
      </c>
      <c r="K3" t="str">
        <f t="shared" ref="K3:K33" si="1">IF(C3&lt;18.5,"Underweight",
   IF(C3&lt;25,"Normal",
   IF(C3&lt;30,"Overweight",
   "Obese")))</f>
        <v>Obese</v>
      </c>
      <c r="L3">
        <f>Table5[[#This Row],[Weight_kg]]/(Table5[[#This Row],[Height_cm]]/100)</f>
        <v>16.360516754138072</v>
      </c>
      <c r="M3" t="str">
        <f t="shared" si="0"/>
        <v>24-36</v>
      </c>
    </row>
    <row r="4" spans="1:13" x14ac:dyDescent="0.35">
      <c r="A4" t="s">
        <v>15</v>
      </c>
      <c r="B4">
        <v>35</v>
      </c>
      <c r="C4" t="s">
        <v>11</v>
      </c>
      <c r="D4">
        <v>94.96</v>
      </c>
      <c r="E4">
        <v>17.3</v>
      </c>
      <c r="F4">
        <v>3</v>
      </c>
      <c r="G4">
        <v>3</v>
      </c>
      <c r="H4">
        <v>2</v>
      </c>
      <c r="I4">
        <v>0.6</v>
      </c>
      <c r="J4" t="s">
        <v>14</v>
      </c>
      <c r="K4" t="str">
        <f>IF(C4&lt;18.5,"Underweight",
   IF(C4&lt;25,"Normal",
   IF(C4&lt;30,"Overweight",
   "Obese")))</f>
        <v>Obese</v>
      </c>
      <c r="L4">
        <f>Table5[[#This Row],[Weight_kg]]/(Table5[[#This Row],[Height_cm]]/100)</f>
        <v>18.218197135636061</v>
      </c>
      <c r="M4" t="str">
        <f t="shared" si="0"/>
        <v>24-36</v>
      </c>
    </row>
    <row r="5" spans="1:13" x14ac:dyDescent="0.35">
      <c r="A5" t="s">
        <v>16</v>
      </c>
      <c r="B5">
        <v>39</v>
      </c>
      <c r="C5" t="s">
        <v>11</v>
      </c>
      <c r="D5">
        <v>100.65</v>
      </c>
      <c r="E5">
        <v>20.010000000000002</v>
      </c>
      <c r="F5">
        <v>2</v>
      </c>
      <c r="G5">
        <v>0</v>
      </c>
      <c r="H5">
        <v>1</v>
      </c>
      <c r="I5">
        <v>1.5</v>
      </c>
      <c r="J5" t="s">
        <v>14</v>
      </c>
      <c r="K5" t="str">
        <f t="shared" si="1"/>
        <v>Obese</v>
      </c>
      <c r="L5">
        <f>Table5[[#This Row],[Weight_kg]]/(Table5[[#This Row],[Height_cm]]/100)</f>
        <v>19.88077496274218</v>
      </c>
      <c r="M5" t="str">
        <f t="shared" si="0"/>
        <v>37-48</v>
      </c>
    </row>
    <row r="6" spans="1:13" x14ac:dyDescent="0.35">
      <c r="A6" t="s">
        <v>17</v>
      </c>
      <c r="B6">
        <v>26</v>
      </c>
      <c r="C6" t="s">
        <v>11</v>
      </c>
      <c r="D6">
        <v>90.06</v>
      </c>
      <c r="E6">
        <v>12.16</v>
      </c>
      <c r="F6">
        <v>0</v>
      </c>
      <c r="G6">
        <v>1</v>
      </c>
      <c r="H6">
        <v>0</v>
      </c>
      <c r="I6">
        <v>0.9</v>
      </c>
      <c r="J6" t="s">
        <v>12</v>
      </c>
      <c r="K6" t="str">
        <f t="shared" si="1"/>
        <v>Obese</v>
      </c>
      <c r="L6">
        <f>Table5[[#This Row],[Weight_kg]]/(Table5[[#This Row],[Height_cm]]/100)</f>
        <v>13.502109704641349</v>
      </c>
      <c r="M6" t="str">
        <f t="shared" si="0"/>
        <v>24-36</v>
      </c>
    </row>
    <row r="7" spans="1:13" x14ac:dyDescent="0.35">
      <c r="A7" t="s">
        <v>18</v>
      </c>
      <c r="B7">
        <v>51</v>
      </c>
      <c r="C7" t="s">
        <v>19</v>
      </c>
      <c r="D7">
        <v>108.82</v>
      </c>
      <c r="E7">
        <v>21.54</v>
      </c>
      <c r="F7">
        <v>0</v>
      </c>
      <c r="G7">
        <v>1</v>
      </c>
      <c r="H7">
        <v>1</v>
      </c>
      <c r="I7">
        <v>0.9</v>
      </c>
      <c r="J7" t="s">
        <v>20</v>
      </c>
      <c r="K7" t="str">
        <f t="shared" si="1"/>
        <v>Obese</v>
      </c>
      <c r="L7">
        <f>Table5[[#This Row],[Weight_kg]]/(Table5[[#This Row],[Height_cm]]/100)</f>
        <v>19.794155486123877</v>
      </c>
      <c r="M7" t="str">
        <f t="shared" si="0"/>
        <v>49-60</v>
      </c>
    </row>
    <row r="8" spans="1:13" x14ac:dyDescent="0.35">
      <c r="A8" t="s">
        <v>21</v>
      </c>
      <c r="B8">
        <v>52</v>
      </c>
      <c r="C8" t="s">
        <v>19</v>
      </c>
      <c r="D8">
        <v>110.28</v>
      </c>
      <c r="E8">
        <v>21.49</v>
      </c>
      <c r="F8">
        <v>4</v>
      </c>
      <c r="G8">
        <v>0</v>
      </c>
      <c r="H8">
        <v>2</v>
      </c>
      <c r="I8">
        <v>2.8</v>
      </c>
      <c r="J8" t="s">
        <v>12</v>
      </c>
      <c r="K8" t="str">
        <f t="shared" si="1"/>
        <v>Obese</v>
      </c>
      <c r="L8">
        <f>Table5[[#This Row],[Weight_kg]]/(Table5[[#This Row],[Height_cm]]/100)</f>
        <v>19.486760972071089</v>
      </c>
      <c r="M8" t="str">
        <f t="shared" si="0"/>
        <v>49-60</v>
      </c>
    </row>
    <row r="9" spans="1:13" x14ac:dyDescent="0.35">
      <c r="A9" t="s">
        <v>22</v>
      </c>
      <c r="B9">
        <v>52</v>
      </c>
      <c r="C9" t="s">
        <v>11</v>
      </c>
      <c r="D9">
        <v>102.65</v>
      </c>
      <c r="E9">
        <v>19.55</v>
      </c>
      <c r="F9">
        <v>2</v>
      </c>
      <c r="G9">
        <v>2</v>
      </c>
      <c r="H9">
        <v>1</v>
      </c>
      <c r="I9">
        <v>1.3</v>
      </c>
      <c r="J9" t="s">
        <v>14</v>
      </c>
      <c r="K9" t="str">
        <f>IF(C9&lt;18.5,"Underweight",
   IF(C9&lt;25,"Normal",
   IF(C9&lt;30,"Overweight",
   "Obese")))</f>
        <v>Obese</v>
      </c>
      <c r="L9">
        <f>Table5[[#This Row],[Weight_kg]]/(Table5[[#This Row],[Height_cm]]/100)</f>
        <v>19.045299561617146</v>
      </c>
      <c r="M9" t="str">
        <f t="shared" si="0"/>
        <v>49-60</v>
      </c>
    </row>
    <row r="10" spans="1:13" x14ac:dyDescent="0.35">
      <c r="A10" t="s">
        <v>23</v>
      </c>
      <c r="B10">
        <v>28</v>
      </c>
      <c r="C10" t="s">
        <v>19</v>
      </c>
      <c r="D10">
        <v>91.47</v>
      </c>
      <c r="E10">
        <v>16.39</v>
      </c>
      <c r="F10">
        <v>3</v>
      </c>
      <c r="G10">
        <v>2</v>
      </c>
      <c r="H10">
        <v>3</v>
      </c>
      <c r="I10">
        <v>0.8</v>
      </c>
      <c r="J10" t="s">
        <v>24</v>
      </c>
      <c r="K10" t="str">
        <f t="shared" si="1"/>
        <v>Obese</v>
      </c>
      <c r="L10">
        <f>Table5[[#This Row],[Weight_kg]]/(Table5[[#This Row],[Height_cm]]/100)</f>
        <v>17.918443205422545</v>
      </c>
      <c r="M10" t="str">
        <f t="shared" si="0"/>
        <v>24-36</v>
      </c>
    </row>
    <row r="11" spans="1:13" x14ac:dyDescent="0.35">
      <c r="A11" t="s">
        <v>25</v>
      </c>
      <c r="B11">
        <v>44</v>
      </c>
      <c r="C11" t="s">
        <v>11</v>
      </c>
      <c r="D11">
        <v>111.89</v>
      </c>
      <c r="E11">
        <v>17.95</v>
      </c>
      <c r="F11">
        <v>1</v>
      </c>
      <c r="G11">
        <v>3</v>
      </c>
      <c r="H11">
        <v>0</v>
      </c>
      <c r="I11">
        <v>0.8</v>
      </c>
      <c r="J11" t="s">
        <v>14</v>
      </c>
      <c r="K11" t="str">
        <f t="shared" si="1"/>
        <v>Obese</v>
      </c>
      <c r="L11">
        <f>Table5[[#This Row],[Weight_kg]]/(Table5[[#This Row],[Height_cm]]/100)</f>
        <v>16.042541782107428</v>
      </c>
      <c r="M11" t="str">
        <f t="shared" si="0"/>
        <v>37-48</v>
      </c>
    </row>
    <row r="12" spans="1:13" x14ac:dyDescent="0.35">
      <c r="A12" t="s">
        <v>26</v>
      </c>
      <c r="B12">
        <v>25</v>
      </c>
      <c r="C12" t="s">
        <v>19</v>
      </c>
      <c r="D12">
        <v>96.25</v>
      </c>
      <c r="E12">
        <v>13.5</v>
      </c>
      <c r="F12">
        <v>3</v>
      </c>
      <c r="G12">
        <v>4</v>
      </c>
      <c r="H12">
        <v>0</v>
      </c>
      <c r="I12">
        <v>0.6</v>
      </c>
      <c r="J12" t="s">
        <v>27</v>
      </c>
      <c r="K12" t="str">
        <f t="shared" si="1"/>
        <v>Obese</v>
      </c>
      <c r="L12">
        <f>Table5[[#This Row],[Weight_kg]]/(Table5[[#This Row],[Height_cm]]/100)</f>
        <v>14.025974025974026</v>
      </c>
      <c r="M12" t="str">
        <f t="shared" si="0"/>
        <v>24-36</v>
      </c>
    </row>
    <row r="13" spans="1:13" x14ac:dyDescent="0.35">
      <c r="A13" t="s">
        <v>28</v>
      </c>
      <c r="B13">
        <v>32</v>
      </c>
      <c r="C13" t="s">
        <v>11</v>
      </c>
      <c r="D13">
        <v>96.02</v>
      </c>
      <c r="E13">
        <v>16.55</v>
      </c>
      <c r="F13">
        <v>2</v>
      </c>
      <c r="G13">
        <v>0</v>
      </c>
      <c r="H13">
        <v>2</v>
      </c>
      <c r="I13">
        <v>1</v>
      </c>
      <c r="J13" t="s">
        <v>24</v>
      </c>
      <c r="K13" t="str">
        <f t="shared" si="1"/>
        <v>Obese</v>
      </c>
      <c r="L13">
        <f>Table5[[#This Row],[Weight_kg]]/(Table5[[#This Row],[Height_cm]]/100)</f>
        <v>17.235992501562176</v>
      </c>
      <c r="M13" t="str">
        <f t="shared" si="0"/>
        <v>24-36</v>
      </c>
    </row>
    <row r="14" spans="1:13" x14ac:dyDescent="0.35">
      <c r="A14" t="s">
        <v>29</v>
      </c>
      <c r="B14">
        <v>34</v>
      </c>
      <c r="C14" t="s">
        <v>19</v>
      </c>
      <c r="D14">
        <v>97.37</v>
      </c>
      <c r="E14">
        <v>15.55</v>
      </c>
      <c r="F14">
        <v>0</v>
      </c>
      <c r="G14">
        <v>1</v>
      </c>
      <c r="H14">
        <v>2</v>
      </c>
      <c r="I14">
        <v>1.3</v>
      </c>
      <c r="J14" t="s">
        <v>20</v>
      </c>
      <c r="K14" t="str">
        <f t="shared" si="1"/>
        <v>Obese</v>
      </c>
      <c r="L14">
        <f>Table5[[#This Row],[Weight_kg]]/(Table5[[#This Row],[Height_cm]]/100)</f>
        <v>15.970011297114102</v>
      </c>
      <c r="M14" t="str">
        <f t="shared" si="0"/>
        <v>24-36</v>
      </c>
    </row>
    <row r="15" spans="1:13" x14ac:dyDescent="0.35">
      <c r="A15" t="s">
        <v>30</v>
      </c>
      <c r="B15">
        <v>49</v>
      </c>
      <c r="C15" t="s">
        <v>19</v>
      </c>
      <c r="D15">
        <v>108.39</v>
      </c>
      <c r="E15">
        <v>20.100000000000001</v>
      </c>
      <c r="F15">
        <v>0</v>
      </c>
      <c r="G15">
        <v>2</v>
      </c>
      <c r="H15">
        <v>3</v>
      </c>
      <c r="I15">
        <v>0.6</v>
      </c>
      <c r="J15" t="s">
        <v>20</v>
      </c>
      <c r="K15" t="str">
        <f t="shared" si="1"/>
        <v>Obese</v>
      </c>
      <c r="L15">
        <f>Table5[[#This Row],[Weight_kg]]/(Table5[[#This Row],[Height_cm]]/100)</f>
        <v>18.544146138942708</v>
      </c>
      <c r="M15" t="str">
        <f t="shared" si="0"/>
        <v>49-60</v>
      </c>
    </row>
    <row r="16" spans="1:13" x14ac:dyDescent="0.35">
      <c r="A16" t="s">
        <v>31</v>
      </c>
      <c r="B16">
        <v>25</v>
      </c>
      <c r="C16" t="s">
        <v>19</v>
      </c>
      <c r="D16">
        <v>92.58</v>
      </c>
      <c r="E16">
        <v>15.13</v>
      </c>
      <c r="F16">
        <v>2</v>
      </c>
      <c r="G16">
        <v>2</v>
      </c>
      <c r="H16">
        <v>2</v>
      </c>
      <c r="I16">
        <v>1.6</v>
      </c>
      <c r="J16" t="s">
        <v>14</v>
      </c>
      <c r="K16" t="str">
        <f t="shared" si="1"/>
        <v>Obese</v>
      </c>
      <c r="L16">
        <f>Table5[[#This Row],[Weight_kg]]/(Table5[[#This Row],[Height_cm]]/100)</f>
        <v>16.342622596673149</v>
      </c>
      <c r="M16" t="str">
        <f t="shared" si="0"/>
        <v>24-36</v>
      </c>
    </row>
    <row r="17" spans="1:13" x14ac:dyDescent="0.35">
      <c r="A17" t="s">
        <v>32</v>
      </c>
      <c r="B17">
        <v>38</v>
      </c>
      <c r="C17" t="s">
        <v>19</v>
      </c>
      <c r="D17">
        <v>99.65</v>
      </c>
      <c r="E17">
        <v>16.940000000000001</v>
      </c>
      <c r="F17">
        <v>1</v>
      </c>
      <c r="G17">
        <v>3</v>
      </c>
      <c r="H17">
        <v>3</v>
      </c>
      <c r="I17">
        <v>2.1</v>
      </c>
      <c r="J17" t="s">
        <v>14</v>
      </c>
      <c r="K17" t="str">
        <f t="shared" si="1"/>
        <v>Obese</v>
      </c>
      <c r="L17">
        <f>Table5[[#This Row],[Weight_kg]]/(Table5[[#This Row],[Height_cm]]/100)</f>
        <v>16.999498243853488</v>
      </c>
      <c r="M17" t="str">
        <f t="shared" si="0"/>
        <v>37-48</v>
      </c>
    </row>
    <row r="18" spans="1:13" x14ac:dyDescent="0.35">
      <c r="A18" t="s">
        <v>33</v>
      </c>
      <c r="B18">
        <v>38</v>
      </c>
      <c r="C18" t="s">
        <v>11</v>
      </c>
      <c r="D18">
        <v>98.91</v>
      </c>
      <c r="E18">
        <v>19.489999999999998</v>
      </c>
      <c r="F18">
        <v>0</v>
      </c>
      <c r="G18">
        <v>0</v>
      </c>
      <c r="H18">
        <v>3</v>
      </c>
      <c r="I18">
        <v>3.1</v>
      </c>
      <c r="J18" t="s">
        <v>14</v>
      </c>
      <c r="K18" t="str">
        <f t="shared" si="1"/>
        <v>Obese</v>
      </c>
      <c r="L18">
        <f>Table5[[#This Row],[Weight_kg]]/(Table5[[#This Row],[Height_cm]]/100)</f>
        <v>19.704782125164289</v>
      </c>
      <c r="M18" t="str">
        <f t="shared" si="0"/>
        <v>37-48</v>
      </c>
    </row>
    <row r="19" spans="1:13" x14ac:dyDescent="0.35">
      <c r="A19" t="s">
        <v>34</v>
      </c>
      <c r="B19">
        <v>25</v>
      </c>
      <c r="C19" t="s">
        <v>11</v>
      </c>
      <c r="D19">
        <v>96.42</v>
      </c>
      <c r="E19">
        <v>14.69</v>
      </c>
      <c r="F19">
        <v>1</v>
      </c>
      <c r="G19">
        <v>3</v>
      </c>
      <c r="H19">
        <v>2</v>
      </c>
      <c r="I19">
        <v>1.2</v>
      </c>
      <c r="J19" t="s">
        <v>24</v>
      </c>
      <c r="K19" t="str">
        <f t="shared" si="1"/>
        <v>Obese</v>
      </c>
      <c r="L19">
        <f>Table5[[#This Row],[Weight_kg]]/(Table5[[#This Row],[Height_cm]]/100)</f>
        <v>15.235428334370461</v>
      </c>
      <c r="M19" t="str">
        <f t="shared" si="0"/>
        <v>24-36</v>
      </c>
    </row>
    <row r="20" spans="1:13" x14ac:dyDescent="0.35">
      <c r="A20" t="s">
        <v>35</v>
      </c>
      <c r="B20">
        <v>57</v>
      </c>
      <c r="C20" t="s">
        <v>11</v>
      </c>
      <c r="D20">
        <v>109.26</v>
      </c>
      <c r="E20">
        <v>20.61</v>
      </c>
      <c r="F20">
        <v>3</v>
      </c>
      <c r="G20">
        <v>2</v>
      </c>
      <c r="H20">
        <v>1</v>
      </c>
      <c r="I20">
        <v>2</v>
      </c>
      <c r="J20" t="s">
        <v>20</v>
      </c>
      <c r="K20" t="str">
        <f t="shared" si="1"/>
        <v>Obese</v>
      </c>
      <c r="L20">
        <f>Table5[[#This Row],[Weight_kg]]/(Table5[[#This Row],[Height_cm]]/100)</f>
        <v>18.863261943986821</v>
      </c>
      <c r="M20" t="str">
        <f t="shared" si="0"/>
        <v>49-60</v>
      </c>
    </row>
    <row r="21" spans="1:13" x14ac:dyDescent="0.35">
      <c r="A21" t="s">
        <v>36</v>
      </c>
      <c r="B21">
        <v>34</v>
      </c>
      <c r="C21" t="s">
        <v>19</v>
      </c>
      <c r="D21">
        <v>98.22</v>
      </c>
      <c r="E21">
        <v>15.49</v>
      </c>
      <c r="F21">
        <v>1</v>
      </c>
      <c r="G21">
        <v>2</v>
      </c>
      <c r="H21">
        <v>0</v>
      </c>
      <c r="I21">
        <v>0.8</v>
      </c>
      <c r="J21" t="s">
        <v>14</v>
      </c>
      <c r="K21" t="str">
        <f t="shared" si="1"/>
        <v>Obese</v>
      </c>
      <c r="L21">
        <f>Table5[[#This Row],[Weight_kg]]/(Table5[[#This Row],[Height_cm]]/100)</f>
        <v>15.770718794542864</v>
      </c>
      <c r="M21" t="str">
        <f t="shared" si="0"/>
        <v>24-36</v>
      </c>
    </row>
    <row r="22" spans="1:13" x14ac:dyDescent="0.35">
      <c r="A22" t="s">
        <v>37</v>
      </c>
      <c r="B22">
        <v>35</v>
      </c>
      <c r="C22" t="s">
        <v>11</v>
      </c>
      <c r="D22">
        <v>101.02</v>
      </c>
      <c r="E22">
        <v>16.760000000000002</v>
      </c>
      <c r="F22">
        <v>3</v>
      </c>
      <c r="G22">
        <v>2</v>
      </c>
      <c r="H22">
        <v>2</v>
      </c>
      <c r="I22">
        <v>1.9</v>
      </c>
      <c r="J22" t="s">
        <v>12</v>
      </c>
      <c r="K22" t="str">
        <f t="shared" si="1"/>
        <v>Obese</v>
      </c>
      <c r="L22">
        <f>Table5[[#This Row],[Weight_kg]]/(Table5[[#This Row],[Height_cm]]/100)</f>
        <v>16.590774104137797</v>
      </c>
      <c r="M22" t="str">
        <f t="shared" si="0"/>
        <v>24-36</v>
      </c>
    </row>
    <row r="23" spans="1:13" x14ac:dyDescent="0.35">
      <c r="A23" t="s">
        <v>38</v>
      </c>
      <c r="B23">
        <v>56</v>
      </c>
      <c r="C23" t="s">
        <v>19</v>
      </c>
      <c r="D23">
        <v>111.44</v>
      </c>
      <c r="E23">
        <v>21.87</v>
      </c>
      <c r="F23">
        <v>4</v>
      </c>
      <c r="G23">
        <v>1</v>
      </c>
      <c r="H23">
        <v>2</v>
      </c>
      <c r="I23">
        <v>1.9</v>
      </c>
      <c r="J23" t="s">
        <v>20</v>
      </c>
      <c r="K23" t="str">
        <f t="shared" si="1"/>
        <v>Obese</v>
      </c>
      <c r="L23">
        <f>Table5[[#This Row],[Weight_kg]]/(Table5[[#This Row],[Height_cm]]/100)</f>
        <v>19.624910265613781</v>
      </c>
      <c r="M23" t="str">
        <f t="shared" si="0"/>
        <v>49-60</v>
      </c>
    </row>
    <row r="24" spans="1:13" x14ac:dyDescent="0.35">
      <c r="A24" t="s">
        <v>39</v>
      </c>
      <c r="B24">
        <v>46</v>
      </c>
      <c r="C24" t="s">
        <v>19</v>
      </c>
      <c r="D24">
        <v>103.85</v>
      </c>
      <c r="E24">
        <v>19.47</v>
      </c>
      <c r="F24">
        <v>2</v>
      </c>
      <c r="G24">
        <v>4</v>
      </c>
      <c r="H24">
        <v>3</v>
      </c>
      <c r="I24">
        <v>2.9</v>
      </c>
      <c r="J24" t="s">
        <v>20</v>
      </c>
      <c r="K24" t="str">
        <f t="shared" si="1"/>
        <v>Obese</v>
      </c>
      <c r="L24">
        <f>Table5[[#This Row],[Weight_kg]]/(Table5[[#This Row],[Height_cm]]/100)</f>
        <v>18.748194511314395</v>
      </c>
      <c r="M24" t="str">
        <f t="shared" si="0"/>
        <v>37-48</v>
      </c>
    </row>
    <row r="25" spans="1:13" x14ac:dyDescent="0.35">
      <c r="A25" t="s">
        <v>40</v>
      </c>
      <c r="B25">
        <v>35</v>
      </c>
      <c r="C25" t="s">
        <v>11</v>
      </c>
      <c r="D25">
        <v>102.67</v>
      </c>
      <c r="E25">
        <v>13.79</v>
      </c>
      <c r="F25">
        <v>4</v>
      </c>
      <c r="G25">
        <v>1</v>
      </c>
      <c r="H25">
        <v>1</v>
      </c>
      <c r="I25">
        <v>2</v>
      </c>
      <c r="J25" t="s">
        <v>14</v>
      </c>
      <c r="K25" t="str">
        <f t="shared" si="1"/>
        <v>Obese</v>
      </c>
      <c r="L25">
        <f>Table5[[#This Row],[Weight_kg]]/(Table5[[#This Row],[Height_cm]]/100)</f>
        <v>13.431382097983832</v>
      </c>
      <c r="M25" t="str">
        <f t="shared" si="0"/>
        <v>24-36</v>
      </c>
    </row>
    <row r="26" spans="1:13" x14ac:dyDescent="0.35">
      <c r="A26" t="s">
        <v>41</v>
      </c>
      <c r="B26">
        <v>52</v>
      </c>
      <c r="C26" t="s">
        <v>19</v>
      </c>
      <c r="D26">
        <v>107.91</v>
      </c>
      <c r="E26">
        <v>19.27</v>
      </c>
      <c r="F26">
        <v>4</v>
      </c>
      <c r="G26">
        <v>0</v>
      </c>
      <c r="H26">
        <v>0</v>
      </c>
      <c r="I26">
        <v>0.8</v>
      </c>
      <c r="J26" t="s">
        <v>20</v>
      </c>
      <c r="K26" t="str">
        <f t="shared" si="1"/>
        <v>Obese</v>
      </c>
      <c r="L26">
        <f>Table5[[#This Row],[Weight_kg]]/(Table5[[#This Row],[Height_cm]]/100)</f>
        <v>17.857473820776573</v>
      </c>
      <c r="M26" t="str">
        <f t="shared" si="0"/>
        <v>49-60</v>
      </c>
    </row>
    <row r="27" spans="1:13" x14ac:dyDescent="0.35">
      <c r="A27" t="s">
        <v>42</v>
      </c>
      <c r="B27">
        <v>30</v>
      </c>
      <c r="C27" t="s">
        <v>11</v>
      </c>
      <c r="D27">
        <v>96.67</v>
      </c>
      <c r="E27">
        <v>15.72</v>
      </c>
      <c r="F27">
        <v>3</v>
      </c>
      <c r="G27">
        <v>1</v>
      </c>
      <c r="H27">
        <v>2</v>
      </c>
      <c r="I27">
        <v>1.2</v>
      </c>
      <c r="J27" t="s">
        <v>24</v>
      </c>
      <c r="K27" t="str">
        <f t="shared" si="1"/>
        <v>Obese</v>
      </c>
      <c r="L27">
        <f>Table5[[#This Row],[Weight_kg]]/(Table5[[#This Row],[Height_cm]]/100)</f>
        <v>16.261508223854349</v>
      </c>
      <c r="M27" t="str">
        <f t="shared" si="0"/>
        <v>24-36</v>
      </c>
    </row>
    <row r="28" spans="1:13" x14ac:dyDescent="0.35">
      <c r="A28" t="s">
        <v>43</v>
      </c>
      <c r="B28">
        <v>35</v>
      </c>
      <c r="C28" t="s">
        <v>19</v>
      </c>
      <c r="D28">
        <v>101.41</v>
      </c>
      <c r="E28">
        <v>19.45</v>
      </c>
      <c r="F28">
        <v>0</v>
      </c>
      <c r="G28">
        <v>4</v>
      </c>
      <c r="H28">
        <v>2</v>
      </c>
      <c r="I28">
        <v>1.9</v>
      </c>
      <c r="J28" t="s">
        <v>12</v>
      </c>
      <c r="K28" t="str">
        <f t="shared" si="1"/>
        <v>Obese</v>
      </c>
      <c r="L28">
        <f>Table5[[#This Row],[Weight_kg]]/(Table5[[#This Row],[Height_cm]]/100)</f>
        <v>19.179568089931958</v>
      </c>
      <c r="M28" t="str">
        <f t="shared" si="0"/>
        <v>24-36</v>
      </c>
    </row>
    <row r="29" spans="1:13" x14ac:dyDescent="0.35">
      <c r="A29" t="s">
        <v>44</v>
      </c>
      <c r="B29">
        <v>32</v>
      </c>
      <c r="C29" t="s">
        <v>11</v>
      </c>
      <c r="D29">
        <v>102.28</v>
      </c>
      <c r="E29">
        <v>11.75</v>
      </c>
      <c r="F29">
        <v>2</v>
      </c>
      <c r="G29">
        <v>1</v>
      </c>
      <c r="H29">
        <v>1</v>
      </c>
      <c r="I29">
        <v>1.3</v>
      </c>
      <c r="J29" t="s">
        <v>20</v>
      </c>
      <c r="K29" t="str">
        <f t="shared" si="1"/>
        <v>Obese</v>
      </c>
      <c r="L29">
        <f>Table5[[#This Row],[Weight_kg]]/(Table5[[#This Row],[Height_cm]]/100)</f>
        <v>11.488071959327337</v>
      </c>
      <c r="M29" t="str">
        <f t="shared" si="0"/>
        <v>24-36</v>
      </c>
    </row>
    <row r="30" spans="1:13" x14ac:dyDescent="0.35">
      <c r="A30" t="s">
        <v>45</v>
      </c>
      <c r="B30">
        <v>46</v>
      </c>
      <c r="C30" t="s">
        <v>19</v>
      </c>
      <c r="D30">
        <v>105.06</v>
      </c>
      <c r="E30">
        <v>17.260000000000002</v>
      </c>
      <c r="F30">
        <v>4</v>
      </c>
      <c r="G30">
        <v>1</v>
      </c>
      <c r="H30">
        <v>2</v>
      </c>
      <c r="I30">
        <v>0.8</v>
      </c>
      <c r="J30" t="s">
        <v>14</v>
      </c>
      <c r="K30" t="str">
        <f t="shared" si="1"/>
        <v>Obese</v>
      </c>
      <c r="L30">
        <f>Table5[[#This Row],[Weight_kg]]/(Table5[[#This Row],[Height_cm]]/100)</f>
        <v>16.428707405292215</v>
      </c>
      <c r="M30" t="str">
        <f t="shared" si="0"/>
        <v>37-48</v>
      </c>
    </row>
    <row r="31" spans="1:13" x14ac:dyDescent="0.35">
      <c r="A31" t="s">
        <v>46</v>
      </c>
      <c r="B31">
        <v>43</v>
      </c>
      <c r="C31" t="s">
        <v>19</v>
      </c>
      <c r="D31">
        <v>103.22</v>
      </c>
      <c r="E31">
        <v>20.74</v>
      </c>
      <c r="F31">
        <v>2</v>
      </c>
      <c r="G31">
        <v>2</v>
      </c>
      <c r="H31">
        <v>3</v>
      </c>
      <c r="I31">
        <v>2.1</v>
      </c>
      <c r="J31" t="s">
        <v>12</v>
      </c>
      <c r="K31" t="str">
        <f t="shared" si="1"/>
        <v>Obese</v>
      </c>
      <c r="L31">
        <f>Table5[[#This Row],[Weight_kg]]/(Table5[[#This Row],[Height_cm]]/100)</f>
        <v>20.093005231544272</v>
      </c>
      <c r="M31" t="str">
        <f t="shared" si="0"/>
        <v>37-48</v>
      </c>
    </row>
    <row r="32" spans="1:13" x14ac:dyDescent="0.35">
      <c r="A32" t="s">
        <v>47</v>
      </c>
      <c r="B32">
        <v>46</v>
      </c>
      <c r="C32" t="s">
        <v>11</v>
      </c>
      <c r="D32">
        <v>105.42</v>
      </c>
      <c r="E32">
        <v>20.23</v>
      </c>
      <c r="F32">
        <v>4</v>
      </c>
      <c r="G32">
        <v>0</v>
      </c>
      <c r="H32">
        <v>2</v>
      </c>
      <c r="I32">
        <v>2.2999999999999998</v>
      </c>
      <c r="J32" t="s">
        <v>27</v>
      </c>
      <c r="K32" t="str">
        <f t="shared" si="1"/>
        <v>Obese</v>
      </c>
      <c r="L32">
        <f>Table5[[#This Row],[Weight_kg]]/(Table5[[#This Row],[Height_cm]]/100)</f>
        <v>19.189907038512615</v>
      </c>
      <c r="M32" t="str">
        <f t="shared" si="0"/>
        <v>37-48</v>
      </c>
    </row>
    <row r="33" spans="1:13" x14ac:dyDescent="0.35">
      <c r="A33" t="s">
        <v>48</v>
      </c>
      <c r="B33">
        <v>32</v>
      </c>
      <c r="C33" t="s">
        <v>19</v>
      </c>
      <c r="D33">
        <v>97.29</v>
      </c>
      <c r="E33">
        <v>12.89</v>
      </c>
      <c r="F33">
        <v>4</v>
      </c>
      <c r="G33">
        <v>2</v>
      </c>
      <c r="H33">
        <v>2</v>
      </c>
      <c r="I33">
        <v>1.3</v>
      </c>
      <c r="J33" t="s">
        <v>14</v>
      </c>
      <c r="K33" t="str">
        <f t="shared" si="1"/>
        <v>Obese</v>
      </c>
      <c r="L33">
        <f>Table5[[#This Row],[Weight_kg]]/(Table5[[#This Row],[Height_cm]]/100)</f>
        <v>13.249049234248123</v>
      </c>
      <c r="M33" t="str">
        <f t="shared" si="0"/>
        <v>24-36</v>
      </c>
    </row>
    <row r="34" spans="1:13" x14ac:dyDescent="0.35">
      <c r="A34" t="s">
        <v>49</v>
      </c>
      <c r="B34">
        <v>46</v>
      </c>
      <c r="C34" t="s">
        <v>19</v>
      </c>
      <c r="D34">
        <v>106.22</v>
      </c>
      <c r="E34">
        <v>19.48</v>
      </c>
      <c r="F34">
        <v>4</v>
      </c>
      <c r="G34">
        <v>3</v>
      </c>
      <c r="H34">
        <v>0</v>
      </c>
      <c r="I34">
        <v>0.7</v>
      </c>
      <c r="J34" t="s">
        <v>12</v>
      </c>
      <c r="K34" t="str">
        <f t="shared" ref="K34:K65" si="2">IF(C34&lt;18.5,"Underweight",
   IF(C34&lt;25,"Normal",
   IF(C34&lt;30,"Overweight",
   "Obese")))</f>
        <v>Obese</v>
      </c>
      <c r="L34">
        <f>Table5[[#This Row],[Weight_kg]]/(Table5[[#This Row],[Height_cm]]/100)</f>
        <v>18.339295801167388</v>
      </c>
      <c r="M34" t="str">
        <f t="shared" ref="M34:M65" si="3">IF(B34&lt;=36,"24-36",
   IF(B34&lt;=48,"37-48",
   IF(B34&lt;=60,"49-60",
   IF(B34&lt;=72,"61-72","73+"))))</f>
        <v>37-48</v>
      </c>
    </row>
    <row r="35" spans="1:13" x14ac:dyDescent="0.35">
      <c r="A35" t="s">
        <v>50</v>
      </c>
      <c r="B35">
        <v>56</v>
      </c>
      <c r="C35" t="s">
        <v>11</v>
      </c>
      <c r="D35">
        <v>114.63</v>
      </c>
      <c r="E35">
        <v>20.11</v>
      </c>
      <c r="F35">
        <v>2</v>
      </c>
      <c r="G35">
        <v>1</v>
      </c>
      <c r="H35">
        <v>0</v>
      </c>
      <c r="I35">
        <v>0.8</v>
      </c>
      <c r="J35" t="s">
        <v>27</v>
      </c>
      <c r="K35" t="str">
        <f t="shared" si="2"/>
        <v>Obese</v>
      </c>
      <c r="L35">
        <f>Table5[[#This Row],[Weight_kg]]/(Table5[[#This Row],[Height_cm]]/100)</f>
        <v>17.54340050597575</v>
      </c>
      <c r="M35" t="str">
        <f t="shared" si="3"/>
        <v>49-60</v>
      </c>
    </row>
    <row r="36" spans="1:13" x14ac:dyDescent="0.35">
      <c r="A36" t="s">
        <v>51</v>
      </c>
      <c r="B36">
        <v>30</v>
      </c>
      <c r="C36" t="s">
        <v>11</v>
      </c>
      <c r="D36">
        <v>93.15</v>
      </c>
      <c r="E36">
        <v>14.24</v>
      </c>
      <c r="F36">
        <v>1</v>
      </c>
      <c r="G36">
        <v>1</v>
      </c>
      <c r="H36">
        <v>2</v>
      </c>
      <c r="I36">
        <v>1.3</v>
      </c>
      <c r="J36" t="s">
        <v>14</v>
      </c>
      <c r="K36" t="str">
        <f t="shared" si="2"/>
        <v>Obese</v>
      </c>
      <c r="L36">
        <f>Table5[[#This Row],[Weight_kg]]/(Table5[[#This Row],[Height_cm]]/100)</f>
        <v>15.287171229200213</v>
      </c>
      <c r="M36" t="str">
        <f t="shared" si="3"/>
        <v>24-36</v>
      </c>
    </row>
    <row r="37" spans="1:13" x14ac:dyDescent="0.35">
      <c r="A37" t="s">
        <v>52</v>
      </c>
      <c r="B37">
        <v>44</v>
      </c>
      <c r="C37" t="s">
        <v>11</v>
      </c>
      <c r="D37">
        <v>102.36</v>
      </c>
      <c r="E37">
        <v>19.600000000000001</v>
      </c>
      <c r="F37">
        <v>1</v>
      </c>
      <c r="G37">
        <v>2</v>
      </c>
      <c r="H37">
        <v>0</v>
      </c>
      <c r="I37">
        <v>0.9</v>
      </c>
      <c r="J37" t="s">
        <v>27</v>
      </c>
      <c r="K37" t="str">
        <f t="shared" si="2"/>
        <v>Obese</v>
      </c>
      <c r="L37">
        <f>Table5[[#This Row],[Weight_kg]]/(Table5[[#This Row],[Height_cm]]/100)</f>
        <v>19.148104728409535</v>
      </c>
      <c r="M37" t="str">
        <f t="shared" si="3"/>
        <v>37-48</v>
      </c>
    </row>
    <row r="38" spans="1:13" x14ac:dyDescent="0.35">
      <c r="A38" t="s">
        <v>53</v>
      </c>
      <c r="B38">
        <v>43</v>
      </c>
      <c r="C38" t="s">
        <v>11</v>
      </c>
      <c r="D38">
        <v>105.34</v>
      </c>
      <c r="E38">
        <v>14.14</v>
      </c>
      <c r="F38">
        <v>4</v>
      </c>
      <c r="G38">
        <v>3</v>
      </c>
      <c r="H38">
        <v>0</v>
      </c>
      <c r="I38">
        <v>0.8</v>
      </c>
      <c r="J38" t="s">
        <v>20</v>
      </c>
      <c r="K38" t="str">
        <f t="shared" si="2"/>
        <v>Obese</v>
      </c>
      <c r="L38">
        <f>Table5[[#This Row],[Weight_kg]]/(Table5[[#This Row],[Height_cm]]/100)</f>
        <v>13.423201063223846</v>
      </c>
      <c r="M38" t="str">
        <f t="shared" si="3"/>
        <v>37-48</v>
      </c>
    </row>
    <row r="39" spans="1:13" x14ac:dyDescent="0.35">
      <c r="A39" t="s">
        <v>54</v>
      </c>
      <c r="B39">
        <v>31</v>
      </c>
      <c r="C39" t="s">
        <v>11</v>
      </c>
      <c r="D39">
        <v>96.26</v>
      </c>
      <c r="E39">
        <v>17.63</v>
      </c>
      <c r="F39">
        <v>3</v>
      </c>
      <c r="G39">
        <v>3</v>
      </c>
      <c r="H39">
        <v>2</v>
      </c>
      <c r="I39">
        <v>1.7</v>
      </c>
      <c r="J39" t="s">
        <v>20</v>
      </c>
      <c r="K39" t="str">
        <f t="shared" si="2"/>
        <v>Obese</v>
      </c>
      <c r="L39">
        <f>Table5[[#This Row],[Weight_kg]]/(Table5[[#This Row],[Height_cm]]/100)</f>
        <v>18.314980261790982</v>
      </c>
      <c r="M39" t="str">
        <f t="shared" si="3"/>
        <v>24-36</v>
      </c>
    </row>
    <row r="40" spans="1:13" x14ac:dyDescent="0.35">
      <c r="A40" t="s">
        <v>55</v>
      </c>
      <c r="B40">
        <v>28</v>
      </c>
      <c r="C40" t="s">
        <v>19</v>
      </c>
      <c r="D40">
        <v>97.25</v>
      </c>
      <c r="E40">
        <v>14.98</v>
      </c>
      <c r="F40">
        <v>3</v>
      </c>
      <c r="G40">
        <v>4</v>
      </c>
      <c r="H40">
        <v>3</v>
      </c>
      <c r="I40">
        <v>3.2</v>
      </c>
      <c r="J40" t="s">
        <v>14</v>
      </c>
      <c r="K40" t="str">
        <f t="shared" si="2"/>
        <v>Obese</v>
      </c>
      <c r="L40">
        <f>Table5[[#This Row],[Weight_kg]]/(Table5[[#This Row],[Height_cm]]/100)</f>
        <v>15.403598971722365</v>
      </c>
      <c r="M40" t="str">
        <f t="shared" si="3"/>
        <v>24-36</v>
      </c>
    </row>
    <row r="41" spans="1:13" x14ac:dyDescent="0.35">
      <c r="A41" t="s">
        <v>56</v>
      </c>
      <c r="B41">
        <v>48</v>
      </c>
      <c r="C41" t="s">
        <v>19</v>
      </c>
      <c r="D41">
        <v>108.23</v>
      </c>
      <c r="E41">
        <v>21</v>
      </c>
      <c r="F41">
        <v>3</v>
      </c>
      <c r="G41">
        <v>4</v>
      </c>
      <c r="H41">
        <v>0</v>
      </c>
      <c r="I41">
        <v>0.6</v>
      </c>
      <c r="J41" t="s">
        <v>14</v>
      </c>
      <c r="K41" t="str">
        <f t="shared" si="2"/>
        <v>Obese</v>
      </c>
      <c r="L41">
        <f>Table5[[#This Row],[Weight_kg]]/(Table5[[#This Row],[Height_cm]]/100)</f>
        <v>19.403122978841356</v>
      </c>
      <c r="M41" t="str">
        <f t="shared" si="3"/>
        <v>37-48</v>
      </c>
    </row>
    <row r="42" spans="1:13" x14ac:dyDescent="0.35">
      <c r="A42" t="s">
        <v>57</v>
      </c>
      <c r="B42">
        <v>27</v>
      </c>
      <c r="C42" t="s">
        <v>19</v>
      </c>
      <c r="D42">
        <v>97</v>
      </c>
      <c r="E42">
        <v>15.12</v>
      </c>
      <c r="F42">
        <v>4</v>
      </c>
      <c r="G42">
        <v>0</v>
      </c>
      <c r="H42">
        <v>1</v>
      </c>
      <c r="I42">
        <v>1.7</v>
      </c>
      <c r="J42" t="s">
        <v>24</v>
      </c>
      <c r="K42" t="str">
        <f t="shared" si="2"/>
        <v>Obese</v>
      </c>
      <c r="L42">
        <f>Table5[[#This Row],[Weight_kg]]/(Table5[[#This Row],[Height_cm]]/100)</f>
        <v>15.587628865979381</v>
      </c>
      <c r="M42" t="str">
        <f t="shared" si="3"/>
        <v>24-36</v>
      </c>
    </row>
    <row r="43" spans="1:13" x14ac:dyDescent="0.35">
      <c r="A43" t="s">
        <v>58</v>
      </c>
      <c r="B43">
        <v>45</v>
      </c>
      <c r="C43" t="s">
        <v>19</v>
      </c>
      <c r="D43">
        <v>107.27</v>
      </c>
      <c r="E43">
        <v>22.7</v>
      </c>
      <c r="F43">
        <v>4</v>
      </c>
      <c r="G43">
        <v>0</v>
      </c>
      <c r="H43">
        <v>0</v>
      </c>
      <c r="I43">
        <v>0.8</v>
      </c>
      <c r="J43" t="s">
        <v>12</v>
      </c>
      <c r="K43" t="str">
        <f t="shared" si="2"/>
        <v>Obese</v>
      </c>
      <c r="L43">
        <f>Table5[[#This Row],[Weight_kg]]/(Table5[[#This Row],[Height_cm]]/100)</f>
        <v>21.161554954786986</v>
      </c>
      <c r="M43" t="str">
        <f t="shared" si="3"/>
        <v>37-48</v>
      </c>
    </row>
    <row r="44" spans="1:13" x14ac:dyDescent="0.35">
      <c r="A44" t="s">
        <v>59</v>
      </c>
      <c r="B44">
        <v>54</v>
      </c>
      <c r="C44" t="s">
        <v>19</v>
      </c>
      <c r="D44">
        <v>112.46</v>
      </c>
      <c r="E44">
        <v>21.36</v>
      </c>
      <c r="F44">
        <v>2</v>
      </c>
      <c r="G44">
        <v>0</v>
      </c>
      <c r="H44">
        <v>1</v>
      </c>
      <c r="I44">
        <v>1</v>
      </c>
      <c r="J44" t="s">
        <v>14</v>
      </c>
      <c r="K44" t="str">
        <f t="shared" si="2"/>
        <v>Obese</v>
      </c>
      <c r="L44">
        <f>Table5[[#This Row],[Weight_kg]]/(Table5[[#This Row],[Height_cm]]/100)</f>
        <v>18.993419882624931</v>
      </c>
      <c r="M44" t="str">
        <f t="shared" si="3"/>
        <v>49-60</v>
      </c>
    </row>
    <row r="45" spans="1:13" x14ac:dyDescent="0.35">
      <c r="A45" t="s">
        <v>60</v>
      </c>
      <c r="B45">
        <v>40</v>
      </c>
      <c r="C45" t="s">
        <v>19</v>
      </c>
      <c r="D45">
        <v>103.32</v>
      </c>
      <c r="E45">
        <v>17.41</v>
      </c>
      <c r="F45">
        <v>1</v>
      </c>
      <c r="G45">
        <v>0</v>
      </c>
      <c r="H45">
        <v>2</v>
      </c>
      <c r="I45">
        <v>2</v>
      </c>
      <c r="J45" t="s">
        <v>20</v>
      </c>
      <c r="K45" t="str">
        <f t="shared" si="2"/>
        <v>Obese</v>
      </c>
      <c r="L45">
        <f>Table5[[#This Row],[Weight_kg]]/(Table5[[#This Row],[Height_cm]]/100)</f>
        <v>16.850561362756487</v>
      </c>
      <c r="M45" t="str">
        <f t="shared" si="3"/>
        <v>37-48</v>
      </c>
    </row>
    <row r="46" spans="1:13" x14ac:dyDescent="0.35">
      <c r="A46" t="s">
        <v>61</v>
      </c>
      <c r="B46">
        <v>52</v>
      </c>
      <c r="C46" t="s">
        <v>11</v>
      </c>
      <c r="D46">
        <v>107.31</v>
      </c>
      <c r="E46">
        <v>17.34</v>
      </c>
      <c r="F46">
        <v>1</v>
      </c>
      <c r="G46">
        <v>3</v>
      </c>
      <c r="H46">
        <v>0</v>
      </c>
      <c r="I46">
        <v>0.5</v>
      </c>
      <c r="J46" t="s">
        <v>24</v>
      </c>
      <c r="K46" t="str">
        <f t="shared" si="2"/>
        <v>Obese</v>
      </c>
      <c r="L46">
        <f>Table5[[#This Row],[Weight_kg]]/(Table5[[#This Row],[Height_cm]]/100)</f>
        <v>16.158792284036902</v>
      </c>
      <c r="M46" t="str">
        <f t="shared" si="3"/>
        <v>49-60</v>
      </c>
    </row>
    <row r="47" spans="1:13" x14ac:dyDescent="0.35">
      <c r="A47" t="s">
        <v>62</v>
      </c>
      <c r="B47">
        <v>34</v>
      </c>
      <c r="C47" t="s">
        <v>19</v>
      </c>
      <c r="D47">
        <v>99.12</v>
      </c>
      <c r="E47">
        <v>17.43</v>
      </c>
      <c r="F47">
        <v>3</v>
      </c>
      <c r="G47">
        <v>4</v>
      </c>
      <c r="H47">
        <v>3</v>
      </c>
      <c r="I47">
        <v>1.6</v>
      </c>
      <c r="J47" t="s">
        <v>12</v>
      </c>
      <c r="K47" t="str">
        <f t="shared" si="2"/>
        <v>Obese</v>
      </c>
      <c r="L47">
        <f>Table5[[#This Row],[Weight_kg]]/(Table5[[#This Row],[Height_cm]]/100)</f>
        <v>17.584745762711862</v>
      </c>
      <c r="M47" t="str">
        <f t="shared" si="3"/>
        <v>24-36</v>
      </c>
    </row>
    <row r="48" spans="1:13" x14ac:dyDescent="0.35">
      <c r="A48" t="s">
        <v>63</v>
      </c>
      <c r="B48">
        <v>27</v>
      </c>
      <c r="C48" t="s">
        <v>19</v>
      </c>
      <c r="D48">
        <v>93.16</v>
      </c>
      <c r="E48">
        <v>15.53</v>
      </c>
      <c r="F48">
        <v>2</v>
      </c>
      <c r="G48">
        <v>2</v>
      </c>
      <c r="H48">
        <v>0</v>
      </c>
      <c r="I48">
        <v>0.8</v>
      </c>
      <c r="J48" t="s">
        <v>14</v>
      </c>
      <c r="K48" t="str">
        <f t="shared" si="2"/>
        <v>Obese</v>
      </c>
      <c r="L48">
        <f>Table5[[#This Row],[Weight_kg]]/(Table5[[#This Row],[Height_cm]]/100)</f>
        <v>16.670244740231858</v>
      </c>
      <c r="M48" t="str">
        <f t="shared" si="3"/>
        <v>24-36</v>
      </c>
    </row>
    <row r="49" spans="1:13" x14ac:dyDescent="0.35">
      <c r="A49" t="s">
        <v>64</v>
      </c>
      <c r="B49">
        <v>55</v>
      </c>
      <c r="C49" t="s">
        <v>19</v>
      </c>
      <c r="D49">
        <v>111.49</v>
      </c>
      <c r="E49">
        <v>20.23</v>
      </c>
      <c r="F49">
        <v>1</v>
      </c>
      <c r="G49">
        <v>0</v>
      </c>
      <c r="H49">
        <v>1</v>
      </c>
      <c r="I49">
        <v>1.6</v>
      </c>
      <c r="J49" t="s">
        <v>24</v>
      </c>
      <c r="K49" t="str">
        <f t="shared" si="2"/>
        <v>Obese</v>
      </c>
      <c r="L49">
        <f>Table5[[#This Row],[Weight_kg]]/(Table5[[#This Row],[Height_cm]]/100)</f>
        <v>18.145125123329446</v>
      </c>
      <c r="M49" t="str">
        <f t="shared" si="3"/>
        <v>49-60</v>
      </c>
    </row>
    <row r="50" spans="1:13" x14ac:dyDescent="0.35">
      <c r="A50" t="s">
        <v>65</v>
      </c>
      <c r="B50">
        <v>42</v>
      </c>
      <c r="C50" t="s">
        <v>11</v>
      </c>
      <c r="D50">
        <v>108.71</v>
      </c>
      <c r="E50">
        <v>16.2</v>
      </c>
      <c r="F50">
        <v>2</v>
      </c>
      <c r="G50">
        <v>1</v>
      </c>
      <c r="H50">
        <v>3</v>
      </c>
      <c r="I50">
        <v>1.1000000000000001</v>
      </c>
      <c r="J50" t="s">
        <v>24</v>
      </c>
      <c r="K50" t="str">
        <f t="shared" si="2"/>
        <v>Obese</v>
      </c>
      <c r="L50">
        <f>Table5[[#This Row],[Weight_kg]]/(Table5[[#This Row],[Height_cm]]/100)</f>
        <v>14.902032931653022</v>
      </c>
      <c r="M50" t="str">
        <f t="shared" si="3"/>
        <v>37-48</v>
      </c>
    </row>
    <row r="51" spans="1:13" x14ac:dyDescent="0.35">
      <c r="A51" t="s">
        <v>66</v>
      </c>
      <c r="B51">
        <v>36</v>
      </c>
      <c r="C51" t="s">
        <v>11</v>
      </c>
      <c r="D51">
        <v>97.21</v>
      </c>
      <c r="E51">
        <v>13.41</v>
      </c>
      <c r="F51">
        <v>4</v>
      </c>
      <c r="G51">
        <v>3</v>
      </c>
      <c r="H51">
        <v>1</v>
      </c>
      <c r="I51">
        <v>0.9</v>
      </c>
      <c r="J51" t="s">
        <v>14</v>
      </c>
      <c r="K51" t="str">
        <f t="shared" si="2"/>
        <v>Obese</v>
      </c>
      <c r="L51">
        <f>Table5[[#This Row],[Weight_kg]]/(Table5[[#This Row],[Height_cm]]/100)</f>
        <v>13.794877070260261</v>
      </c>
      <c r="M51" t="str">
        <f t="shared" si="3"/>
        <v>24-36</v>
      </c>
    </row>
    <row r="52" spans="1:13" x14ac:dyDescent="0.35">
      <c r="A52" t="s">
        <v>67</v>
      </c>
      <c r="B52">
        <v>34</v>
      </c>
      <c r="C52" t="s">
        <v>11</v>
      </c>
      <c r="D52">
        <v>98.46</v>
      </c>
      <c r="E52">
        <v>15.38</v>
      </c>
      <c r="F52">
        <v>3</v>
      </c>
      <c r="G52">
        <v>2</v>
      </c>
      <c r="H52">
        <v>2</v>
      </c>
      <c r="I52">
        <v>1.2</v>
      </c>
      <c r="J52" t="s">
        <v>12</v>
      </c>
      <c r="K52" t="str">
        <f t="shared" si="2"/>
        <v>Obese</v>
      </c>
      <c r="L52">
        <f>Table5[[#This Row],[Weight_kg]]/(Table5[[#This Row],[Height_cm]]/100)</f>
        <v>15.620556571196428</v>
      </c>
      <c r="M52" t="str">
        <f t="shared" si="3"/>
        <v>24-36</v>
      </c>
    </row>
    <row r="53" spans="1:13" x14ac:dyDescent="0.35">
      <c r="A53" t="s">
        <v>68</v>
      </c>
      <c r="B53">
        <v>40</v>
      </c>
      <c r="C53" t="s">
        <v>11</v>
      </c>
      <c r="D53">
        <v>100.6</v>
      </c>
      <c r="E53">
        <v>17.309999999999999</v>
      </c>
      <c r="F53">
        <v>0</v>
      </c>
      <c r="G53">
        <v>3</v>
      </c>
      <c r="H53">
        <v>0</v>
      </c>
      <c r="I53">
        <v>0.6</v>
      </c>
      <c r="J53" t="s">
        <v>27</v>
      </c>
      <c r="K53" t="str">
        <f t="shared" si="2"/>
        <v>Obese</v>
      </c>
      <c r="L53">
        <f>Table5[[#This Row],[Weight_kg]]/(Table5[[#This Row],[Height_cm]]/100)</f>
        <v>17.206759443339958</v>
      </c>
      <c r="M53" t="str">
        <f t="shared" si="3"/>
        <v>37-48</v>
      </c>
    </row>
    <row r="54" spans="1:13" x14ac:dyDescent="0.35">
      <c r="A54" t="s">
        <v>69</v>
      </c>
      <c r="B54">
        <v>39</v>
      </c>
      <c r="C54" t="s">
        <v>11</v>
      </c>
      <c r="D54">
        <v>96.54</v>
      </c>
      <c r="E54">
        <v>18.239999999999998</v>
      </c>
      <c r="F54">
        <v>4</v>
      </c>
      <c r="G54">
        <v>3</v>
      </c>
      <c r="H54">
        <v>1</v>
      </c>
      <c r="I54">
        <v>1.9</v>
      </c>
      <c r="J54" t="s">
        <v>27</v>
      </c>
      <c r="K54" t="str">
        <f t="shared" si="2"/>
        <v>Obese</v>
      </c>
      <c r="L54">
        <f>Table5[[#This Row],[Weight_kg]]/(Table5[[#This Row],[Height_cm]]/100)</f>
        <v>18.893722809198259</v>
      </c>
      <c r="M54" t="str">
        <f t="shared" si="3"/>
        <v>37-48</v>
      </c>
    </row>
    <row r="55" spans="1:13" x14ac:dyDescent="0.35">
      <c r="A55" t="s">
        <v>70</v>
      </c>
      <c r="B55">
        <v>57</v>
      </c>
      <c r="C55" t="s">
        <v>19</v>
      </c>
      <c r="D55">
        <v>110.58</v>
      </c>
      <c r="E55">
        <v>21.99</v>
      </c>
      <c r="F55">
        <v>3</v>
      </c>
      <c r="G55">
        <v>0</v>
      </c>
      <c r="H55">
        <v>0</v>
      </c>
      <c r="I55">
        <v>0.9</v>
      </c>
      <c r="J55" t="s">
        <v>12</v>
      </c>
      <c r="K55" t="str">
        <f t="shared" si="2"/>
        <v>Obese</v>
      </c>
      <c r="L55">
        <f>Table5[[#This Row],[Weight_kg]]/(Table5[[#This Row],[Height_cm]]/100)</f>
        <v>19.886055344546936</v>
      </c>
      <c r="M55" t="str">
        <f t="shared" si="3"/>
        <v>49-60</v>
      </c>
    </row>
    <row r="56" spans="1:13" x14ac:dyDescent="0.35">
      <c r="A56" t="s">
        <v>71</v>
      </c>
      <c r="B56">
        <v>50</v>
      </c>
      <c r="C56" t="s">
        <v>11</v>
      </c>
      <c r="D56">
        <v>114.47</v>
      </c>
      <c r="E56">
        <v>18.010000000000002</v>
      </c>
      <c r="F56">
        <v>1</v>
      </c>
      <c r="G56">
        <v>3</v>
      </c>
      <c r="H56">
        <v>0</v>
      </c>
      <c r="I56">
        <v>0.6</v>
      </c>
      <c r="J56" t="s">
        <v>24</v>
      </c>
      <c r="K56" t="str">
        <f t="shared" si="2"/>
        <v>Obese</v>
      </c>
      <c r="L56">
        <f>Table5[[#This Row],[Weight_kg]]/(Table5[[#This Row],[Height_cm]]/100)</f>
        <v>15.733379924871146</v>
      </c>
      <c r="M56" t="str">
        <f t="shared" si="3"/>
        <v>49-60</v>
      </c>
    </row>
    <row r="57" spans="1:13" x14ac:dyDescent="0.35">
      <c r="A57" t="s">
        <v>72</v>
      </c>
      <c r="B57">
        <v>31</v>
      </c>
      <c r="C57" t="s">
        <v>11</v>
      </c>
      <c r="D57">
        <v>96.28</v>
      </c>
      <c r="E57">
        <v>16.84</v>
      </c>
      <c r="F57">
        <v>4</v>
      </c>
      <c r="G57">
        <v>2</v>
      </c>
      <c r="H57">
        <v>3</v>
      </c>
      <c r="I57">
        <v>0.5</v>
      </c>
      <c r="J57" t="s">
        <v>20</v>
      </c>
      <c r="K57" t="str">
        <f t="shared" si="2"/>
        <v>Obese</v>
      </c>
      <c r="L57">
        <f>Table5[[#This Row],[Weight_kg]]/(Table5[[#This Row],[Height_cm]]/100)</f>
        <v>17.490652264229333</v>
      </c>
      <c r="M57" t="str">
        <f t="shared" si="3"/>
        <v>24-36</v>
      </c>
    </row>
    <row r="58" spans="1:13" x14ac:dyDescent="0.35">
      <c r="A58" t="s">
        <v>73</v>
      </c>
      <c r="B58">
        <v>44</v>
      </c>
      <c r="C58" t="s">
        <v>11</v>
      </c>
      <c r="D58">
        <v>104.76</v>
      </c>
      <c r="E58">
        <v>18.399999999999999</v>
      </c>
      <c r="F58">
        <v>4</v>
      </c>
      <c r="G58">
        <v>2</v>
      </c>
      <c r="H58">
        <v>1</v>
      </c>
      <c r="I58">
        <v>0.7</v>
      </c>
      <c r="J58" t="s">
        <v>12</v>
      </c>
      <c r="K58" t="str">
        <f t="shared" si="2"/>
        <v>Obese</v>
      </c>
      <c r="L58">
        <f>Table5[[#This Row],[Weight_kg]]/(Table5[[#This Row],[Height_cm]]/100)</f>
        <v>17.563955708285601</v>
      </c>
      <c r="M58" t="str">
        <f t="shared" si="3"/>
        <v>37-48</v>
      </c>
    </row>
    <row r="59" spans="1:13" x14ac:dyDescent="0.35">
      <c r="A59" t="s">
        <v>74</v>
      </c>
      <c r="B59">
        <v>42</v>
      </c>
      <c r="C59" t="s">
        <v>19</v>
      </c>
      <c r="D59">
        <v>105.35</v>
      </c>
      <c r="E59">
        <v>19.88</v>
      </c>
      <c r="F59">
        <v>1</v>
      </c>
      <c r="G59">
        <v>2</v>
      </c>
      <c r="H59">
        <v>2</v>
      </c>
      <c r="I59">
        <v>2.8</v>
      </c>
      <c r="J59" t="s">
        <v>20</v>
      </c>
      <c r="K59" t="str">
        <f t="shared" si="2"/>
        <v>Obese</v>
      </c>
      <c r="L59">
        <f>Table5[[#This Row],[Weight_kg]]/(Table5[[#This Row],[Height_cm]]/100)</f>
        <v>18.870431893687709</v>
      </c>
      <c r="M59" t="str">
        <f t="shared" si="3"/>
        <v>37-48</v>
      </c>
    </row>
    <row r="60" spans="1:13" x14ac:dyDescent="0.35">
      <c r="A60" t="s">
        <v>75</v>
      </c>
      <c r="B60">
        <v>59</v>
      </c>
      <c r="C60" t="s">
        <v>19</v>
      </c>
      <c r="D60">
        <v>110.75</v>
      </c>
      <c r="E60">
        <v>24.56</v>
      </c>
      <c r="F60">
        <v>4</v>
      </c>
      <c r="G60">
        <v>4</v>
      </c>
      <c r="H60">
        <v>1</v>
      </c>
      <c r="I60">
        <v>1.7</v>
      </c>
      <c r="J60" t="s">
        <v>12</v>
      </c>
      <c r="K60" t="str">
        <f t="shared" si="2"/>
        <v>Obese</v>
      </c>
      <c r="L60">
        <f>Table5[[#This Row],[Weight_kg]]/(Table5[[#This Row],[Height_cm]]/100)</f>
        <v>22.17607223476298</v>
      </c>
      <c r="M60" t="str">
        <f t="shared" si="3"/>
        <v>49-60</v>
      </c>
    </row>
    <row r="61" spans="1:13" x14ac:dyDescent="0.35">
      <c r="A61" t="s">
        <v>76</v>
      </c>
      <c r="B61">
        <v>56</v>
      </c>
      <c r="C61" t="s">
        <v>19</v>
      </c>
      <c r="D61">
        <v>108</v>
      </c>
      <c r="E61">
        <v>22.24</v>
      </c>
      <c r="F61">
        <v>2</v>
      </c>
      <c r="G61">
        <v>4</v>
      </c>
      <c r="H61">
        <v>2</v>
      </c>
      <c r="I61">
        <v>1.1000000000000001</v>
      </c>
      <c r="J61" t="s">
        <v>14</v>
      </c>
      <c r="K61" t="str">
        <f t="shared" si="2"/>
        <v>Obese</v>
      </c>
      <c r="L61">
        <f>Table5[[#This Row],[Weight_kg]]/(Table5[[#This Row],[Height_cm]]/100)</f>
        <v>20.592592592592588</v>
      </c>
      <c r="M61" t="str">
        <f t="shared" si="3"/>
        <v>49-60</v>
      </c>
    </row>
    <row r="62" spans="1:13" x14ac:dyDescent="0.35">
      <c r="A62" t="s">
        <v>77</v>
      </c>
      <c r="B62">
        <v>32</v>
      </c>
      <c r="C62" t="s">
        <v>11</v>
      </c>
      <c r="D62">
        <v>98.63</v>
      </c>
      <c r="E62">
        <v>17.96</v>
      </c>
      <c r="F62">
        <v>0</v>
      </c>
      <c r="G62">
        <v>0</v>
      </c>
      <c r="H62">
        <v>2</v>
      </c>
      <c r="I62">
        <v>2.6</v>
      </c>
      <c r="J62" t="s">
        <v>24</v>
      </c>
      <c r="K62" t="str">
        <f t="shared" si="2"/>
        <v>Obese</v>
      </c>
      <c r="L62">
        <f>Table5[[#This Row],[Weight_kg]]/(Table5[[#This Row],[Height_cm]]/100)</f>
        <v>18.209469735374633</v>
      </c>
      <c r="M62" t="str">
        <f t="shared" si="3"/>
        <v>24-36</v>
      </c>
    </row>
    <row r="63" spans="1:13" x14ac:dyDescent="0.35">
      <c r="A63" t="s">
        <v>78</v>
      </c>
      <c r="B63">
        <v>47</v>
      </c>
      <c r="C63" t="s">
        <v>11</v>
      </c>
      <c r="D63">
        <v>103.57</v>
      </c>
      <c r="E63">
        <v>22.13</v>
      </c>
      <c r="F63">
        <v>3</v>
      </c>
      <c r="G63">
        <v>2</v>
      </c>
      <c r="H63">
        <v>0</v>
      </c>
      <c r="I63">
        <v>0.6</v>
      </c>
      <c r="J63" t="s">
        <v>12</v>
      </c>
      <c r="K63" t="str">
        <f t="shared" si="2"/>
        <v>Obese</v>
      </c>
      <c r="L63">
        <f>Table5[[#This Row],[Weight_kg]]/(Table5[[#This Row],[Height_cm]]/100)</f>
        <v>21.367191271603748</v>
      </c>
      <c r="M63" t="str">
        <f t="shared" si="3"/>
        <v>37-48</v>
      </c>
    </row>
    <row r="64" spans="1:13" x14ac:dyDescent="0.35">
      <c r="A64" t="s">
        <v>79</v>
      </c>
      <c r="B64">
        <v>28</v>
      </c>
      <c r="C64" t="s">
        <v>19</v>
      </c>
      <c r="D64">
        <v>92.72</v>
      </c>
      <c r="E64">
        <v>15.7</v>
      </c>
      <c r="F64">
        <v>4</v>
      </c>
      <c r="G64">
        <v>0</v>
      </c>
      <c r="H64">
        <v>1</v>
      </c>
      <c r="I64">
        <v>0.5</v>
      </c>
      <c r="J64" t="s">
        <v>24</v>
      </c>
      <c r="K64" t="str">
        <f t="shared" si="2"/>
        <v>Obese</v>
      </c>
      <c r="L64">
        <f>Table5[[#This Row],[Weight_kg]]/(Table5[[#This Row],[Height_cm]]/100)</f>
        <v>16.932700603968936</v>
      </c>
      <c r="M64" t="str">
        <f t="shared" si="3"/>
        <v>24-36</v>
      </c>
    </row>
    <row r="65" spans="1:13" x14ac:dyDescent="0.35">
      <c r="A65" t="s">
        <v>80</v>
      </c>
      <c r="B65">
        <v>56</v>
      </c>
      <c r="C65" t="s">
        <v>19</v>
      </c>
      <c r="D65">
        <v>113.3</v>
      </c>
      <c r="E65">
        <v>20.45</v>
      </c>
      <c r="F65">
        <v>2</v>
      </c>
      <c r="G65">
        <v>2</v>
      </c>
      <c r="H65">
        <v>2</v>
      </c>
      <c r="I65">
        <v>0.5</v>
      </c>
      <c r="J65" t="s">
        <v>27</v>
      </c>
      <c r="K65" t="str">
        <f t="shared" si="2"/>
        <v>Obese</v>
      </c>
      <c r="L65">
        <f>Table5[[#This Row],[Weight_kg]]/(Table5[[#This Row],[Height_cm]]/100)</f>
        <v>18.049426301853487</v>
      </c>
      <c r="M65" t="str">
        <f t="shared" si="3"/>
        <v>49-60</v>
      </c>
    </row>
    <row r="66" spans="1:13" x14ac:dyDescent="0.35">
      <c r="A66" t="s">
        <v>81</v>
      </c>
      <c r="B66">
        <v>38</v>
      </c>
      <c r="C66" t="s">
        <v>19</v>
      </c>
      <c r="D66">
        <v>104.84</v>
      </c>
      <c r="E66">
        <v>19.829999999999998</v>
      </c>
      <c r="F66">
        <v>4</v>
      </c>
      <c r="G66">
        <v>0</v>
      </c>
      <c r="H66">
        <v>0</v>
      </c>
      <c r="I66">
        <v>0.8</v>
      </c>
      <c r="J66" t="s">
        <v>24</v>
      </c>
      <c r="K66" t="str">
        <f t="shared" ref="K66:K101" si="4">IF(C66&lt;18.5,"Underweight",
   IF(C66&lt;25,"Normal",
   IF(C66&lt;30,"Overweight",
   "Obese")))</f>
        <v>Obese</v>
      </c>
      <c r="L66">
        <f>Table5[[#This Row],[Weight_kg]]/(Table5[[#This Row],[Height_cm]]/100)</f>
        <v>18.914536436474627</v>
      </c>
      <c r="M66" t="str">
        <f t="shared" ref="M66:M101" si="5">IF(B66&lt;=36,"24-36",
   IF(B66&lt;=48,"37-48",
   IF(B66&lt;=60,"49-60",
   IF(B66&lt;=72,"61-72","73+"))))</f>
        <v>37-48</v>
      </c>
    </row>
    <row r="67" spans="1:13" x14ac:dyDescent="0.35">
      <c r="A67" t="s">
        <v>82</v>
      </c>
      <c r="B67">
        <v>50</v>
      </c>
      <c r="C67" t="s">
        <v>11</v>
      </c>
      <c r="D67">
        <v>104.56</v>
      </c>
      <c r="E67">
        <v>21.62</v>
      </c>
      <c r="F67">
        <v>4</v>
      </c>
      <c r="G67">
        <v>1</v>
      </c>
      <c r="H67">
        <v>1</v>
      </c>
      <c r="I67">
        <v>2</v>
      </c>
      <c r="J67" t="s">
        <v>12</v>
      </c>
      <c r="K67" t="str">
        <f t="shared" si="4"/>
        <v>Obese</v>
      </c>
      <c r="L67">
        <f>Table5[[#This Row],[Weight_kg]]/(Table5[[#This Row],[Height_cm]]/100)</f>
        <v>20.677123182861514</v>
      </c>
      <c r="M67" t="str">
        <f t="shared" si="5"/>
        <v>49-60</v>
      </c>
    </row>
    <row r="68" spans="1:13" x14ac:dyDescent="0.35">
      <c r="A68" t="s">
        <v>83</v>
      </c>
      <c r="B68">
        <v>27</v>
      </c>
      <c r="C68" t="s">
        <v>19</v>
      </c>
      <c r="D68">
        <v>97.32</v>
      </c>
      <c r="E68">
        <v>16.28</v>
      </c>
      <c r="F68">
        <v>2</v>
      </c>
      <c r="G68">
        <v>4</v>
      </c>
      <c r="H68">
        <v>0</v>
      </c>
      <c r="I68">
        <v>0.8</v>
      </c>
      <c r="J68" t="s">
        <v>12</v>
      </c>
      <c r="K68" t="str">
        <f t="shared" si="4"/>
        <v>Obese</v>
      </c>
      <c r="L68">
        <f>Table5[[#This Row],[Weight_kg]]/(Table5[[#This Row],[Height_cm]]/100)</f>
        <v>16.728318947801071</v>
      </c>
      <c r="M68" t="str">
        <f t="shared" si="5"/>
        <v>24-36</v>
      </c>
    </row>
    <row r="69" spans="1:13" x14ac:dyDescent="0.35">
      <c r="A69" t="s">
        <v>84</v>
      </c>
      <c r="B69">
        <v>32</v>
      </c>
      <c r="C69" t="s">
        <v>11</v>
      </c>
      <c r="D69">
        <v>103.58</v>
      </c>
      <c r="E69">
        <v>15.12</v>
      </c>
      <c r="F69">
        <v>4</v>
      </c>
      <c r="G69">
        <v>0</v>
      </c>
      <c r="H69">
        <v>2</v>
      </c>
      <c r="I69">
        <v>1.8</v>
      </c>
      <c r="J69" t="s">
        <v>20</v>
      </c>
      <c r="K69" t="str">
        <f t="shared" si="4"/>
        <v>Obese</v>
      </c>
      <c r="L69">
        <f>Table5[[#This Row],[Weight_kg]]/(Table5[[#This Row],[Height_cm]]/100)</f>
        <v>14.597412627920447</v>
      </c>
      <c r="M69" t="str">
        <f t="shared" si="5"/>
        <v>24-36</v>
      </c>
    </row>
    <row r="70" spans="1:13" x14ac:dyDescent="0.35">
      <c r="A70" t="s">
        <v>85</v>
      </c>
      <c r="B70">
        <v>53</v>
      </c>
      <c r="C70" t="s">
        <v>19</v>
      </c>
      <c r="D70">
        <v>105.92</v>
      </c>
      <c r="E70">
        <v>22.98</v>
      </c>
      <c r="F70">
        <v>2</v>
      </c>
      <c r="G70">
        <v>0</v>
      </c>
      <c r="H70">
        <v>0</v>
      </c>
      <c r="I70">
        <v>0.8</v>
      </c>
      <c r="J70" t="s">
        <v>27</v>
      </c>
      <c r="K70" t="str">
        <f t="shared" si="4"/>
        <v>Obese</v>
      </c>
      <c r="L70">
        <f>Table5[[#This Row],[Weight_kg]]/(Table5[[#This Row],[Height_cm]]/100)</f>
        <v>21.695619335347434</v>
      </c>
      <c r="M70" t="str">
        <f t="shared" si="5"/>
        <v>49-60</v>
      </c>
    </row>
    <row r="71" spans="1:13" x14ac:dyDescent="0.35">
      <c r="A71" t="s">
        <v>86</v>
      </c>
      <c r="B71">
        <v>33</v>
      </c>
      <c r="C71" t="s">
        <v>19</v>
      </c>
      <c r="D71">
        <v>104.76</v>
      </c>
      <c r="E71">
        <v>13.89</v>
      </c>
      <c r="F71">
        <v>3</v>
      </c>
      <c r="G71">
        <v>4</v>
      </c>
      <c r="H71">
        <v>0</v>
      </c>
      <c r="I71">
        <v>0.5</v>
      </c>
      <c r="J71" t="s">
        <v>20</v>
      </c>
      <c r="K71" t="str">
        <f t="shared" si="4"/>
        <v>Obese</v>
      </c>
      <c r="L71">
        <f>Table5[[#This Row],[Weight_kg]]/(Table5[[#This Row],[Height_cm]]/100)</f>
        <v>13.258877434135165</v>
      </c>
      <c r="M71" t="str">
        <f t="shared" si="5"/>
        <v>24-36</v>
      </c>
    </row>
    <row r="72" spans="1:13" x14ac:dyDescent="0.35">
      <c r="A72" t="s">
        <v>87</v>
      </c>
      <c r="B72">
        <v>49</v>
      </c>
      <c r="C72" t="s">
        <v>19</v>
      </c>
      <c r="D72">
        <v>108.22</v>
      </c>
      <c r="E72">
        <v>19.55</v>
      </c>
      <c r="F72">
        <v>1</v>
      </c>
      <c r="G72">
        <v>1</v>
      </c>
      <c r="H72">
        <v>2</v>
      </c>
      <c r="I72">
        <v>1.6</v>
      </c>
      <c r="J72" t="s">
        <v>20</v>
      </c>
      <c r="K72" t="str">
        <f t="shared" si="4"/>
        <v>Obese</v>
      </c>
      <c r="L72">
        <f>Table5[[#This Row],[Weight_kg]]/(Table5[[#This Row],[Height_cm]]/100)</f>
        <v>18.065052670486047</v>
      </c>
      <c r="M72" t="str">
        <f t="shared" si="5"/>
        <v>49-60</v>
      </c>
    </row>
    <row r="73" spans="1:13" x14ac:dyDescent="0.35">
      <c r="A73" t="s">
        <v>88</v>
      </c>
      <c r="B73">
        <v>32</v>
      </c>
      <c r="C73" t="s">
        <v>11</v>
      </c>
      <c r="D73">
        <v>97.69</v>
      </c>
      <c r="E73">
        <v>18.04</v>
      </c>
      <c r="F73">
        <v>3</v>
      </c>
      <c r="G73">
        <v>2</v>
      </c>
      <c r="H73">
        <v>2</v>
      </c>
      <c r="I73">
        <v>2.2000000000000002</v>
      </c>
      <c r="J73" t="s">
        <v>12</v>
      </c>
      <c r="K73" t="str">
        <f t="shared" si="4"/>
        <v>Obese</v>
      </c>
      <c r="L73">
        <f>Table5[[#This Row],[Weight_kg]]/(Table5[[#This Row],[Height_cm]]/100)</f>
        <v>18.466577950660252</v>
      </c>
      <c r="M73" t="str">
        <f t="shared" si="5"/>
        <v>24-36</v>
      </c>
    </row>
    <row r="74" spans="1:13" x14ac:dyDescent="0.35">
      <c r="A74" t="s">
        <v>89</v>
      </c>
      <c r="B74">
        <v>52</v>
      </c>
      <c r="C74" t="s">
        <v>11</v>
      </c>
      <c r="D74">
        <v>104.99</v>
      </c>
      <c r="E74">
        <v>22.77</v>
      </c>
      <c r="F74">
        <v>3</v>
      </c>
      <c r="G74">
        <v>2</v>
      </c>
      <c r="H74">
        <v>1</v>
      </c>
      <c r="I74">
        <v>1.1000000000000001</v>
      </c>
      <c r="J74" t="s">
        <v>14</v>
      </c>
      <c r="K74" t="str">
        <f t="shared" si="4"/>
        <v>Obese</v>
      </c>
      <c r="L74">
        <f>Table5[[#This Row],[Weight_kg]]/(Table5[[#This Row],[Height_cm]]/100)</f>
        <v>21.687779788551289</v>
      </c>
      <c r="M74" t="str">
        <f t="shared" si="5"/>
        <v>49-60</v>
      </c>
    </row>
    <row r="75" spans="1:13" x14ac:dyDescent="0.35">
      <c r="A75" t="s">
        <v>90</v>
      </c>
      <c r="B75">
        <v>25</v>
      </c>
      <c r="C75" t="s">
        <v>19</v>
      </c>
      <c r="D75">
        <v>88.93</v>
      </c>
      <c r="E75">
        <v>15.5</v>
      </c>
      <c r="F75">
        <v>3</v>
      </c>
      <c r="G75">
        <v>0</v>
      </c>
      <c r="H75">
        <v>3</v>
      </c>
      <c r="I75">
        <v>3.8</v>
      </c>
      <c r="J75" t="s">
        <v>14</v>
      </c>
      <c r="K75" t="str">
        <f t="shared" si="4"/>
        <v>Obese</v>
      </c>
      <c r="L75">
        <f>Table5[[#This Row],[Weight_kg]]/(Table5[[#This Row],[Height_cm]]/100)</f>
        <v>17.429438884515911</v>
      </c>
      <c r="M75" t="str">
        <f t="shared" si="5"/>
        <v>24-36</v>
      </c>
    </row>
    <row r="76" spans="1:13" x14ac:dyDescent="0.35">
      <c r="A76" t="s">
        <v>91</v>
      </c>
      <c r="B76">
        <v>41</v>
      </c>
      <c r="C76" t="s">
        <v>11</v>
      </c>
      <c r="D76">
        <v>105.5</v>
      </c>
      <c r="E76">
        <v>20.18</v>
      </c>
      <c r="F76">
        <v>1</v>
      </c>
      <c r="G76">
        <v>4</v>
      </c>
      <c r="H76">
        <v>3</v>
      </c>
      <c r="I76">
        <v>1.9</v>
      </c>
      <c r="J76" t="s">
        <v>24</v>
      </c>
      <c r="K76" t="str">
        <f t="shared" si="4"/>
        <v>Obese</v>
      </c>
      <c r="L76">
        <f>Table5[[#This Row],[Weight_kg]]/(Table5[[#This Row],[Height_cm]]/100)</f>
        <v>19.127962085308059</v>
      </c>
      <c r="M76" t="str">
        <f t="shared" si="5"/>
        <v>37-48</v>
      </c>
    </row>
    <row r="77" spans="1:13" x14ac:dyDescent="0.35">
      <c r="A77" t="s">
        <v>92</v>
      </c>
      <c r="B77">
        <v>38</v>
      </c>
      <c r="C77" t="s">
        <v>19</v>
      </c>
      <c r="D77">
        <v>101.47</v>
      </c>
      <c r="E77">
        <v>15.96</v>
      </c>
      <c r="F77">
        <v>1</v>
      </c>
      <c r="G77">
        <v>1</v>
      </c>
      <c r="H77">
        <v>0</v>
      </c>
      <c r="I77">
        <v>0.8</v>
      </c>
      <c r="J77" t="s">
        <v>12</v>
      </c>
      <c r="K77" t="str">
        <f t="shared" si="4"/>
        <v>Obese</v>
      </c>
      <c r="L77">
        <f>Table5[[#This Row],[Weight_kg]]/(Table5[[#This Row],[Height_cm]]/100)</f>
        <v>15.728786833546863</v>
      </c>
      <c r="M77" t="str">
        <f t="shared" si="5"/>
        <v>37-48</v>
      </c>
    </row>
    <row r="78" spans="1:13" x14ac:dyDescent="0.35">
      <c r="A78" t="s">
        <v>93</v>
      </c>
      <c r="B78">
        <v>46</v>
      </c>
      <c r="C78" t="s">
        <v>19</v>
      </c>
      <c r="D78">
        <v>103.84</v>
      </c>
      <c r="E78">
        <v>17.13</v>
      </c>
      <c r="F78">
        <v>0</v>
      </c>
      <c r="G78">
        <v>4</v>
      </c>
      <c r="H78">
        <v>1</v>
      </c>
      <c r="I78">
        <v>0.7</v>
      </c>
      <c r="J78" t="s">
        <v>20</v>
      </c>
      <c r="K78" t="str">
        <f t="shared" si="4"/>
        <v>Obese</v>
      </c>
      <c r="L78">
        <f>Table5[[#This Row],[Weight_kg]]/(Table5[[#This Row],[Height_cm]]/100)</f>
        <v>16.496533127889059</v>
      </c>
      <c r="M78" t="str">
        <f t="shared" si="5"/>
        <v>37-48</v>
      </c>
    </row>
    <row r="79" spans="1:13" x14ac:dyDescent="0.35">
      <c r="A79" t="s">
        <v>94</v>
      </c>
      <c r="B79">
        <v>45</v>
      </c>
      <c r="C79" t="s">
        <v>19</v>
      </c>
      <c r="D79">
        <v>103.74</v>
      </c>
      <c r="E79">
        <v>18.21</v>
      </c>
      <c r="F79">
        <v>1</v>
      </c>
      <c r="G79">
        <v>3</v>
      </c>
      <c r="H79">
        <v>0</v>
      </c>
      <c r="I79">
        <v>0.5</v>
      </c>
      <c r="J79" t="s">
        <v>20</v>
      </c>
      <c r="K79" t="str">
        <f t="shared" si="4"/>
        <v>Obese</v>
      </c>
      <c r="L79">
        <f>Table5[[#This Row],[Weight_kg]]/(Table5[[#This Row],[Height_cm]]/100)</f>
        <v>17.553499132446504</v>
      </c>
      <c r="M79" t="str">
        <f t="shared" si="5"/>
        <v>37-48</v>
      </c>
    </row>
    <row r="80" spans="1:13" x14ac:dyDescent="0.35">
      <c r="A80" t="s">
        <v>95</v>
      </c>
      <c r="B80">
        <v>48</v>
      </c>
      <c r="C80" t="s">
        <v>19</v>
      </c>
      <c r="D80">
        <v>101.32</v>
      </c>
      <c r="E80">
        <v>21.93</v>
      </c>
      <c r="F80">
        <v>4</v>
      </c>
      <c r="G80">
        <v>2</v>
      </c>
      <c r="H80">
        <v>2</v>
      </c>
      <c r="I80">
        <v>2.8</v>
      </c>
      <c r="J80" t="s">
        <v>14</v>
      </c>
      <c r="K80" t="str">
        <f t="shared" si="4"/>
        <v>Obese</v>
      </c>
      <c r="L80">
        <f>Table5[[#This Row],[Weight_kg]]/(Table5[[#This Row],[Height_cm]]/100)</f>
        <v>21.644295302013425</v>
      </c>
      <c r="M80" t="str">
        <f t="shared" si="5"/>
        <v>37-48</v>
      </c>
    </row>
    <row r="81" spans="1:13" x14ac:dyDescent="0.35">
      <c r="A81" t="s">
        <v>96</v>
      </c>
      <c r="B81">
        <v>54</v>
      </c>
      <c r="C81" t="s">
        <v>11</v>
      </c>
      <c r="D81">
        <v>109.83</v>
      </c>
      <c r="E81">
        <v>21.35</v>
      </c>
      <c r="F81">
        <v>3</v>
      </c>
      <c r="G81">
        <v>2</v>
      </c>
      <c r="H81">
        <v>1</v>
      </c>
      <c r="I81">
        <v>0.7</v>
      </c>
      <c r="J81" t="s">
        <v>24</v>
      </c>
      <c r="K81" t="str">
        <f t="shared" si="4"/>
        <v>Obese</v>
      </c>
      <c r="L81">
        <f>Table5[[#This Row],[Weight_kg]]/(Table5[[#This Row],[Height_cm]]/100)</f>
        <v>19.439133205863609</v>
      </c>
      <c r="M81" t="str">
        <f t="shared" si="5"/>
        <v>49-60</v>
      </c>
    </row>
    <row r="82" spans="1:13" x14ac:dyDescent="0.35">
      <c r="A82" t="s">
        <v>97</v>
      </c>
      <c r="B82">
        <v>49</v>
      </c>
      <c r="C82" t="s">
        <v>19</v>
      </c>
      <c r="D82">
        <v>112.98</v>
      </c>
      <c r="E82">
        <v>18.22</v>
      </c>
      <c r="F82">
        <v>3</v>
      </c>
      <c r="G82">
        <v>1</v>
      </c>
      <c r="H82">
        <v>1</v>
      </c>
      <c r="I82">
        <v>1.7</v>
      </c>
      <c r="J82" t="s">
        <v>12</v>
      </c>
      <c r="K82" t="str">
        <f t="shared" si="4"/>
        <v>Obese</v>
      </c>
      <c r="L82">
        <f>Table5[[#This Row],[Weight_kg]]/(Table5[[#This Row],[Height_cm]]/100)</f>
        <v>16.126748097008317</v>
      </c>
      <c r="M82" t="str">
        <f t="shared" si="5"/>
        <v>49-60</v>
      </c>
    </row>
    <row r="83" spans="1:13" x14ac:dyDescent="0.35">
      <c r="A83" t="s">
        <v>98</v>
      </c>
      <c r="B83">
        <v>45</v>
      </c>
      <c r="C83" t="s">
        <v>11</v>
      </c>
      <c r="D83">
        <v>104.87</v>
      </c>
      <c r="E83">
        <v>19.66</v>
      </c>
      <c r="F83">
        <v>1</v>
      </c>
      <c r="G83">
        <v>4</v>
      </c>
      <c r="H83">
        <v>2</v>
      </c>
      <c r="I83">
        <v>1.1000000000000001</v>
      </c>
      <c r="J83" t="s">
        <v>27</v>
      </c>
      <c r="K83" t="str">
        <f t="shared" si="4"/>
        <v>Obese</v>
      </c>
      <c r="L83">
        <f>Table5[[#This Row],[Weight_kg]]/(Table5[[#This Row],[Height_cm]]/100)</f>
        <v>18.747020120148758</v>
      </c>
      <c r="M83" t="str">
        <f t="shared" si="5"/>
        <v>37-48</v>
      </c>
    </row>
    <row r="84" spans="1:13" x14ac:dyDescent="0.35">
      <c r="A84" t="s">
        <v>99</v>
      </c>
      <c r="B84">
        <v>30</v>
      </c>
      <c r="C84" t="s">
        <v>19</v>
      </c>
      <c r="D84">
        <v>100.81</v>
      </c>
      <c r="E84">
        <v>14.39</v>
      </c>
      <c r="F84">
        <v>2</v>
      </c>
      <c r="G84">
        <v>4</v>
      </c>
      <c r="H84">
        <v>2</v>
      </c>
      <c r="I84">
        <v>2.6</v>
      </c>
      <c r="J84" t="s">
        <v>12</v>
      </c>
      <c r="K84" t="str">
        <f t="shared" si="4"/>
        <v>Obese</v>
      </c>
      <c r="L84">
        <f>Table5[[#This Row],[Weight_kg]]/(Table5[[#This Row],[Height_cm]]/100)</f>
        <v>14.274377541910525</v>
      </c>
      <c r="M84" t="str">
        <f t="shared" si="5"/>
        <v>24-36</v>
      </c>
    </row>
    <row r="85" spans="1:13" x14ac:dyDescent="0.35">
      <c r="A85" t="s">
        <v>100</v>
      </c>
      <c r="B85">
        <v>29</v>
      </c>
      <c r="C85" t="s">
        <v>11</v>
      </c>
      <c r="D85">
        <v>101.16</v>
      </c>
      <c r="E85">
        <v>14.14</v>
      </c>
      <c r="F85">
        <v>2</v>
      </c>
      <c r="G85">
        <v>2</v>
      </c>
      <c r="H85">
        <v>3</v>
      </c>
      <c r="I85">
        <v>1.3</v>
      </c>
      <c r="J85" t="s">
        <v>12</v>
      </c>
      <c r="K85" t="str">
        <f t="shared" si="4"/>
        <v>Obese</v>
      </c>
      <c r="L85">
        <f>Table5[[#This Row],[Weight_kg]]/(Table5[[#This Row],[Height_cm]]/100)</f>
        <v>13.977856860419138</v>
      </c>
      <c r="M85" t="str">
        <f t="shared" si="5"/>
        <v>24-36</v>
      </c>
    </row>
    <row r="86" spans="1:13" x14ac:dyDescent="0.35">
      <c r="A86" t="s">
        <v>101</v>
      </c>
      <c r="B86">
        <v>57</v>
      </c>
      <c r="C86" t="s">
        <v>11</v>
      </c>
      <c r="D86">
        <v>115.19</v>
      </c>
      <c r="E86">
        <v>20.76</v>
      </c>
      <c r="F86">
        <v>1</v>
      </c>
      <c r="G86">
        <v>4</v>
      </c>
      <c r="H86">
        <v>0</v>
      </c>
      <c r="I86">
        <v>1</v>
      </c>
      <c r="J86" t="s">
        <v>12</v>
      </c>
      <c r="K86" t="str">
        <f t="shared" si="4"/>
        <v>Obese</v>
      </c>
      <c r="L86">
        <f>Table5[[#This Row],[Weight_kg]]/(Table5[[#This Row],[Height_cm]]/100)</f>
        <v>18.022397777584864</v>
      </c>
      <c r="M86" t="str">
        <f t="shared" si="5"/>
        <v>49-60</v>
      </c>
    </row>
    <row r="87" spans="1:13" x14ac:dyDescent="0.35">
      <c r="A87" t="s">
        <v>102</v>
      </c>
      <c r="B87">
        <v>56</v>
      </c>
      <c r="C87" t="s">
        <v>19</v>
      </c>
      <c r="D87">
        <v>110.72</v>
      </c>
      <c r="E87">
        <v>20.149999999999999</v>
      </c>
      <c r="F87">
        <v>0</v>
      </c>
      <c r="G87">
        <v>1</v>
      </c>
      <c r="H87">
        <v>1</v>
      </c>
      <c r="I87">
        <v>2</v>
      </c>
      <c r="J87" t="s">
        <v>27</v>
      </c>
      <c r="K87" t="str">
        <f t="shared" si="4"/>
        <v>Obese</v>
      </c>
      <c r="L87">
        <f>Table5[[#This Row],[Weight_kg]]/(Table5[[#This Row],[Height_cm]]/100)</f>
        <v>18.199060693641616</v>
      </c>
      <c r="M87" t="str">
        <f t="shared" si="5"/>
        <v>49-60</v>
      </c>
    </row>
    <row r="88" spans="1:13" x14ac:dyDescent="0.35">
      <c r="A88" t="s">
        <v>103</v>
      </c>
      <c r="B88">
        <v>56</v>
      </c>
      <c r="C88" t="s">
        <v>11</v>
      </c>
      <c r="D88">
        <v>106.73</v>
      </c>
      <c r="E88">
        <v>24.09</v>
      </c>
      <c r="F88">
        <v>0</v>
      </c>
      <c r="G88">
        <v>1</v>
      </c>
      <c r="H88">
        <v>3</v>
      </c>
      <c r="I88">
        <v>1.7</v>
      </c>
      <c r="J88" t="s">
        <v>27</v>
      </c>
      <c r="K88" t="str">
        <f t="shared" si="4"/>
        <v>Obese</v>
      </c>
      <c r="L88">
        <f>Table5[[#This Row],[Weight_kg]]/(Table5[[#This Row],[Height_cm]]/100)</f>
        <v>22.570973484493578</v>
      </c>
      <c r="M88" t="str">
        <f t="shared" si="5"/>
        <v>49-60</v>
      </c>
    </row>
    <row r="89" spans="1:13" x14ac:dyDescent="0.35">
      <c r="A89" t="s">
        <v>104</v>
      </c>
      <c r="B89">
        <v>25</v>
      </c>
      <c r="C89" t="s">
        <v>11</v>
      </c>
      <c r="D89">
        <v>99.72</v>
      </c>
      <c r="E89">
        <v>14.9</v>
      </c>
      <c r="F89">
        <v>4</v>
      </c>
      <c r="G89">
        <v>2</v>
      </c>
      <c r="H89">
        <v>3</v>
      </c>
      <c r="I89">
        <v>2.2000000000000002</v>
      </c>
      <c r="J89" t="s">
        <v>14</v>
      </c>
      <c r="K89" t="str">
        <f t="shared" si="4"/>
        <v>Obese</v>
      </c>
      <c r="L89">
        <f>Table5[[#This Row],[Weight_kg]]/(Table5[[#This Row],[Height_cm]]/100)</f>
        <v>14.941837144003209</v>
      </c>
      <c r="M89" t="str">
        <f t="shared" si="5"/>
        <v>24-36</v>
      </c>
    </row>
    <row r="90" spans="1:13" x14ac:dyDescent="0.35">
      <c r="A90" t="s">
        <v>105</v>
      </c>
      <c r="B90">
        <v>30</v>
      </c>
      <c r="C90" t="s">
        <v>11</v>
      </c>
      <c r="D90">
        <v>96.45</v>
      </c>
      <c r="E90">
        <v>14.77</v>
      </c>
      <c r="F90">
        <v>4</v>
      </c>
      <c r="G90">
        <v>2</v>
      </c>
      <c r="H90">
        <v>0</v>
      </c>
      <c r="I90">
        <v>0.6</v>
      </c>
      <c r="J90" t="s">
        <v>24</v>
      </c>
      <c r="K90" t="str">
        <f t="shared" si="4"/>
        <v>Obese</v>
      </c>
      <c r="L90">
        <f>Table5[[#This Row],[Weight_kg]]/(Table5[[#This Row],[Height_cm]]/100)</f>
        <v>15.313634007257646</v>
      </c>
      <c r="M90" t="str">
        <f t="shared" si="5"/>
        <v>24-36</v>
      </c>
    </row>
    <row r="91" spans="1:13" x14ac:dyDescent="0.35">
      <c r="A91" t="s">
        <v>106</v>
      </c>
      <c r="B91">
        <v>53</v>
      </c>
      <c r="C91" t="s">
        <v>19</v>
      </c>
      <c r="D91">
        <v>106.44</v>
      </c>
      <c r="E91">
        <v>20.73</v>
      </c>
      <c r="F91">
        <v>4</v>
      </c>
      <c r="G91">
        <v>3</v>
      </c>
      <c r="H91">
        <v>2</v>
      </c>
      <c r="I91">
        <v>2</v>
      </c>
      <c r="J91" t="s">
        <v>12</v>
      </c>
      <c r="K91" t="str">
        <f t="shared" si="4"/>
        <v>Obese</v>
      </c>
      <c r="L91">
        <f>Table5[[#This Row],[Weight_kg]]/(Table5[[#This Row],[Height_cm]]/100)</f>
        <v>19.475760992108231</v>
      </c>
      <c r="M91" t="str">
        <f t="shared" si="5"/>
        <v>49-60</v>
      </c>
    </row>
    <row r="92" spans="1:13" x14ac:dyDescent="0.35">
      <c r="A92" t="s">
        <v>107</v>
      </c>
      <c r="B92">
        <v>29</v>
      </c>
      <c r="C92" t="s">
        <v>11</v>
      </c>
      <c r="D92">
        <v>97.77</v>
      </c>
      <c r="E92">
        <v>15.72</v>
      </c>
      <c r="F92">
        <v>2</v>
      </c>
      <c r="G92">
        <v>0</v>
      </c>
      <c r="H92">
        <v>0</v>
      </c>
      <c r="I92">
        <v>0.9</v>
      </c>
      <c r="J92" t="s">
        <v>12</v>
      </c>
      <c r="K92" t="str">
        <f t="shared" si="4"/>
        <v>Obese</v>
      </c>
      <c r="L92">
        <f>Table5[[#This Row],[Weight_kg]]/(Table5[[#This Row],[Height_cm]]/100)</f>
        <v>16.078551702976373</v>
      </c>
      <c r="M92" t="str">
        <f t="shared" si="5"/>
        <v>24-36</v>
      </c>
    </row>
    <row r="93" spans="1:13" x14ac:dyDescent="0.35">
      <c r="A93" t="s">
        <v>108</v>
      </c>
      <c r="B93">
        <v>58</v>
      </c>
      <c r="C93" t="s">
        <v>19</v>
      </c>
      <c r="D93">
        <v>113.49</v>
      </c>
      <c r="E93">
        <v>25.26</v>
      </c>
      <c r="F93">
        <v>0</v>
      </c>
      <c r="G93">
        <v>4</v>
      </c>
      <c r="H93">
        <v>3</v>
      </c>
      <c r="I93">
        <v>3</v>
      </c>
      <c r="J93" t="s">
        <v>27</v>
      </c>
      <c r="K93" t="str">
        <f t="shared" si="4"/>
        <v>Obese</v>
      </c>
      <c r="L93">
        <f>Table5[[#This Row],[Weight_kg]]/(Table5[[#This Row],[Height_cm]]/100)</f>
        <v>22.257467618292363</v>
      </c>
      <c r="M93" t="str">
        <f t="shared" si="5"/>
        <v>49-60</v>
      </c>
    </row>
    <row r="94" spans="1:13" x14ac:dyDescent="0.35">
      <c r="A94" t="s">
        <v>109</v>
      </c>
      <c r="B94">
        <v>26</v>
      </c>
      <c r="C94" t="s">
        <v>19</v>
      </c>
      <c r="D94">
        <v>92.08</v>
      </c>
      <c r="E94">
        <v>15.29</v>
      </c>
      <c r="F94">
        <v>4</v>
      </c>
      <c r="G94">
        <v>1</v>
      </c>
      <c r="H94">
        <v>2</v>
      </c>
      <c r="I94">
        <v>2.6</v>
      </c>
      <c r="J94" t="s">
        <v>20</v>
      </c>
      <c r="K94" t="str">
        <f t="shared" si="4"/>
        <v>Obese</v>
      </c>
      <c r="L94">
        <f>Table5[[#This Row],[Weight_kg]]/(Table5[[#This Row],[Height_cm]]/100)</f>
        <v>16.605125977410946</v>
      </c>
      <c r="M94" t="str">
        <f t="shared" si="5"/>
        <v>24-36</v>
      </c>
    </row>
    <row r="95" spans="1:13" x14ac:dyDescent="0.35">
      <c r="A95" t="s">
        <v>110</v>
      </c>
      <c r="B95">
        <v>25</v>
      </c>
      <c r="C95" t="s">
        <v>11</v>
      </c>
      <c r="D95">
        <v>96.42</v>
      </c>
      <c r="E95">
        <v>15.34</v>
      </c>
      <c r="F95">
        <v>4</v>
      </c>
      <c r="G95">
        <v>3</v>
      </c>
      <c r="H95">
        <v>2</v>
      </c>
      <c r="I95">
        <v>0.9</v>
      </c>
      <c r="J95" t="s">
        <v>20</v>
      </c>
      <c r="K95" t="str">
        <f t="shared" si="4"/>
        <v>Obese</v>
      </c>
      <c r="L95">
        <f>Table5[[#This Row],[Weight_kg]]/(Table5[[#This Row],[Height_cm]]/100)</f>
        <v>15.9095623314665</v>
      </c>
      <c r="M95" t="str">
        <f t="shared" si="5"/>
        <v>24-36</v>
      </c>
    </row>
    <row r="96" spans="1:13" x14ac:dyDescent="0.35">
      <c r="A96" t="s">
        <v>111</v>
      </c>
      <c r="B96">
        <v>59</v>
      </c>
      <c r="C96" t="s">
        <v>11</v>
      </c>
      <c r="D96">
        <v>108.1</v>
      </c>
      <c r="E96">
        <v>19.25</v>
      </c>
      <c r="F96">
        <v>1</v>
      </c>
      <c r="G96">
        <v>0</v>
      </c>
      <c r="H96">
        <v>1</v>
      </c>
      <c r="I96">
        <v>1</v>
      </c>
      <c r="J96" t="s">
        <v>12</v>
      </c>
      <c r="K96" t="str">
        <f t="shared" si="4"/>
        <v>Obese</v>
      </c>
      <c r="L96">
        <f>Table5[[#This Row],[Weight_kg]]/(Table5[[#This Row],[Height_cm]]/100)</f>
        <v>17.80758556891767</v>
      </c>
      <c r="M96" t="str">
        <f t="shared" si="5"/>
        <v>49-60</v>
      </c>
    </row>
    <row r="97" spans="1:13" x14ac:dyDescent="0.35">
      <c r="A97" t="s">
        <v>112</v>
      </c>
      <c r="B97">
        <v>50</v>
      </c>
      <c r="C97" t="s">
        <v>11</v>
      </c>
      <c r="D97">
        <v>109.15</v>
      </c>
      <c r="E97">
        <v>22.09</v>
      </c>
      <c r="F97">
        <v>1</v>
      </c>
      <c r="G97">
        <v>4</v>
      </c>
      <c r="H97">
        <v>0</v>
      </c>
      <c r="I97">
        <v>0.6</v>
      </c>
      <c r="J97" t="s">
        <v>14</v>
      </c>
      <c r="K97" t="str">
        <f t="shared" si="4"/>
        <v>Obese</v>
      </c>
      <c r="L97">
        <f>Table5[[#This Row],[Weight_kg]]/(Table5[[#This Row],[Height_cm]]/100)</f>
        <v>20.238204306000913</v>
      </c>
      <c r="M97" t="str">
        <f t="shared" si="5"/>
        <v>49-60</v>
      </c>
    </row>
    <row r="98" spans="1:13" x14ac:dyDescent="0.35">
      <c r="A98" t="s">
        <v>113</v>
      </c>
      <c r="B98">
        <v>48</v>
      </c>
      <c r="C98" t="s">
        <v>19</v>
      </c>
      <c r="D98">
        <v>107.71</v>
      </c>
      <c r="E98">
        <v>19.079999999999998</v>
      </c>
      <c r="F98">
        <v>0</v>
      </c>
      <c r="G98">
        <v>2</v>
      </c>
      <c r="H98">
        <v>2</v>
      </c>
      <c r="I98">
        <v>1.8</v>
      </c>
      <c r="J98" t="s">
        <v>20</v>
      </c>
      <c r="K98" t="str">
        <f t="shared" si="4"/>
        <v>Obese</v>
      </c>
      <c r="L98">
        <f>Table5[[#This Row],[Weight_kg]]/(Table5[[#This Row],[Height_cm]]/100)</f>
        <v>17.714232661776993</v>
      </c>
      <c r="M98" t="str">
        <f t="shared" si="5"/>
        <v>37-48</v>
      </c>
    </row>
    <row r="99" spans="1:13" x14ac:dyDescent="0.35">
      <c r="A99" t="s">
        <v>114</v>
      </c>
      <c r="B99">
        <v>57</v>
      </c>
      <c r="C99" t="s">
        <v>19</v>
      </c>
      <c r="D99">
        <v>112.41</v>
      </c>
      <c r="E99">
        <v>21.55</v>
      </c>
      <c r="F99">
        <v>2</v>
      </c>
      <c r="G99">
        <v>4</v>
      </c>
      <c r="H99">
        <v>0</v>
      </c>
      <c r="I99">
        <v>0.9</v>
      </c>
      <c r="J99" t="s">
        <v>12</v>
      </c>
      <c r="K99" t="str">
        <f t="shared" si="4"/>
        <v>Obese</v>
      </c>
      <c r="L99">
        <f>Table5[[#This Row],[Weight_kg]]/(Table5[[#This Row],[Height_cm]]/100)</f>
        <v>19.170892269371056</v>
      </c>
      <c r="M99" t="str">
        <f t="shared" si="5"/>
        <v>49-60</v>
      </c>
    </row>
    <row r="100" spans="1:13" x14ac:dyDescent="0.35">
      <c r="A100" t="s">
        <v>115</v>
      </c>
      <c r="B100">
        <v>45</v>
      </c>
      <c r="C100" t="s">
        <v>19</v>
      </c>
      <c r="D100">
        <v>110.12</v>
      </c>
      <c r="E100">
        <v>18.510000000000002</v>
      </c>
      <c r="F100">
        <v>0</v>
      </c>
      <c r="G100">
        <v>2</v>
      </c>
      <c r="H100">
        <v>0</v>
      </c>
      <c r="I100">
        <v>0.9</v>
      </c>
      <c r="J100" t="s">
        <v>24</v>
      </c>
      <c r="K100" t="str">
        <f t="shared" si="4"/>
        <v>Obese</v>
      </c>
      <c r="L100">
        <f>Table5[[#This Row],[Weight_kg]]/(Table5[[#This Row],[Height_cm]]/100)</f>
        <v>16.808935706501998</v>
      </c>
      <c r="M100" t="str">
        <f t="shared" si="5"/>
        <v>37-48</v>
      </c>
    </row>
    <row r="101" spans="1:13" x14ac:dyDescent="0.35">
      <c r="A101" t="s">
        <v>116</v>
      </c>
      <c r="B101">
        <v>49</v>
      </c>
      <c r="C101" t="s">
        <v>19</v>
      </c>
      <c r="D101">
        <v>106.6</v>
      </c>
      <c r="E101">
        <v>21.21</v>
      </c>
      <c r="F101">
        <v>0</v>
      </c>
      <c r="G101">
        <v>0</v>
      </c>
      <c r="H101">
        <v>2</v>
      </c>
      <c r="I101">
        <v>2.5</v>
      </c>
      <c r="J101" t="s">
        <v>24</v>
      </c>
      <c r="K101" t="str">
        <f t="shared" si="4"/>
        <v>Obese</v>
      </c>
      <c r="L101">
        <f>Table5[[#This Row],[Weight_kg]]/(Table5[[#This Row],[Height_cm]]/100)</f>
        <v>19.896810506566609</v>
      </c>
      <c r="M101" t="str">
        <f t="shared" si="5"/>
        <v>49-60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9000-462C-4835-B0EB-3DB393948F01}">
  <dimension ref="B5:K5"/>
  <sheetViews>
    <sheetView tabSelected="1" topLeftCell="A19" workbookViewId="0">
      <selection activeCell="A5" sqref="A5:XFD5"/>
    </sheetView>
  </sheetViews>
  <sheetFormatPr defaultRowHeight="14.5" x14ac:dyDescent="0.35"/>
  <sheetData>
    <row r="5" spans="2:11" s="5" customFormat="1" ht="31" x14ac:dyDescent="0.35">
      <c r="B5" s="6" t="s">
        <v>139</v>
      </c>
      <c r="C5" s="6"/>
      <c r="D5" s="6"/>
      <c r="E5" s="6"/>
      <c r="F5" s="6"/>
      <c r="G5" s="6"/>
      <c r="H5" s="6"/>
      <c r="I5" s="6"/>
      <c r="J5" s="6"/>
      <c r="K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924-CF2E-41A1-A76A-0CE93C539910}">
  <dimension ref="A3:A8"/>
  <sheetViews>
    <sheetView workbookViewId="0">
      <selection activeCell="A8" sqref="A8"/>
    </sheetView>
  </sheetViews>
  <sheetFormatPr defaultRowHeight="14.5" x14ac:dyDescent="0.35"/>
  <sheetData>
    <row r="3" spans="1:1" s="4" customFormat="1" ht="21" x14ac:dyDescent="0.5">
      <c r="A3" s="3" t="s">
        <v>133</v>
      </c>
    </row>
    <row r="4" spans="1:1" x14ac:dyDescent="0.35">
      <c r="A4" t="s">
        <v>134</v>
      </c>
    </row>
    <row r="5" spans="1:1" x14ac:dyDescent="0.35">
      <c r="A5" t="s">
        <v>135</v>
      </c>
    </row>
    <row r="6" spans="1:1" x14ac:dyDescent="0.35">
      <c r="A6" t="s">
        <v>136</v>
      </c>
    </row>
    <row r="7" spans="1:1" x14ac:dyDescent="0.35">
      <c r="A7" t="s">
        <v>137</v>
      </c>
    </row>
    <row r="8" spans="1:1" x14ac:dyDescent="0.35">
      <c r="A8"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9280C-EE11-4D00-8F57-D4F8274AD84D}">
  <dimension ref="A3:C9"/>
  <sheetViews>
    <sheetView workbookViewId="0">
      <selection activeCell="D17" sqref="D17"/>
    </sheetView>
  </sheetViews>
  <sheetFormatPr defaultRowHeight="14.5" x14ac:dyDescent="0.35"/>
  <cols>
    <col min="1" max="1" width="12.36328125" bestFit="1" customWidth="1"/>
    <col min="2" max="2" width="25.54296875" bestFit="1" customWidth="1"/>
    <col min="3" max="3" width="24.1796875" bestFit="1" customWidth="1"/>
  </cols>
  <sheetData>
    <row r="3" spans="1:3" x14ac:dyDescent="0.35">
      <c r="A3" s="1" t="s">
        <v>131</v>
      </c>
      <c r="B3" t="s">
        <v>126</v>
      </c>
      <c r="C3" t="s">
        <v>125</v>
      </c>
    </row>
    <row r="4" spans="1:3" x14ac:dyDescent="0.35">
      <c r="A4" s="2" t="s">
        <v>14</v>
      </c>
      <c r="B4">
        <v>17.398361399356549</v>
      </c>
      <c r="C4">
        <v>56</v>
      </c>
    </row>
    <row r="5" spans="1:3" x14ac:dyDescent="0.35">
      <c r="A5" s="2" t="s">
        <v>20</v>
      </c>
      <c r="B5">
        <v>16.954302296781883</v>
      </c>
      <c r="C5">
        <v>45</v>
      </c>
    </row>
    <row r="6" spans="1:3" x14ac:dyDescent="0.35">
      <c r="A6" s="2" t="s">
        <v>24</v>
      </c>
      <c r="B6">
        <v>17.165971393082092</v>
      </c>
      <c r="C6">
        <v>34</v>
      </c>
    </row>
    <row r="7" spans="1:3" x14ac:dyDescent="0.35">
      <c r="A7" s="2" t="s">
        <v>12</v>
      </c>
      <c r="B7">
        <v>17.91131646585098</v>
      </c>
      <c r="C7">
        <v>65</v>
      </c>
    </row>
    <row r="8" spans="1:3" x14ac:dyDescent="0.35">
      <c r="A8" s="2" t="s">
        <v>27</v>
      </c>
      <c r="B8">
        <v>18.960619675432284</v>
      </c>
      <c r="C8">
        <v>19</v>
      </c>
    </row>
    <row r="9" spans="1:3" x14ac:dyDescent="0.35">
      <c r="A9" s="2" t="s">
        <v>119</v>
      </c>
      <c r="B9">
        <v>17.586441997166848</v>
      </c>
      <c r="C9">
        <v>219</v>
      </c>
    </row>
  </sheetData>
  <conditionalFormatting sqref="A3">
    <cfRule type="colorScale" priority="11">
      <colorScale>
        <cfvo type="min"/>
        <cfvo type="percentile" val="50"/>
        <cfvo type="max"/>
        <color rgb="FFF8696B"/>
        <color rgb="FFFFEB84"/>
        <color rgb="FF63BE7B"/>
      </colorScale>
    </cfRule>
  </conditionalFormatting>
  <conditionalFormatting pivot="1" sqref="B4:B9">
    <cfRule type="colorScale" priority="10">
      <colorScale>
        <cfvo type="min"/>
        <cfvo type="percentile" val="50"/>
        <cfvo type="max"/>
        <color rgb="FFF8696B"/>
        <color rgb="FFFFEB84"/>
        <color rgb="FF63BE7B"/>
      </colorScale>
    </cfRule>
  </conditionalFormatting>
  <conditionalFormatting pivot="1" sqref="C4:C9">
    <cfRule type="colorScale" priority="9">
      <colorScale>
        <cfvo type="min"/>
        <cfvo type="percentile" val="50"/>
        <cfvo type="max"/>
        <color rgb="FF63BE7B"/>
        <color rgb="FFFFEB84"/>
        <color rgb="FFF8696B"/>
      </colorScale>
    </cfRule>
  </conditionalFormatting>
  <conditionalFormatting sqref="A4:A8">
    <cfRule type="colorScale" priority="8">
      <colorScale>
        <cfvo type="min"/>
        <cfvo type="percentile" val="50"/>
        <cfvo type="max"/>
        <color rgb="FF5A8AC6"/>
        <color rgb="FFFCFCFF"/>
        <color rgb="FFF8696B"/>
      </colorScale>
    </cfRule>
  </conditionalFormatting>
  <conditionalFormatting sqref="A4">
    <cfRule type="colorScale" priority="6">
      <colorScale>
        <cfvo type="min"/>
        <cfvo type="percentile" val="50"/>
        <cfvo type="max"/>
        <color rgb="FFF8696B"/>
        <color rgb="FFFCFCFF"/>
        <color rgb="FF5A8AC6"/>
      </colorScale>
    </cfRule>
  </conditionalFormatting>
  <conditionalFormatting pivot="1" sqref="B4:B9">
    <cfRule type="dataBar" priority="5">
      <dataBar>
        <cfvo type="min"/>
        <cfvo type="max"/>
        <color rgb="FF638EC6"/>
      </dataBar>
      <extLst>
        <ext xmlns:x14="http://schemas.microsoft.com/office/spreadsheetml/2009/9/main" uri="{B025F937-C7B1-47D3-B67F-A62EFF666E3E}">
          <x14:id>{1C304057-8B7A-4DA1-AFBB-A1D92834A348}</x14:id>
        </ext>
      </extLst>
    </cfRule>
  </conditionalFormatting>
  <conditionalFormatting pivot="1" sqref="B4:B9">
    <cfRule type="dataBar" priority="2">
      <dataBar>
        <cfvo type="min"/>
        <cfvo type="max"/>
        <color rgb="FFFFB628"/>
      </dataBar>
      <extLst>
        <ext xmlns:x14="http://schemas.microsoft.com/office/spreadsheetml/2009/9/main" uri="{B025F937-C7B1-47D3-B67F-A62EFF666E3E}">
          <x14:id>{8391D704-155D-4222-9FFB-57C413880583}</x14:id>
        </ext>
      </extLst>
    </cfRule>
  </conditionalFormatting>
  <conditionalFormatting pivot="1" sqref="C4:C9">
    <cfRule type="dataBar" priority="3">
      <dataBar>
        <cfvo type="min"/>
        <cfvo type="max"/>
        <color rgb="FFFF555A"/>
      </dataBar>
      <extLst>
        <ext xmlns:x14="http://schemas.microsoft.com/office/spreadsheetml/2009/9/main" uri="{B025F937-C7B1-47D3-B67F-A62EFF666E3E}">
          <x14:id>{C7715374-32B3-4852-9D3F-488A6A6C26B1}</x14:id>
        </ext>
      </extLst>
    </cfRule>
  </conditionalFormatting>
  <conditionalFormatting pivot="1" sqref="B4:B9">
    <cfRule type="dataBar" priority="1">
      <dataBar>
        <cfvo type="min"/>
        <cfvo type="max"/>
        <color rgb="FF63C384"/>
      </dataBar>
      <extLst>
        <ext xmlns:x14="http://schemas.microsoft.com/office/spreadsheetml/2009/9/main" uri="{B025F937-C7B1-47D3-B67F-A62EFF666E3E}">
          <x14:id>{D402009F-C05F-4766-BFC5-BEED09B29441}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C304057-8B7A-4DA1-AFBB-A1D92834A348}">
            <x14:dataBar minLength="0" maxLength="100" border="1" negativeBarBorderColorSameAsPositive="0">
              <x14:cfvo type="autoMin"/>
              <x14:cfvo type="autoMax"/>
              <x14:borderColor rgb="FF638EC6"/>
              <x14:negativeFillColor rgb="FFFF0000"/>
              <x14:negativeBorderColor rgb="FFFF0000"/>
              <x14:axisColor rgb="FF000000"/>
            </x14:dataBar>
          </x14:cfRule>
          <xm:sqref>B4:B9</xm:sqref>
        </x14:conditionalFormatting>
        <x14:conditionalFormatting xmlns:xm="http://schemas.microsoft.com/office/excel/2006/main" pivot="1">
          <x14:cfRule type="dataBar" id="{8391D704-155D-4222-9FFB-57C413880583}">
            <x14:dataBar minLength="0" maxLength="100" gradient="0">
              <x14:cfvo type="autoMin"/>
              <x14:cfvo type="autoMax"/>
              <x14:negativeFillColor rgb="FFFF0000"/>
              <x14:axisColor rgb="FF000000"/>
            </x14:dataBar>
          </x14:cfRule>
          <xm:sqref>B4:B9</xm:sqref>
        </x14:conditionalFormatting>
        <x14:conditionalFormatting xmlns:xm="http://schemas.microsoft.com/office/excel/2006/main" pivot="1">
          <x14:cfRule type="dataBar" id="{C7715374-32B3-4852-9D3F-488A6A6C26B1}">
            <x14:dataBar minLength="0" maxLength="100" gradient="0">
              <x14:cfvo type="autoMin"/>
              <x14:cfvo type="autoMax"/>
              <x14:negativeFillColor rgb="FFFF0000"/>
              <x14:axisColor rgb="FF000000"/>
            </x14:dataBar>
          </x14:cfRule>
          <xm:sqref>C4:C9</xm:sqref>
        </x14:conditionalFormatting>
        <x14:conditionalFormatting xmlns:xm="http://schemas.microsoft.com/office/excel/2006/main" pivot="1">
          <x14:cfRule type="dataBar" id="{D402009F-C05F-4766-BFC5-BEED09B29441}">
            <x14:dataBar minLength="0" maxLength="100" gradient="0">
              <x14:cfvo type="autoMin"/>
              <x14:cfvo type="autoMax"/>
              <x14:negativeFillColor rgb="FFFF0000"/>
              <x14:axisColor rgb="FF000000"/>
            </x14:dataBar>
          </x14:cfRule>
          <xm:sqref>B4:B9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E378A-B315-4573-85B3-E61FAFA3840B}">
  <dimension ref="A3:C5"/>
  <sheetViews>
    <sheetView workbookViewId="0">
      <selection activeCell="J11" sqref="J11"/>
    </sheetView>
  </sheetViews>
  <sheetFormatPr defaultRowHeight="14.5" x14ac:dyDescent="0.35"/>
  <cols>
    <col min="1" max="1" width="14.08984375" bestFit="1" customWidth="1"/>
    <col min="2" max="2" width="26.6328125" bestFit="1" customWidth="1"/>
    <col min="3" max="3" width="26.1796875" bestFit="1" customWidth="1"/>
  </cols>
  <sheetData>
    <row r="3" spans="1:3" x14ac:dyDescent="0.35">
      <c r="A3" s="1" t="s">
        <v>118</v>
      </c>
      <c r="B3" t="s">
        <v>129</v>
      </c>
      <c r="C3" t="s">
        <v>130</v>
      </c>
    </row>
    <row r="4" spans="1:3" x14ac:dyDescent="0.35">
      <c r="A4" s="2" t="s">
        <v>117</v>
      </c>
      <c r="B4">
        <v>1.37</v>
      </c>
      <c r="C4">
        <v>1.3919999999999997</v>
      </c>
    </row>
    <row r="5" spans="1:3" x14ac:dyDescent="0.35">
      <c r="A5" s="2" t="s">
        <v>119</v>
      </c>
      <c r="B5">
        <v>1.37</v>
      </c>
      <c r="C5">
        <v>1.3919999999999997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2DA35-6470-4884-81BA-305E64F49464}">
  <dimension ref="A3:C4"/>
  <sheetViews>
    <sheetView workbookViewId="0">
      <selection activeCell="M7" sqref="M7"/>
    </sheetView>
  </sheetViews>
  <sheetFormatPr defaultRowHeight="14.5" x14ac:dyDescent="0.35"/>
  <cols>
    <col min="1" max="1" width="27.36328125" bestFit="1" customWidth="1"/>
    <col min="2" max="2" width="28.90625" bestFit="1" customWidth="1"/>
    <col min="3" max="3" width="25.54296875" bestFit="1" customWidth="1"/>
  </cols>
  <sheetData>
    <row r="3" spans="1:3" x14ac:dyDescent="0.35">
      <c r="A3" t="s">
        <v>127</v>
      </c>
      <c r="B3" t="s">
        <v>128</v>
      </c>
      <c r="C3" t="s">
        <v>126</v>
      </c>
    </row>
    <row r="4" spans="1:3" x14ac:dyDescent="0.35">
      <c r="A4">
        <v>2.19</v>
      </c>
      <c r="B4">
        <v>1.9</v>
      </c>
      <c r="C4">
        <v>17.586441997166848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A5F3D-DB93-4BCA-8206-B2FAACAF1E19}">
  <dimension ref="A3:B7"/>
  <sheetViews>
    <sheetView workbookViewId="0">
      <selection activeCell="R1" sqref="R1"/>
    </sheetView>
  </sheetViews>
  <sheetFormatPr defaultRowHeight="14.5" x14ac:dyDescent="0.35"/>
  <cols>
    <col min="1" max="1" width="12.36328125" bestFit="1" customWidth="1"/>
    <col min="2" max="2" width="19.7265625" bestFit="1" customWidth="1"/>
    <col min="3" max="3" width="10.7265625" bestFit="1" customWidth="1"/>
    <col min="4" max="4" width="5.453125" bestFit="1" customWidth="1"/>
    <col min="5" max="5" width="10.7265625" bestFit="1" customWidth="1"/>
  </cols>
  <sheetData>
    <row r="3" spans="1:2" x14ac:dyDescent="0.35">
      <c r="A3" s="1" t="s">
        <v>124</v>
      </c>
      <c r="B3" t="s">
        <v>123</v>
      </c>
    </row>
    <row r="4" spans="1:2" x14ac:dyDescent="0.35">
      <c r="A4" s="2" t="s">
        <v>120</v>
      </c>
      <c r="B4">
        <v>39</v>
      </c>
    </row>
    <row r="5" spans="1:2" x14ac:dyDescent="0.35">
      <c r="A5" s="2" t="s">
        <v>121</v>
      </c>
      <c r="B5">
        <v>30</v>
      </c>
    </row>
    <row r="6" spans="1:2" x14ac:dyDescent="0.35">
      <c r="A6" s="2" t="s">
        <v>122</v>
      </c>
      <c r="B6">
        <v>31</v>
      </c>
    </row>
    <row r="7" spans="1:2" x14ac:dyDescent="0.35">
      <c r="A7" s="2" t="s">
        <v>119</v>
      </c>
      <c r="B7">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health data set</vt:lpstr>
      <vt:lpstr>dash board</vt:lpstr>
      <vt:lpstr>summry</vt:lpstr>
      <vt:lpstr>regional differances </vt:lpstr>
      <vt:lpstr>corelation of sugar and screen </vt:lpstr>
      <vt:lpstr>nutrient intake vs bmi</vt:lpstr>
      <vt:lpstr>health status by age group</vt:lpstr>
      <vt:lpstr>chiled_health_data_set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sunitha suni</cp:lastModifiedBy>
  <dcterms:created xsi:type="dcterms:W3CDTF">2025-09-13T14:04:35Z</dcterms:created>
  <dcterms:modified xsi:type="dcterms:W3CDTF">2025-09-13T14:44:44Z</dcterms:modified>
</cp:coreProperties>
</file>