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11760" activeTab="1"/>
  </bookViews>
  <sheets>
    <sheet name="Summary" sheetId="2" r:id="rId1"/>
    <sheet name="Attendance" sheetId="1" r:id="rId2"/>
  </sheets>
  <calcPr calcId="124519"/>
</workbook>
</file>

<file path=xl/calcChain.xml><?xml version="1.0" encoding="utf-8"?>
<calcChain xmlns="http://schemas.openxmlformats.org/spreadsheetml/2006/main">
  <c r="C49" i="1"/>
  <c r="D32"/>
  <c r="D23"/>
  <c r="D18"/>
  <c r="D9"/>
  <c r="E34" l="1"/>
  <c r="H34"/>
  <c r="C50"/>
  <c r="AH34"/>
  <c r="AG34"/>
  <c r="AH3"/>
  <c r="AG3"/>
  <c r="AF34"/>
  <c r="AE34"/>
  <c r="Z34"/>
  <c r="AD34"/>
  <c r="AC34"/>
  <c r="AB34"/>
  <c r="AA34"/>
  <c r="AF3"/>
  <c r="AE3"/>
  <c r="AD3"/>
  <c r="AC3"/>
  <c r="AB3"/>
  <c r="AA3"/>
  <c r="Z3"/>
  <c r="W34"/>
  <c r="V34"/>
  <c r="X34"/>
  <c r="Y34"/>
  <c r="U34"/>
  <c r="T34"/>
  <c r="S34"/>
  <c r="Y3"/>
  <c r="X3"/>
  <c r="W3"/>
  <c r="V3"/>
  <c r="U3"/>
  <c r="T3"/>
  <c r="R34"/>
  <c r="N34"/>
  <c r="Q34"/>
  <c r="P34"/>
  <c r="O34"/>
  <c r="M34"/>
  <c r="L34"/>
  <c r="R3"/>
  <c r="Q3"/>
  <c r="P3"/>
  <c r="O3"/>
  <c r="N3"/>
  <c r="M3"/>
  <c r="L3"/>
  <c r="F34"/>
  <c r="G34"/>
  <c r="I34"/>
  <c r="J34"/>
  <c r="K34"/>
  <c r="K3"/>
  <c r="J3"/>
  <c r="I3"/>
  <c r="H3"/>
  <c r="G3"/>
  <c r="F3"/>
  <c r="E3"/>
  <c r="B10" i="2"/>
  <c r="B11" s="1"/>
  <c r="B12" s="1"/>
  <c r="C43" i="1" l="1"/>
  <c r="C44"/>
  <c r="C46"/>
  <c r="D44"/>
  <c r="C45"/>
  <c r="D46"/>
  <c r="D45"/>
  <c r="C34"/>
  <c r="C47" l="1"/>
  <c r="D43"/>
  <c r="D47" s="1"/>
  <c r="C7" i="2"/>
  <c r="B7"/>
  <c r="B6"/>
  <c r="C6"/>
  <c r="C5"/>
  <c r="B5"/>
  <c r="B4"/>
  <c r="C4"/>
  <c r="D34" i="1"/>
  <c r="C51" l="1"/>
  <c r="D51" s="1"/>
  <c r="C8" i="2"/>
  <c r="B13" s="1"/>
  <c r="C13" s="1"/>
  <c r="B8"/>
</calcChain>
</file>

<file path=xl/sharedStrings.xml><?xml version="1.0" encoding="utf-8"?>
<sst xmlns="http://schemas.openxmlformats.org/spreadsheetml/2006/main" count="157" uniqueCount="52">
  <si>
    <t>S. No.</t>
  </si>
  <si>
    <t>Manager - PMS</t>
  </si>
  <si>
    <t>Sr. Supervisor - Facilities</t>
  </si>
  <si>
    <t>Administrative Support</t>
  </si>
  <si>
    <t>Housekeeping Supervisors</t>
  </si>
  <si>
    <t>HK Workers</t>
  </si>
  <si>
    <t>Security Guards</t>
  </si>
  <si>
    <t>Security Supervisors &amp; HGs</t>
  </si>
  <si>
    <t>Lady Security Guards</t>
  </si>
  <si>
    <t>BMS Technian and Electricians</t>
  </si>
  <si>
    <t>Plumbers</t>
  </si>
  <si>
    <t>Mechanical Support</t>
  </si>
  <si>
    <t>Drivers</t>
  </si>
  <si>
    <t>Gas Technician</t>
  </si>
  <si>
    <t>Welder</t>
  </si>
  <si>
    <t>STP Operators</t>
  </si>
  <si>
    <t>Garden Supervisors</t>
  </si>
  <si>
    <t>Garden Helpers</t>
  </si>
  <si>
    <t>Lift Care Takers</t>
  </si>
  <si>
    <t>Safety Supervisor</t>
  </si>
  <si>
    <t>Safety Stewards</t>
  </si>
  <si>
    <t>Club House</t>
  </si>
  <si>
    <t>Manager - Hospitality</t>
  </si>
  <si>
    <t>Reception</t>
  </si>
  <si>
    <t>Houseekping Supervisors</t>
  </si>
  <si>
    <t>Security Head Guards</t>
  </si>
  <si>
    <t>Pool Attendant</t>
  </si>
  <si>
    <t>Gym Attendant</t>
  </si>
  <si>
    <t>Regular Coaches</t>
  </si>
  <si>
    <t>Houseekping Workers</t>
  </si>
  <si>
    <t>Gym &amp; Swimming Pool Coaches</t>
  </si>
  <si>
    <t>Full Time Total</t>
  </si>
  <si>
    <t>80% compliance</t>
  </si>
  <si>
    <t>Agreed SLA</t>
  </si>
  <si>
    <t>Particulars of fulltime manpower</t>
  </si>
  <si>
    <t>1st to 7th</t>
  </si>
  <si>
    <t>8th to 14th</t>
  </si>
  <si>
    <t>16th to 21st</t>
  </si>
  <si>
    <t>22nd to month end</t>
  </si>
  <si>
    <t>Date</t>
  </si>
  <si>
    <t>Week average</t>
  </si>
  <si>
    <t>Month Average</t>
  </si>
  <si>
    <t xml:space="preserve">APMS Attendance </t>
  </si>
  <si>
    <t>80% Compliance</t>
  </si>
  <si>
    <t>Mandays</t>
  </si>
  <si>
    <t>Agreed Mandays</t>
  </si>
  <si>
    <t>Actual Mandays</t>
  </si>
  <si>
    <t xml:space="preserve"> </t>
  </si>
  <si>
    <t>Friday</t>
  </si>
  <si>
    <t>A</t>
  </si>
  <si>
    <t>mandays</t>
  </si>
  <si>
    <t>APMS Attendance April 2019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</si>
</sst>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222222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6" fillId="0" borderId="0" applyBorder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1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/>
    </xf>
    <xf numFmtId="0" fontId="11" fillId="0" borderId="0" xfId="0" applyFont="1"/>
    <xf numFmtId="0" fontId="10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10" fillId="2" borderId="1" xfId="0" applyNumberFormat="1" applyFont="1" applyFill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7" fontId="12" fillId="0" borderId="0" xfId="0" applyNumberFormat="1" applyFont="1" applyAlignment="1" applyProtection="1">
      <alignment horizontal="center"/>
      <protection locked="0"/>
    </xf>
    <xf numFmtId="0" fontId="10" fillId="0" borderId="1" xfId="0" applyFont="1" applyBorder="1" applyAlignment="1">
      <alignment horizontal="center"/>
    </xf>
    <xf numFmtId="0" fontId="14" fillId="0" borderId="0" xfId="0" applyFont="1"/>
    <xf numFmtId="0" fontId="0" fillId="2" borderId="0" xfId="0" applyFill="1"/>
    <xf numFmtId="0" fontId="0" fillId="3" borderId="0" xfId="0" applyFill="1"/>
    <xf numFmtId="0" fontId="0" fillId="3" borderId="1" xfId="0" applyFill="1" applyBorder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4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center"/>
    </xf>
    <xf numFmtId="0" fontId="9" fillId="0" borderId="0" xfId="10"/>
    <xf numFmtId="0" fontId="10" fillId="0" borderId="1" xfId="0" applyFont="1" applyBorder="1" applyAlignment="1">
      <alignment horizontal="center"/>
    </xf>
    <xf numFmtId="0" fontId="9" fillId="0" borderId="1" xfId="10" applyBorder="1" applyAlignment="1"/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2" fillId="0" borderId="3" xfId="0" applyFont="1" applyBorder="1" applyAlignment="1" applyProtection="1">
      <alignment horizontal="center"/>
      <protection locked="0"/>
    </xf>
  </cellXfs>
  <cellStyles count="15">
    <cellStyle name="Explanatory Text 2" xfId="1"/>
    <cellStyle name="Normal" xfId="0" builtinId="0"/>
    <cellStyle name="Normal 10" xfId="2"/>
    <cellStyle name="Normal 11" xfId="3"/>
    <cellStyle name="Normal 13" xfId="4"/>
    <cellStyle name="Normal 18" xfId="5"/>
    <cellStyle name="Normal 2" xfId="6"/>
    <cellStyle name="Normal 2 2" xfId="7"/>
    <cellStyle name="Normal 28" xfId="8"/>
    <cellStyle name="Normal 29" xfId="9"/>
    <cellStyle name="Normal 3" xfId="10"/>
    <cellStyle name="Normal 30" xfId="11"/>
    <cellStyle name="Normal 36" xfId="12"/>
    <cellStyle name="Normal 4" xfId="13"/>
    <cellStyle name="Normal 6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N6" sqref="N6"/>
    </sheetView>
  </sheetViews>
  <sheetFormatPr defaultRowHeight="15"/>
  <cols>
    <col min="1" max="1" width="19.140625" customWidth="1"/>
    <col min="2" max="2" width="13.7109375" bestFit="1" customWidth="1"/>
  </cols>
  <sheetData>
    <row r="1" spans="1:3" ht="15.75">
      <c r="A1" s="22" t="s">
        <v>42</v>
      </c>
      <c r="B1" s="24">
        <v>43525</v>
      </c>
      <c r="C1" s="23"/>
    </row>
    <row r="2" spans="1:3">
      <c r="A2" s="18"/>
    </row>
    <row r="3" spans="1:3">
      <c r="A3" s="17" t="s">
        <v>39</v>
      </c>
      <c r="B3" s="1" t="s">
        <v>40</v>
      </c>
      <c r="C3" s="2" t="s">
        <v>44</v>
      </c>
    </row>
    <row r="4" spans="1:3">
      <c r="A4" s="2" t="s">
        <v>35</v>
      </c>
      <c r="B4" s="2">
        <f>ROUND(AVERAGE(Attendance!E34:K34),0)</f>
        <v>162</v>
      </c>
      <c r="C4" s="2">
        <f>SUM(Attendance!E34:K34)</f>
        <v>1132</v>
      </c>
    </row>
    <row r="5" spans="1:3">
      <c r="A5" s="2" t="s">
        <v>36</v>
      </c>
      <c r="B5" s="2" t="e">
        <f>ROUND(AVERAGE(Attendance!E73:K73),0)</f>
        <v>#DIV/0!</v>
      </c>
      <c r="C5" s="2">
        <f>SUM(Attendance!E73:K73)</f>
        <v>0</v>
      </c>
    </row>
    <row r="6" spans="1:3">
      <c r="A6" s="2" t="s">
        <v>37</v>
      </c>
      <c r="B6" s="2" t="e">
        <f>ROUND(AVERAGE(Attendance!E113:K113),0)</f>
        <v>#DIV/0!</v>
      </c>
      <c r="C6" s="2">
        <f>SUM(Attendance!E113:K113)</f>
        <v>0</v>
      </c>
    </row>
    <row r="7" spans="1:3">
      <c r="A7" s="2" t="s">
        <v>38</v>
      </c>
      <c r="B7" s="2" t="e">
        <f>ROUND(AVERAGE(Attendance!E153:N153),0)</f>
        <v>#DIV/0!</v>
      </c>
      <c r="C7" s="2">
        <f>SUM(Attendance!E153:N153)</f>
        <v>0</v>
      </c>
    </row>
    <row r="8" spans="1:3">
      <c r="A8" s="17" t="s">
        <v>41</v>
      </c>
      <c r="B8" s="17" t="e">
        <f>ROUND(AVERAGE(B4:B7),0)</f>
        <v>#DIV/0!</v>
      </c>
      <c r="C8" s="17">
        <f>SUM(C4:C7)</f>
        <v>1132</v>
      </c>
    </row>
    <row r="9" spans="1:3">
      <c r="A9" s="6"/>
      <c r="B9" s="6"/>
      <c r="C9" s="6"/>
    </row>
    <row r="10" spans="1:3" hidden="1">
      <c r="A10" s="6"/>
      <c r="B10" s="6">
        <f>IF(OR(MONTH(B1)=1,MONTH(B1)=3,MONTH(B1)=5,MONTH(B1)=7,MONTH(B1)=8,MONTH(B1)=10,MONTH(B1)=12),31,IF(MONTH(B1)=2,28,30))</f>
        <v>31</v>
      </c>
    </row>
    <row r="11" spans="1:3">
      <c r="A11" s="6" t="s">
        <v>45</v>
      </c>
      <c r="B11" s="6">
        <f>190*B10</f>
        <v>5890</v>
      </c>
    </row>
    <row r="12" spans="1:3">
      <c r="A12" s="19" t="s">
        <v>43</v>
      </c>
      <c r="B12" s="6">
        <f>+B11*80%</f>
        <v>4712</v>
      </c>
    </row>
    <row r="13" spans="1:3">
      <c r="A13" s="20" t="s">
        <v>46</v>
      </c>
      <c r="B13" s="17">
        <f>+C8</f>
        <v>1132</v>
      </c>
      <c r="C13" s="21">
        <f>(B13/B11)</f>
        <v>0.19219015280135823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77"/>
  <sheetViews>
    <sheetView tabSelected="1" zoomScale="55" zoomScaleNormal="55" workbookViewId="0">
      <selection activeCell="N46" sqref="N46"/>
    </sheetView>
  </sheetViews>
  <sheetFormatPr defaultRowHeight="15"/>
  <cols>
    <col min="1" max="1" width="5.5703125" customWidth="1"/>
    <col min="2" max="2" width="26.7109375" customWidth="1"/>
    <col min="3" max="3" width="9.28515625" customWidth="1"/>
    <col min="4" max="4" width="11.42578125" customWidth="1"/>
    <col min="5" max="35" width="7.7109375" customWidth="1"/>
  </cols>
  <sheetData>
    <row r="1" spans="1:35" ht="23.25">
      <c r="A1" s="52" t="s">
        <v>51</v>
      </c>
      <c r="B1" s="52"/>
      <c r="C1" s="52"/>
      <c r="D1" s="52"/>
    </row>
    <row r="2" spans="1:35" ht="15" customHeight="1">
      <c r="A2" s="50" t="s">
        <v>0</v>
      </c>
      <c r="B2" s="50" t="s">
        <v>34</v>
      </c>
      <c r="C2" s="51" t="s">
        <v>33</v>
      </c>
      <c r="D2" s="51" t="s">
        <v>32</v>
      </c>
      <c r="E2" s="11">
        <v>43556</v>
      </c>
      <c r="F2" s="11">
        <v>43557</v>
      </c>
      <c r="G2" s="11">
        <v>43558</v>
      </c>
      <c r="H2" s="11">
        <v>43559</v>
      </c>
      <c r="I2" s="11">
        <v>43560</v>
      </c>
      <c r="J2" s="11">
        <v>43561</v>
      </c>
      <c r="K2" s="11">
        <v>43562</v>
      </c>
      <c r="L2" s="11">
        <v>43563</v>
      </c>
      <c r="M2" s="11">
        <v>43564</v>
      </c>
      <c r="N2" s="11">
        <v>43565</v>
      </c>
      <c r="O2" s="11">
        <v>43566</v>
      </c>
      <c r="P2" s="11">
        <v>43567</v>
      </c>
      <c r="Q2" s="11">
        <v>43568</v>
      </c>
      <c r="R2" s="11">
        <v>43569</v>
      </c>
      <c r="S2" s="11">
        <v>43570</v>
      </c>
      <c r="T2" s="11">
        <v>43571</v>
      </c>
      <c r="U2" s="11">
        <v>43572</v>
      </c>
      <c r="V2" s="11">
        <v>43573</v>
      </c>
      <c r="W2" s="11">
        <v>43574</v>
      </c>
      <c r="X2" s="11">
        <v>43575</v>
      </c>
      <c r="Y2" s="11">
        <v>43576</v>
      </c>
      <c r="Z2" s="11">
        <v>43577</v>
      </c>
      <c r="AA2" s="11">
        <v>43578</v>
      </c>
      <c r="AB2" s="11">
        <v>43579</v>
      </c>
      <c r="AC2" s="11">
        <v>43580</v>
      </c>
      <c r="AD2" s="11">
        <v>43581</v>
      </c>
      <c r="AE2" s="11">
        <v>43582</v>
      </c>
      <c r="AF2" s="11">
        <v>43583</v>
      </c>
      <c r="AG2" s="11">
        <v>43584</v>
      </c>
      <c r="AH2" s="11">
        <v>43585</v>
      </c>
      <c r="AI2" s="11"/>
    </row>
    <row r="3" spans="1:35" ht="15" customHeight="1">
      <c r="A3" s="50"/>
      <c r="B3" s="50"/>
      <c r="C3" s="51"/>
      <c r="D3" s="51"/>
      <c r="E3" s="15" t="str">
        <f>IF(WEEKDAY(E2)=1,"Sunday",IF(WEEKDAY(E2)=2,"Monday",IF(WEEKDAY(E2)=3,"Tuesday",IF(WEEKDAY(E2)=4,"Wednesday",IF(WEEKDAY(E2)=5,"Thursday",IF(WEEKDAY(E2)=6,"Friday",IF(WEEKDAY(E2)=7,"Saturday","")))))))</f>
        <v>Monday</v>
      </c>
      <c r="F3" s="25" t="str">
        <f t="shared" ref="F3:K3" si="0">IF(WEEKDAY(F2)=1,"Sunday",IF(WEEKDAY(F2)=2,"Monday",IF(WEEKDAY(F2)=3,"Tuesday",IF(WEEKDAY(F2)=4,"Wednesday",IF(WEEKDAY(F2)=5,"Thursday",IF(WEEKDAY(F2)=6,"Friday",IF(WEEKDAY(F2)=7,"Saturday","")))))))</f>
        <v>Tuesday</v>
      </c>
      <c r="G3" s="25" t="str">
        <f t="shared" si="0"/>
        <v>Wednesday</v>
      </c>
      <c r="H3" s="25" t="str">
        <f t="shared" si="0"/>
        <v>Thursday</v>
      </c>
      <c r="I3" s="25" t="str">
        <f t="shared" si="0"/>
        <v>Friday</v>
      </c>
      <c r="J3" s="25" t="str">
        <f t="shared" si="0"/>
        <v>Saturday</v>
      </c>
      <c r="K3" s="25" t="str">
        <f t="shared" si="0"/>
        <v>Sunday</v>
      </c>
      <c r="L3" s="32" t="str">
        <f>IF(WEEKDAY(L2)=1,"Sunday",IF(WEEKDAY(L2)=2,"Monday",IF(WEEKDAY(L2)=3,"Tuesday",IF(WEEKDAY(L2)=4,"Wednesday",IF(WEEKDAY(L2)=5,"Thursday",IF(WEEKDAY(L2)=6,"Friday",IF(WEEKDAY(L2)=7,"Saturday","")))))))</f>
        <v>Monday</v>
      </c>
      <c r="M3" s="32" t="str">
        <f t="shared" ref="M3:R3" si="1">IF(WEEKDAY(M2)=1,"Sunday",IF(WEEKDAY(M2)=2,"Monday",IF(WEEKDAY(M2)=3,"Tuesday",IF(WEEKDAY(M2)=4,"Wednesday",IF(WEEKDAY(M2)=5,"Thursday",IF(WEEKDAY(M2)=6,"Friday",IF(WEEKDAY(M2)=7,"Saturday","")))))))</f>
        <v>Tuesday</v>
      </c>
      <c r="N3" s="32" t="str">
        <f t="shared" si="1"/>
        <v>Wednesday</v>
      </c>
      <c r="O3" s="32" t="str">
        <f t="shared" si="1"/>
        <v>Thursday</v>
      </c>
      <c r="P3" s="32" t="str">
        <f t="shared" si="1"/>
        <v>Friday</v>
      </c>
      <c r="Q3" s="32" t="str">
        <f t="shared" si="1"/>
        <v>Saturday</v>
      </c>
      <c r="R3" s="32" t="str">
        <f t="shared" si="1"/>
        <v>Sunday</v>
      </c>
      <c r="S3" s="31" t="s">
        <v>48</v>
      </c>
      <c r="T3" s="32" t="str">
        <f t="shared" ref="T3:Y3" si="2">IF(WEEKDAY(T2)=1,"Sunday",IF(WEEKDAY(T2)=2,"Monday",IF(WEEKDAY(T2)=3,"Tuesday",IF(WEEKDAY(T2)=4,"Wednesday",IF(WEEKDAY(T2)=5,"Thursday",IF(WEEKDAY(T2)=6,"Friday",IF(WEEKDAY(T2)=7,"Saturday","")))))))</f>
        <v>Tuesday</v>
      </c>
      <c r="U3" s="32" t="str">
        <f t="shared" si="2"/>
        <v>Wednesday</v>
      </c>
      <c r="V3" s="32" t="str">
        <f t="shared" si="2"/>
        <v>Thursday</v>
      </c>
      <c r="W3" s="32" t="str">
        <f t="shared" si="2"/>
        <v>Friday</v>
      </c>
      <c r="X3" s="32" t="str">
        <f t="shared" si="2"/>
        <v>Saturday</v>
      </c>
      <c r="Y3" s="32" t="str">
        <f t="shared" si="2"/>
        <v>Sunday</v>
      </c>
      <c r="Z3" s="32" t="str">
        <f>IF(WEEKDAY(Z2)=1,"Sunday",IF(WEEKDAY(Z2)=2,"Monday",IF(WEEKDAY(Z2)=3,"Tuesday",IF(WEEKDAY(Z2)=4,"Wednesday",IF(WEEKDAY(Z2)=5,"Thursday",IF(WEEKDAY(Z2)=6,"Friday",IF(WEEKDAY(Z2)=7,"Saturday","")))))))</f>
        <v>Monday</v>
      </c>
      <c r="AA3" s="32" t="str">
        <f t="shared" ref="AA3:AF3" si="3">IF(WEEKDAY(AA2)=1,"Sunday",IF(WEEKDAY(AA2)=2,"Monday",IF(WEEKDAY(AA2)=3,"Tuesday",IF(WEEKDAY(AA2)=4,"Wednesday",IF(WEEKDAY(AA2)=5,"Thursday",IF(WEEKDAY(AA2)=6,"Friday",IF(WEEKDAY(AA2)=7,"Saturday","")))))))</f>
        <v>Tuesday</v>
      </c>
      <c r="AB3" s="32" t="str">
        <f t="shared" si="3"/>
        <v>Wednesday</v>
      </c>
      <c r="AC3" s="32" t="str">
        <f t="shared" si="3"/>
        <v>Thursday</v>
      </c>
      <c r="AD3" s="32" t="str">
        <f t="shared" si="3"/>
        <v>Friday</v>
      </c>
      <c r="AE3" s="32" t="str">
        <f t="shared" si="3"/>
        <v>Saturday</v>
      </c>
      <c r="AF3" s="32" t="str">
        <f t="shared" si="3"/>
        <v>Sunday</v>
      </c>
      <c r="AG3" s="32" t="str">
        <f t="shared" ref="AG3:AH3" si="4">IF(WEEKDAY(AG2)=1,"Sunday",IF(WEEKDAY(AG2)=2,"Monday",IF(WEEKDAY(AG2)=3,"Tuesday",IF(WEEKDAY(AG2)=4,"Wednesday",IF(WEEKDAY(AG2)=5,"Thursday",IF(WEEKDAY(AG2)=6,"Friday",IF(WEEKDAY(AG2)=7,"Saturday","")))))))</f>
        <v>Monday</v>
      </c>
      <c r="AH3" s="32" t="str">
        <f t="shared" si="4"/>
        <v>Tuesday</v>
      </c>
      <c r="AI3" s="32"/>
    </row>
    <row r="4" spans="1:35" ht="18.75">
      <c r="A4" s="2">
        <v>1</v>
      </c>
      <c r="B4" s="1" t="s">
        <v>1</v>
      </c>
      <c r="C4" s="8">
        <v>1</v>
      </c>
      <c r="D4" s="5">
        <v>1</v>
      </c>
      <c r="E4" s="39">
        <v>1</v>
      </c>
      <c r="F4" s="39" t="s">
        <v>49</v>
      </c>
      <c r="G4" s="39">
        <v>1</v>
      </c>
      <c r="H4" s="39">
        <v>1</v>
      </c>
      <c r="I4" s="39">
        <v>1</v>
      </c>
      <c r="J4" s="39" t="s">
        <v>49</v>
      </c>
      <c r="K4" s="39">
        <v>1</v>
      </c>
      <c r="L4" s="40" t="s">
        <v>49</v>
      </c>
      <c r="M4" s="40">
        <v>1</v>
      </c>
      <c r="N4" s="40">
        <v>1</v>
      </c>
      <c r="O4" s="40" t="s">
        <v>49</v>
      </c>
      <c r="P4" s="40">
        <v>1</v>
      </c>
      <c r="Q4" s="40">
        <v>1</v>
      </c>
      <c r="R4" s="40">
        <v>1</v>
      </c>
      <c r="S4" s="40">
        <v>1</v>
      </c>
      <c r="T4" s="40" t="s">
        <v>49</v>
      </c>
      <c r="U4" s="40">
        <v>1</v>
      </c>
      <c r="V4" s="40">
        <v>1</v>
      </c>
      <c r="W4" s="40">
        <v>1</v>
      </c>
      <c r="X4" s="40">
        <v>1</v>
      </c>
      <c r="Y4" s="40">
        <v>1</v>
      </c>
      <c r="Z4" s="40">
        <v>1</v>
      </c>
      <c r="AA4" s="40" t="s">
        <v>49</v>
      </c>
      <c r="AB4" s="40">
        <v>1</v>
      </c>
      <c r="AC4" s="40">
        <v>1</v>
      </c>
      <c r="AD4" s="40">
        <v>1</v>
      </c>
      <c r="AE4" s="40">
        <v>1</v>
      </c>
      <c r="AF4" s="40" t="s">
        <v>49</v>
      </c>
      <c r="AG4" s="40">
        <v>1</v>
      </c>
      <c r="AH4" s="40" t="s">
        <v>49</v>
      </c>
      <c r="AI4" s="40"/>
    </row>
    <row r="5" spans="1:35" ht="18.75">
      <c r="A5" s="2">
        <v>2</v>
      </c>
      <c r="B5" s="1" t="s">
        <v>2</v>
      </c>
      <c r="C5" s="8">
        <v>1</v>
      </c>
      <c r="D5" s="5">
        <v>1</v>
      </c>
      <c r="E5" s="39">
        <v>1</v>
      </c>
      <c r="F5" s="39">
        <v>1</v>
      </c>
      <c r="G5" s="39">
        <v>1</v>
      </c>
      <c r="H5" s="39" t="s">
        <v>49</v>
      </c>
      <c r="I5" s="39" t="s">
        <v>49</v>
      </c>
      <c r="J5" s="39" t="s">
        <v>49</v>
      </c>
      <c r="K5" s="39" t="s">
        <v>49</v>
      </c>
      <c r="L5" s="40">
        <v>1</v>
      </c>
      <c r="M5" s="40">
        <v>1</v>
      </c>
      <c r="N5" s="40">
        <v>1</v>
      </c>
      <c r="O5" s="40" t="s">
        <v>49</v>
      </c>
      <c r="P5" s="40">
        <v>1</v>
      </c>
      <c r="Q5" s="40">
        <v>1</v>
      </c>
      <c r="R5" s="40" t="s">
        <v>49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  <c r="Y5" s="40">
        <v>1</v>
      </c>
      <c r="Z5" s="40">
        <v>1</v>
      </c>
      <c r="AA5" s="40">
        <v>1</v>
      </c>
      <c r="AB5" s="40">
        <v>1</v>
      </c>
      <c r="AC5" s="40">
        <v>1</v>
      </c>
      <c r="AD5" s="40">
        <v>1</v>
      </c>
      <c r="AE5" s="40">
        <v>1</v>
      </c>
      <c r="AF5" s="40" t="s">
        <v>49</v>
      </c>
      <c r="AG5" s="40">
        <v>1</v>
      </c>
      <c r="AH5" s="40">
        <v>1</v>
      </c>
      <c r="AI5" s="40"/>
    </row>
    <row r="6" spans="1:35" ht="18.75">
      <c r="A6" s="2">
        <v>3</v>
      </c>
      <c r="B6" s="1" t="s">
        <v>3</v>
      </c>
      <c r="C6" s="8">
        <v>2</v>
      </c>
      <c r="D6" s="5">
        <v>2</v>
      </c>
      <c r="E6" s="39">
        <v>2</v>
      </c>
      <c r="F6" s="39">
        <v>2</v>
      </c>
      <c r="G6" s="39">
        <v>1</v>
      </c>
      <c r="H6" s="39">
        <v>1</v>
      </c>
      <c r="I6" s="39">
        <v>2</v>
      </c>
      <c r="J6" s="39" t="s">
        <v>49</v>
      </c>
      <c r="K6" s="41">
        <v>2</v>
      </c>
      <c r="L6" s="40">
        <v>2</v>
      </c>
      <c r="M6" s="40">
        <v>2</v>
      </c>
      <c r="N6" s="40">
        <v>1</v>
      </c>
      <c r="O6" s="40" t="s">
        <v>49</v>
      </c>
      <c r="P6" s="40">
        <v>2</v>
      </c>
      <c r="Q6" s="40">
        <v>2</v>
      </c>
      <c r="R6" s="40">
        <v>2</v>
      </c>
      <c r="S6" s="40">
        <v>2</v>
      </c>
      <c r="T6" s="40">
        <v>2</v>
      </c>
      <c r="U6" s="40">
        <v>1</v>
      </c>
      <c r="V6" s="40" t="s">
        <v>49</v>
      </c>
      <c r="W6" s="40">
        <v>1</v>
      </c>
      <c r="X6" s="40">
        <v>2</v>
      </c>
      <c r="Y6" s="42">
        <v>2</v>
      </c>
      <c r="Z6" s="40">
        <v>2</v>
      </c>
      <c r="AA6" s="40">
        <v>2</v>
      </c>
      <c r="AB6" s="40">
        <v>1</v>
      </c>
      <c r="AC6" s="40">
        <v>1</v>
      </c>
      <c r="AD6" s="40">
        <v>2</v>
      </c>
      <c r="AE6" s="40">
        <v>2</v>
      </c>
      <c r="AF6" s="40">
        <v>2</v>
      </c>
      <c r="AG6" s="40">
        <v>2</v>
      </c>
      <c r="AH6" s="40">
        <v>2</v>
      </c>
      <c r="AI6" s="40"/>
    </row>
    <row r="7" spans="1:35" ht="18.75">
      <c r="A7" s="2">
        <v>4</v>
      </c>
      <c r="B7" s="1" t="s">
        <v>4</v>
      </c>
      <c r="C7" s="8">
        <v>7</v>
      </c>
      <c r="D7" s="5">
        <v>6</v>
      </c>
      <c r="E7" s="39">
        <v>6</v>
      </c>
      <c r="F7" s="39">
        <v>5</v>
      </c>
      <c r="G7" s="39">
        <v>6</v>
      </c>
      <c r="H7" s="39">
        <v>6</v>
      </c>
      <c r="I7" s="39">
        <v>6</v>
      </c>
      <c r="J7" s="39">
        <v>5</v>
      </c>
      <c r="K7" s="39">
        <v>8</v>
      </c>
      <c r="L7" s="40">
        <v>6</v>
      </c>
      <c r="M7" s="40">
        <v>6</v>
      </c>
      <c r="N7" s="40">
        <v>7</v>
      </c>
      <c r="O7" s="40">
        <v>4</v>
      </c>
      <c r="P7" s="40">
        <v>4</v>
      </c>
      <c r="Q7" s="40">
        <v>6</v>
      </c>
      <c r="R7" s="40">
        <v>7</v>
      </c>
      <c r="S7" s="40">
        <v>6</v>
      </c>
      <c r="T7" s="40">
        <v>7</v>
      </c>
      <c r="U7" s="40">
        <v>5</v>
      </c>
      <c r="V7" s="40">
        <v>6</v>
      </c>
      <c r="W7" s="40">
        <v>7</v>
      </c>
      <c r="X7" s="40">
        <v>8</v>
      </c>
      <c r="Y7" s="40">
        <v>7</v>
      </c>
      <c r="Z7" s="40">
        <v>6</v>
      </c>
      <c r="AA7" s="40">
        <v>7</v>
      </c>
      <c r="AB7" s="40">
        <v>5</v>
      </c>
      <c r="AC7" s="40">
        <v>7</v>
      </c>
      <c r="AD7" s="40">
        <v>7</v>
      </c>
      <c r="AE7" s="40">
        <v>8</v>
      </c>
      <c r="AF7" s="40">
        <v>7</v>
      </c>
      <c r="AG7" s="40">
        <v>5</v>
      </c>
      <c r="AH7" s="40">
        <v>4</v>
      </c>
      <c r="AI7" s="40"/>
    </row>
    <row r="8" spans="1:35" ht="18.75">
      <c r="A8" s="2">
        <v>5</v>
      </c>
      <c r="B8" s="1" t="s">
        <v>5</v>
      </c>
      <c r="C8" s="8">
        <v>42</v>
      </c>
      <c r="D8" s="5">
        <v>34</v>
      </c>
      <c r="E8" s="39">
        <v>37</v>
      </c>
      <c r="F8" s="39">
        <v>34</v>
      </c>
      <c r="G8" s="39">
        <v>39</v>
      </c>
      <c r="H8" s="39">
        <v>39</v>
      </c>
      <c r="I8" s="39">
        <v>41</v>
      </c>
      <c r="J8" s="39">
        <v>36</v>
      </c>
      <c r="K8" s="39">
        <v>26</v>
      </c>
      <c r="L8" s="42">
        <v>30</v>
      </c>
      <c r="M8" s="42">
        <v>34</v>
      </c>
      <c r="N8" s="42">
        <v>32</v>
      </c>
      <c r="O8" s="42">
        <v>28</v>
      </c>
      <c r="P8" s="42">
        <v>29</v>
      </c>
      <c r="Q8" s="42">
        <v>35</v>
      </c>
      <c r="R8" s="42">
        <v>29</v>
      </c>
      <c r="S8" s="40">
        <v>29</v>
      </c>
      <c r="T8" s="40">
        <v>30</v>
      </c>
      <c r="U8" s="40">
        <v>34</v>
      </c>
      <c r="V8" s="40">
        <v>33</v>
      </c>
      <c r="W8" s="40">
        <v>32</v>
      </c>
      <c r="X8" s="40">
        <v>34</v>
      </c>
      <c r="Y8" s="40">
        <v>30</v>
      </c>
      <c r="Z8" s="42">
        <v>27</v>
      </c>
      <c r="AA8" s="42">
        <v>33</v>
      </c>
      <c r="AB8" s="43">
        <v>35</v>
      </c>
      <c r="AC8" s="40">
        <v>36</v>
      </c>
      <c r="AD8" s="43">
        <v>33</v>
      </c>
      <c r="AE8" s="42">
        <v>36</v>
      </c>
      <c r="AF8" s="40">
        <v>29</v>
      </c>
      <c r="AG8" s="43">
        <v>34</v>
      </c>
      <c r="AH8" s="42">
        <v>28</v>
      </c>
      <c r="AI8" s="40"/>
    </row>
    <row r="9" spans="1:35" ht="18.75">
      <c r="A9" s="2">
        <v>6</v>
      </c>
      <c r="B9" s="1" t="s">
        <v>6</v>
      </c>
      <c r="C9" s="8">
        <v>50</v>
      </c>
      <c r="D9" s="5">
        <f t="shared" ref="D9:D23" si="5">+C9*80/100</f>
        <v>40</v>
      </c>
      <c r="E9" s="39">
        <v>41</v>
      </c>
      <c r="F9" s="39">
        <v>41</v>
      </c>
      <c r="G9" s="39">
        <v>46</v>
      </c>
      <c r="H9" s="39">
        <v>46</v>
      </c>
      <c r="I9" s="39">
        <v>43</v>
      </c>
      <c r="J9" s="39">
        <v>41</v>
      </c>
      <c r="K9" s="39">
        <v>40</v>
      </c>
      <c r="L9" s="40">
        <v>39</v>
      </c>
      <c r="M9" s="40">
        <v>43</v>
      </c>
      <c r="N9" s="40">
        <v>42</v>
      </c>
      <c r="O9" s="40">
        <v>46</v>
      </c>
      <c r="P9" s="40">
        <v>46</v>
      </c>
      <c r="Q9" s="40">
        <v>45</v>
      </c>
      <c r="R9" s="40">
        <v>42</v>
      </c>
      <c r="S9" s="42">
        <v>45</v>
      </c>
      <c r="T9" s="40">
        <v>47</v>
      </c>
      <c r="U9" s="40">
        <v>46</v>
      </c>
      <c r="V9" s="40">
        <v>45</v>
      </c>
      <c r="W9" s="40">
        <v>47</v>
      </c>
      <c r="X9" s="40">
        <v>46</v>
      </c>
      <c r="Y9" s="40">
        <v>48</v>
      </c>
      <c r="Z9" s="40">
        <v>47</v>
      </c>
      <c r="AA9" s="40">
        <v>46</v>
      </c>
      <c r="AB9" s="40">
        <v>47</v>
      </c>
      <c r="AC9" s="40">
        <v>49</v>
      </c>
      <c r="AD9" s="40">
        <v>48</v>
      </c>
      <c r="AE9" s="40">
        <v>45</v>
      </c>
      <c r="AF9" s="40">
        <v>43</v>
      </c>
      <c r="AG9" s="40">
        <v>49</v>
      </c>
      <c r="AH9" s="40">
        <v>48</v>
      </c>
      <c r="AI9" s="40"/>
    </row>
    <row r="10" spans="1:35" ht="18.75">
      <c r="A10" s="2">
        <v>7</v>
      </c>
      <c r="B10" s="1" t="s">
        <v>7</v>
      </c>
      <c r="C10" s="8">
        <v>16</v>
      </c>
      <c r="D10" s="5">
        <v>13</v>
      </c>
      <c r="E10" s="39">
        <v>22</v>
      </c>
      <c r="F10" s="39">
        <v>22</v>
      </c>
      <c r="G10" s="39">
        <v>19</v>
      </c>
      <c r="H10" s="39">
        <v>18</v>
      </c>
      <c r="I10" s="39">
        <v>19</v>
      </c>
      <c r="J10" s="39">
        <v>17</v>
      </c>
      <c r="K10" s="39">
        <v>18</v>
      </c>
      <c r="L10" s="40">
        <v>19</v>
      </c>
      <c r="M10" s="40">
        <v>17</v>
      </c>
      <c r="N10" s="40">
        <v>18</v>
      </c>
      <c r="O10" s="40">
        <v>17</v>
      </c>
      <c r="P10" s="40">
        <v>16</v>
      </c>
      <c r="Q10" s="40">
        <v>18</v>
      </c>
      <c r="R10" s="40">
        <v>17</v>
      </c>
      <c r="S10" s="40">
        <v>16</v>
      </c>
      <c r="T10" s="40">
        <v>16</v>
      </c>
      <c r="U10" s="40">
        <v>15</v>
      </c>
      <c r="V10" s="40">
        <v>15</v>
      </c>
      <c r="W10" s="40">
        <v>17</v>
      </c>
      <c r="X10" s="40">
        <v>17</v>
      </c>
      <c r="Y10" s="40">
        <v>14</v>
      </c>
      <c r="Z10" s="40">
        <v>16</v>
      </c>
      <c r="AA10" s="40">
        <v>17</v>
      </c>
      <c r="AB10" s="40">
        <v>16</v>
      </c>
      <c r="AC10" s="40">
        <v>15</v>
      </c>
      <c r="AD10" s="40">
        <v>15</v>
      </c>
      <c r="AE10" s="40">
        <v>17</v>
      </c>
      <c r="AF10" s="40">
        <v>16</v>
      </c>
      <c r="AG10" s="40">
        <v>16</v>
      </c>
      <c r="AH10" s="40">
        <v>17</v>
      </c>
      <c r="AI10" s="40"/>
    </row>
    <row r="11" spans="1:35" ht="18.75">
      <c r="A11" s="2">
        <v>8</v>
      </c>
      <c r="B11" s="1" t="s">
        <v>8</v>
      </c>
      <c r="C11" s="8">
        <v>2</v>
      </c>
      <c r="D11" s="5">
        <v>2</v>
      </c>
      <c r="E11" s="39"/>
      <c r="F11" s="39"/>
      <c r="G11" s="39"/>
      <c r="H11" s="39"/>
      <c r="I11" s="39"/>
      <c r="J11" s="39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  <row r="12" spans="1:35" ht="18.75">
      <c r="A12" s="2">
        <v>9</v>
      </c>
      <c r="B12" s="1" t="s">
        <v>9</v>
      </c>
      <c r="C12" s="8">
        <v>8</v>
      </c>
      <c r="D12" s="5">
        <v>7</v>
      </c>
      <c r="E12" s="39">
        <v>8</v>
      </c>
      <c r="F12" s="39">
        <v>8</v>
      </c>
      <c r="G12" s="39">
        <v>8</v>
      </c>
      <c r="H12" s="39">
        <v>8</v>
      </c>
      <c r="I12" s="39">
        <v>8</v>
      </c>
      <c r="J12" s="39">
        <v>6</v>
      </c>
      <c r="K12" s="39">
        <v>7</v>
      </c>
      <c r="L12" s="40">
        <v>7</v>
      </c>
      <c r="M12" s="40">
        <v>7</v>
      </c>
      <c r="N12" s="40">
        <v>8</v>
      </c>
      <c r="O12" s="40">
        <v>6</v>
      </c>
      <c r="P12" s="40">
        <v>7</v>
      </c>
      <c r="Q12" s="40">
        <v>6</v>
      </c>
      <c r="R12" s="40">
        <v>6</v>
      </c>
      <c r="S12" s="40">
        <v>7</v>
      </c>
      <c r="T12" s="40">
        <v>8</v>
      </c>
      <c r="U12" s="40">
        <v>8</v>
      </c>
      <c r="V12" s="40">
        <v>7</v>
      </c>
      <c r="W12" s="40">
        <v>6</v>
      </c>
      <c r="X12" s="40">
        <v>6</v>
      </c>
      <c r="Y12" s="40">
        <v>6</v>
      </c>
      <c r="Z12" s="40">
        <v>6</v>
      </c>
      <c r="AA12" s="40">
        <v>8</v>
      </c>
      <c r="AB12" s="40">
        <v>6</v>
      </c>
      <c r="AC12" s="40">
        <v>7</v>
      </c>
      <c r="AD12" s="40">
        <v>7</v>
      </c>
      <c r="AE12" s="40">
        <v>8</v>
      </c>
      <c r="AF12" s="40">
        <v>8</v>
      </c>
      <c r="AG12" s="40">
        <v>8</v>
      </c>
      <c r="AH12" s="40">
        <v>7</v>
      </c>
      <c r="AI12" s="40"/>
    </row>
    <row r="13" spans="1:35" ht="18.75">
      <c r="A13" s="2">
        <v>10</v>
      </c>
      <c r="B13" s="1" t="s">
        <v>10</v>
      </c>
      <c r="C13" s="8">
        <v>9</v>
      </c>
      <c r="D13" s="5">
        <v>8</v>
      </c>
      <c r="E13" s="39">
        <v>5</v>
      </c>
      <c r="F13" s="39">
        <v>6</v>
      </c>
      <c r="G13" s="39">
        <v>7</v>
      </c>
      <c r="H13" s="39">
        <v>6</v>
      </c>
      <c r="I13" s="39">
        <v>7</v>
      </c>
      <c r="J13" s="39">
        <v>5</v>
      </c>
      <c r="K13" s="39">
        <v>7</v>
      </c>
      <c r="L13" s="40">
        <v>6</v>
      </c>
      <c r="M13" s="40">
        <v>5</v>
      </c>
      <c r="N13" s="40">
        <v>6</v>
      </c>
      <c r="O13" s="40">
        <v>5</v>
      </c>
      <c r="P13" s="40">
        <v>5</v>
      </c>
      <c r="Q13" s="40">
        <v>5</v>
      </c>
      <c r="R13" s="40">
        <v>7</v>
      </c>
      <c r="S13" s="40">
        <v>6</v>
      </c>
      <c r="T13" s="40">
        <v>5</v>
      </c>
      <c r="U13" s="40">
        <v>7</v>
      </c>
      <c r="V13" s="40">
        <v>7</v>
      </c>
      <c r="W13" s="40">
        <v>6</v>
      </c>
      <c r="X13" s="40">
        <v>7</v>
      </c>
      <c r="Y13" s="40">
        <v>7</v>
      </c>
      <c r="Z13" s="40">
        <v>6</v>
      </c>
      <c r="AA13" s="40">
        <v>8</v>
      </c>
      <c r="AB13" s="40">
        <v>8</v>
      </c>
      <c r="AC13" s="40">
        <v>8</v>
      </c>
      <c r="AD13" s="40">
        <v>8</v>
      </c>
      <c r="AE13" s="40">
        <v>8</v>
      </c>
      <c r="AF13" s="40">
        <v>9</v>
      </c>
      <c r="AG13" s="40">
        <v>9</v>
      </c>
      <c r="AH13" s="40">
        <v>9</v>
      </c>
      <c r="AI13" s="40"/>
    </row>
    <row r="14" spans="1:35" ht="18.75">
      <c r="A14" s="2">
        <v>11</v>
      </c>
      <c r="B14" s="1" t="s">
        <v>11</v>
      </c>
      <c r="C14" s="8">
        <v>1</v>
      </c>
      <c r="D14" s="5">
        <v>1</v>
      </c>
      <c r="E14" s="39">
        <v>1</v>
      </c>
      <c r="F14" s="39">
        <v>1</v>
      </c>
      <c r="G14" s="39">
        <v>1</v>
      </c>
      <c r="H14" s="39">
        <v>1</v>
      </c>
      <c r="I14" s="39">
        <v>1</v>
      </c>
      <c r="J14" s="39" t="s">
        <v>49</v>
      </c>
      <c r="K14" s="39" t="s">
        <v>49</v>
      </c>
      <c r="L14" s="40" t="s">
        <v>49</v>
      </c>
      <c r="M14" s="40">
        <v>1</v>
      </c>
      <c r="N14" s="40" t="s">
        <v>49</v>
      </c>
      <c r="O14" s="40" t="s">
        <v>49</v>
      </c>
      <c r="P14" s="40">
        <v>1</v>
      </c>
      <c r="Q14" s="40">
        <v>1</v>
      </c>
      <c r="R14" s="40">
        <v>1</v>
      </c>
      <c r="S14" s="40">
        <v>1</v>
      </c>
      <c r="T14" s="40">
        <v>1</v>
      </c>
      <c r="U14" s="40">
        <v>1</v>
      </c>
      <c r="V14" s="40">
        <v>1</v>
      </c>
      <c r="W14" s="40">
        <v>1</v>
      </c>
      <c r="X14" s="40" t="s">
        <v>49</v>
      </c>
      <c r="Y14" s="40" t="s">
        <v>49</v>
      </c>
      <c r="Z14" s="40" t="s">
        <v>49</v>
      </c>
      <c r="AA14" s="40" t="s">
        <v>49</v>
      </c>
      <c r="AB14" s="40" t="s">
        <v>49</v>
      </c>
      <c r="AC14" s="40" t="s">
        <v>49</v>
      </c>
      <c r="AD14" s="40" t="s">
        <v>49</v>
      </c>
      <c r="AE14" s="40" t="s">
        <v>49</v>
      </c>
      <c r="AF14" s="40">
        <v>1</v>
      </c>
      <c r="AG14" s="40">
        <v>1</v>
      </c>
      <c r="AH14" s="40">
        <v>1</v>
      </c>
      <c r="AI14" s="40"/>
    </row>
    <row r="15" spans="1:35" ht="18.75">
      <c r="A15" s="2">
        <v>12</v>
      </c>
      <c r="B15" s="1" t="s">
        <v>12</v>
      </c>
      <c r="C15" s="8">
        <v>1</v>
      </c>
      <c r="D15" s="5">
        <v>1</v>
      </c>
      <c r="E15" s="39" t="s">
        <v>49</v>
      </c>
      <c r="F15" s="39" t="s">
        <v>49</v>
      </c>
      <c r="G15" s="39" t="s">
        <v>49</v>
      </c>
      <c r="H15" s="39" t="s">
        <v>49</v>
      </c>
      <c r="I15" s="39" t="s">
        <v>49</v>
      </c>
      <c r="J15" s="39" t="s">
        <v>49</v>
      </c>
      <c r="K15" s="39" t="s">
        <v>49</v>
      </c>
      <c r="L15" s="40" t="s">
        <v>49</v>
      </c>
      <c r="M15" s="40" t="s">
        <v>49</v>
      </c>
      <c r="N15" s="40" t="s">
        <v>49</v>
      </c>
      <c r="O15" s="40" t="s">
        <v>49</v>
      </c>
      <c r="P15" s="40" t="s">
        <v>49</v>
      </c>
      <c r="Q15" s="40" t="s">
        <v>49</v>
      </c>
      <c r="R15" s="40" t="s">
        <v>49</v>
      </c>
      <c r="S15" s="40">
        <v>1</v>
      </c>
      <c r="T15" s="40">
        <v>1</v>
      </c>
      <c r="U15" s="40">
        <v>1</v>
      </c>
      <c r="V15" s="40">
        <v>1</v>
      </c>
      <c r="W15" s="40">
        <v>1</v>
      </c>
      <c r="X15" s="40">
        <v>1</v>
      </c>
      <c r="Y15" s="40" t="s">
        <v>49</v>
      </c>
      <c r="Z15" s="40">
        <v>1</v>
      </c>
      <c r="AA15" s="40">
        <v>1</v>
      </c>
      <c r="AB15" s="40">
        <v>1</v>
      </c>
      <c r="AC15" s="40">
        <v>1</v>
      </c>
      <c r="AD15" s="40">
        <v>1</v>
      </c>
      <c r="AE15" s="40">
        <v>1</v>
      </c>
      <c r="AF15" s="40" t="s">
        <v>49</v>
      </c>
      <c r="AG15" s="40">
        <v>1</v>
      </c>
      <c r="AH15" s="40">
        <v>1</v>
      </c>
      <c r="AI15" s="40"/>
    </row>
    <row r="16" spans="1:35" ht="18.75">
      <c r="A16" s="2">
        <v>13</v>
      </c>
      <c r="B16" s="1" t="s">
        <v>13</v>
      </c>
      <c r="C16" s="8">
        <v>1</v>
      </c>
      <c r="D16" s="5">
        <v>1</v>
      </c>
      <c r="E16" s="39">
        <v>1</v>
      </c>
      <c r="F16" s="39">
        <v>1</v>
      </c>
      <c r="G16" s="39">
        <v>1</v>
      </c>
      <c r="H16" s="39">
        <v>1</v>
      </c>
      <c r="I16" s="39">
        <v>1</v>
      </c>
      <c r="J16" s="39">
        <v>1</v>
      </c>
      <c r="K16" s="39">
        <v>1</v>
      </c>
      <c r="L16" s="40" t="s">
        <v>49</v>
      </c>
      <c r="M16" s="40">
        <v>1</v>
      </c>
      <c r="N16" s="40">
        <v>1</v>
      </c>
      <c r="O16" s="40">
        <v>1</v>
      </c>
      <c r="P16" s="40" t="s">
        <v>49</v>
      </c>
      <c r="Q16" s="40">
        <v>1</v>
      </c>
      <c r="R16" s="40">
        <v>1</v>
      </c>
      <c r="S16" s="40">
        <v>1</v>
      </c>
      <c r="T16" s="40" t="s">
        <v>49</v>
      </c>
      <c r="U16" s="40" t="s">
        <v>49</v>
      </c>
      <c r="V16" s="40" t="s">
        <v>49</v>
      </c>
      <c r="W16" s="40" t="s">
        <v>49</v>
      </c>
      <c r="X16" s="40" t="s">
        <v>49</v>
      </c>
      <c r="Y16" s="40" t="s">
        <v>49</v>
      </c>
      <c r="Z16" s="40" t="s">
        <v>49</v>
      </c>
      <c r="AA16" s="40" t="s">
        <v>49</v>
      </c>
      <c r="AB16" s="40" t="s">
        <v>49</v>
      </c>
      <c r="AC16" s="40">
        <v>1</v>
      </c>
      <c r="AD16" s="40">
        <v>1</v>
      </c>
      <c r="AE16" s="40">
        <v>1</v>
      </c>
      <c r="AF16" s="40">
        <v>1</v>
      </c>
      <c r="AG16" s="40">
        <v>1</v>
      </c>
      <c r="AH16" s="40">
        <v>1</v>
      </c>
      <c r="AI16" s="40"/>
    </row>
    <row r="17" spans="1:35" ht="18.75">
      <c r="A17" s="2">
        <v>14</v>
      </c>
      <c r="B17" s="1" t="s">
        <v>14</v>
      </c>
      <c r="C17" s="8">
        <v>1</v>
      </c>
      <c r="D17" s="5">
        <v>1</v>
      </c>
      <c r="E17" s="39" t="s">
        <v>49</v>
      </c>
      <c r="F17" s="39">
        <v>1</v>
      </c>
      <c r="G17" s="39">
        <v>1</v>
      </c>
      <c r="H17" s="39">
        <v>1</v>
      </c>
      <c r="I17" s="39">
        <v>1</v>
      </c>
      <c r="J17" s="39" t="s">
        <v>49</v>
      </c>
      <c r="K17" s="39">
        <v>1</v>
      </c>
      <c r="L17" s="40">
        <v>1</v>
      </c>
      <c r="M17" s="40" t="s">
        <v>49</v>
      </c>
      <c r="N17" s="40">
        <v>1</v>
      </c>
      <c r="O17" s="40" t="s">
        <v>49</v>
      </c>
      <c r="P17" s="40">
        <v>1</v>
      </c>
      <c r="Q17" s="40">
        <v>1</v>
      </c>
      <c r="R17" s="40">
        <v>1</v>
      </c>
      <c r="S17" s="40" t="s">
        <v>49</v>
      </c>
      <c r="T17" s="40">
        <v>1</v>
      </c>
      <c r="U17" s="40">
        <v>1</v>
      </c>
      <c r="V17" s="40">
        <v>1</v>
      </c>
      <c r="W17" s="40">
        <v>1</v>
      </c>
      <c r="X17" s="40">
        <v>1</v>
      </c>
      <c r="Y17" s="40">
        <v>1</v>
      </c>
      <c r="Z17" s="40" t="s">
        <v>49</v>
      </c>
      <c r="AA17" s="40">
        <v>1</v>
      </c>
      <c r="AB17" s="40">
        <v>1</v>
      </c>
      <c r="AC17" s="40">
        <v>1</v>
      </c>
      <c r="AD17" s="40">
        <v>1</v>
      </c>
      <c r="AE17" s="40" t="s">
        <v>49</v>
      </c>
      <c r="AF17" s="40">
        <v>1</v>
      </c>
      <c r="AG17" s="40" t="s">
        <v>49</v>
      </c>
      <c r="AH17" s="40">
        <v>1</v>
      </c>
      <c r="AI17" s="40"/>
    </row>
    <row r="18" spans="1:35" ht="18.75">
      <c r="A18" s="2">
        <v>15</v>
      </c>
      <c r="B18" s="1" t="s">
        <v>15</v>
      </c>
      <c r="C18" s="8">
        <v>5</v>
      </c>
      <c r="D18" s="5">
        <f t="shared" si="5"/>
        <v>4</v>
      </c>
      <c r="E18" s="39">
        <v>3</v>
      </c>
      <c r="F18" s="39">
        <v>3</v>
      </c>
      <c r="G18" s="39">
        <v>3</v>
      </c>
      <c r="H18" s="39">
        <v>3</v>
      </c>
      <c r="I18" s="39">
        <v>3</v>
      </c>
      <c r="J18" s="39">
        <v>3</v>
      </c>
      <c r="K18" s="39">
        <v>3</v>
      </c>
      <c r="L18" s="40">
        <v>3</v>
      </c>
      <c r="M18" s="40">
        <v>3</v>
      </c>
      <c r="N18" s="40">
        <v>4</v>
      </c>
      <c r="O18" s="40">
        <v>4</v>
      </c>
      <c r="P18" s="40">
        <v>4</v>
      </c>
      <c r="Q18" s="40">
        <v>4</v>
      </c>
      <c r="R18" s="40">
        <v>4</v>
      </c>
      <c r="S18" s="40">
        <v>4</v>
      </c>
      <c r="T18" s="40">
        <v>4</v>
      </c>
      <c r="U18" s="40">
        <v>4</v>
      </c>
      <c r="V18" s="40">
        <v>4</v>
      </c>
      <c r="W18" s="40">
        <v>4</v>
      </c>
      <c r="X18" s="40">
        <v>4</v>
      </c>
      <c r="Y18" s="40">
        <v>4</v>
      </c>
      <c r="Z18" s="40">
        <v>4</v>
      </c>
      <c r="AA18" s="40">
        <v>5</v>
      </c>
      <c r="AB18" s="40">
        <v>5</v>
      </c>
      <c r="AC18" s="40">
        <v>5</v>
      </c>
      <c r="AD18" s="40">
        <v>5</v>
      </c>
      <c r="AE18" s="40">
        <v>5</v>
      </c>
      <c r="AF18" s="40">
        <v>4</v>
      </c>
      <c r="AG18" s="40">
        <v>5</v>
      </c>
      <c r="AH18" s="40">
        <v>5</v>
      </c>
      <c r="AI18" s="40"/>
    </row>
    <row r="19" spans="1:35" ht="18.75">
      <c r="A19" s="2">
        <v>16</v>
      </c>
      <c r="B19" s="1" t="s">
        <v>16</v>
      </c>
      <c r="C19" s="8">
        <v>1</v>
      </c>
      <c r="D19" s="5">
        <v>1</v>
      </c>
      <c r="E19" s="39">
        <v>2</v>
      </c>
      <c r="F19" s="39">
        <v>2</v>
      </c>
      <c r="G19" s="39">
        <v>1</v>
      </c>
      <c r="H19" s="39">
        <v>2</v>
      </c>
      <c r="I19" s="39">
        <v>2</v>
      </c>
      <c r="J19" s="39">
        <v>1</v>
      </c>
      <c r="K19" s="39">
        <v>2</v>
      </c>
      <c r="L19" s="40">
        <v>1</v>
      </c>
      <c r="M19" s="40">
        <v>2</v>
      </c>
      <c r="N19" s="40">
        <v>1</v>
      </c>
      <c r="O19" s="40">
        <v>1</v>
      </c>
      <c r="P19" s="40">
        <v>1</v>
      </c>
      <c r="Q19" s="40">
        <v>1</v>
      </c>
      <c r="R19" s="40">
        <v>1</v>
      </c>
      <c r="S19" s="40">
        <v>2</v>
      </c>
      <c r="T19" s="40">
        <v>2</v>
      </c>
      <c r="U19" s="40">
        <v>1</v>
      </c>
      <c r="V19" s="40">
        <v>2</v>
      </c>
      <c r="W19" s="40">
        <v>2</v>
      </c>
      <c r="X19" s="40">
        <v>2</v>
      </c>
      <c r="Y19" s="40">
        <v>1</v>
      </c>
      <c r="Z19" s="40">
        <v>2</v>
      </c>
      <c r="AA19" s="40">
        <v>2</v>
      </c>
      <c r="AB19" s="40">
        <v>2</v>
      </c>
      <c r="AC19" s="40">
        <v>2</v>
      </c>
      <c r="AD19" s="40">
        <v>1</v>
      </c>
      <c r="AE19" s="40">
        <v>2</v>
      </c>
      <c r="AF19" s="40">
        <v>1</v>
      </c>
      <c r="AG19" s="40">
        <v>2</v>
      </c>
      <c r="AH19" s="40">
        <v>2</v>
      </c>
      <c r="AI19" s="40"/>
    </row>
    <row r="20" spans="1:35" ht="18.75">
      <c r="A20" s="2">
        <v>17</v>
      </c>
      <c r="B20" s="1" t="s">
        <v>17</v>
      </c>
      <c r="C20" s="8">
        <v>19</v>
      </c>
      <c r="D20" s="5">
        <v>16</v>
      </c>
      <c r="E20" s="39">
        <v>17</v>
      </c>
      <c r="F20" s="39">
        <v>16</v>
      </c>
      <c r="G20" s="39">
        <v>15</v>
      </c>
      <c r="H20" s="39">
        <v>17</v>
      </c>
      <c r="I20" s="39">
        <v>14</v>
      </c>
      <c r="J20" s="39">
        <v>16</v>
      </c>
      <c r="K20" s="39">
        <v>12</v>
      </c>
      <c r="L20" s="40">
        <v>19</v>
      </c>
      <c r="M20" s="40">
        <v>16</v>
      </c>
      <c r="N20" s="40">
        <v>13</v>
      </c>
      <c r="O20" s="40">
        <v>14</v>
      </c>
      <c r="P20" s="40">
        <v>12</v>
      </c>
      <c r="Q20" s="40">
        <v>14</v>
      </c>
      <c r="R20" s="40">
        <v>16</v>
      </c>
      <c r="S20" s="40">
        <v>16</v>
      </c>
      <c r="T20" s="40">
        <v>16</v>
      </c>
      <c r="U20" s="40">
        <v>19</v>
      </c>
      <c r="V20" s="40">
        <v>19</v>
      </c>
      <c r="W20" s="40">
        <v>18</v>
      </c>
      <c r="X20" s="40">
        <v>19</v>
      </c>
      <c r="Y20" s="40">
        <v>13</v>
      </c>
      <c r="Z20" s="40">
        <v>17</v>
      </c>
      <c r="AA20" s="40">
        <v>22</v>
      </c>
      <c r="AB20" s="40">
        <v>17</v>
      </c>
      <c r="AC20" s="40">
        <v>15</v>
      </c>
      <c r="AD20" s="40">
        <v>13</v>
      </c>
      <c r="AE20" s="40">
        <v>18</v>
      </c>
      <c r="AF20" s="40">
        <v>13</v>
      </c>
      <c r="AG20" s="40">
        <v>16</v>
      </c>
      <c r="AH20" s="40">
        <v>17</v>
      </c>
      <c r="AI20" s="40"/>
    </row>
    <row r="21" spans="1:35" ht="18.75">
      <c r="A21" s="2">
        <v>18</v>
      </c>
      <c r="B21" s="1" t="s">
        <v>18</v>
      </c>
      <c r="C21" s="8">
        <v>2</v>
      </c>
      <c r="D21" s="5">
        <v>2</v>
      </c>
      <c r="E21" s="39">
        <v>2</v>
      </c>
      <c r="F21" s="39">
        <v>2</v>
      </c>
      <c r="G21" s="39">
        <v>2</v>
      </c>
      <c r="H21" s="39">
        <v>2</v>
      </c>
      <c r="I21" s="39">
        <v>2</v>
      </c>
      <c r="J21" s="39">
        <v>2</v>
      </c>
      <c r="K21" s="39">
        <v>2</v>
      </c>
      <c r="L21" s="40">
        <v>2</v>
      </c>
      <c r="M21" s="40">
        <v>2</v>
      </c>
      <c r="N21" s="40">
        <v>2</v>
      </c>
      <c r="O21" s="40">
        <v>2</v>
      </c>
      <c r="P21" s="40">
        <v>2</v>
      </c>
      <c r="Q21" s="40">
        <v>2</v>
      </c>
      <c r="R21" s="40">
        <v>2</v>
      </c>
      <c r="S21" s="40">
        <v>2</v>
      </c>
      <c r="T21" s="40">
        <v>2</v>
      </c>
      <c r="U21" s="40">
        <v>2</v>
      </c>
      <c r="V21" s="40">
        <v>2</v>
      </c>
      <c r="W21" s="40">
        <v>2</v>
      </c>
      <c r="X21" s="42">
        <v>2</v>
      </c>
      <c r="Y21" s="40">
        <v>2</v>
      </c>
      <c r="Z21" s="40">
        <v>2</v>
      </c>
      <c r="AA21" s="40">
        <v>2</v>
      </c>
      <c r="AB21" s="40">
        <v>2</v>
      </c>
      <c r="AC21" s="40">
        <v>2</v>
      </c>
      <c r="AD21" s="40">
        <v>2</v>
      </c>
      <c r="AE21" s="40">
        <v>2</v>
      </c>
      <c r="AF21" s="40">
        <v>2</v>
      </c>
      <c r="AG21" s="40">
        <v>2</v>
      </c>
      <c r="AH21" s="40">
        <v>2</v>
      </c>
      <c r="AI21" s="40"/>
    </row>
    <row r="22" spans="1:35" ht="18.75">
      <c r="A22" s="2">
        <v>19</v>
      </c>
      <c r="B22" s="1" t="s">
        <v>19</v>
      </c>
      <c r="C22" s="8">
        <v>1</v>
      </c>
      <c r="D22" s="5">
        <v>1</v>
      </c>
      <c r="E22" s="39">
        <v>1</v>
      </c>
      <c r="F22" s="39">
        <v>1</v>
      </c>
      <c r="G22" s="39">
        <v>1</v>
      </c>
      <c r="H22" s="39">
        <v>1</v>
      </c>
      <c r="I22" s="39">
        <v>1</v>
      </c>
      <c r="J22" s="39" t="s">
        <v>49</v>
      </c>
      <c r="K22" s="39">
        <v>1</v>
      </c>
      <c r="L22" s="40">
        <v>1</v>
      </c>
      <c r="M22" s="40">
        <v>1</v>
      </c>
      <c r="N22" s="40">
        <v>1</v>
      </c>
      <c r="O22" s="40" t="s">
        <v>49</v>
      </c>
      <c r="P22" s="40">
        <v>1</v>
      </c>
      <c r="Q22" s="40" t="s">
        <v>49</v>
      </c>
      <c r="R22" s="40">
        <v>1</v>
      </c>
      <c r="S22" s="40">
        <v>1</v>
      </c>
      <c r="T22" s="40">
        <v>1</v>
      </c>
      <c r="U22" s="40">
        <v>1</v>
      </c>
      <c r="V22" s="40">
        <v>1</v>
      </c>
      <c r="W22" s="40">
        <v>1</v>
      </c>
      <c r="X22" s="40">
        <v>1</v>
      </c>
      <c r="Y22" s="40" t="s">
        <v>49</v>
      </c>
      <c r="Z22" s="40">
        <v>1</v>
      </c>
      <c r="AA22" s="40">
        <v>1</v>
      </c>
      <c r="AB22" s="40" t="s">
        <v>49</v>
      </c>
      <c r="AC22" s="40">
        <v>1</v>
      </c>
      <c r="AD22" s="40">
        <v>1</v>
      </c>
      <c r="AE22" s="40" t="s">
        <v>49</v>
      </c>
      <c r="AF22" s="40">
        <v>1</v>
      </c>
      <c r="AG22" s="40">
        <v>1</v>
      </c>
      <c r="AH22" s="40">
        <v>1</v>
      </c>
      <c r="AI22" s="40"/>
    </row>
    <row r="23" spans="1:35" ht="18.75">
      <c r="A23" s="2">
        <v>20</v>
      </c>
      <c r="B23" s="1" t="s">
        <v>20</v>
      </c>
      <c r="C23" s="8">
        <v>5</v>
      </c>
      <c r="D23" s="5">
        <f t="shared" si="5"/>
        <v>4</v>
      </c>
      <c r="E23" s="39">
        <v>4</v>
      </c>
      <c r="F23" s="39">
        <v>4</v>
      </c>
      <c r="G23" s="39">
        <v>4</v>
      </c>
      <c r="H23" s="39">
        <v>3</v>
      </c>
      <c r="I23" s="39">
        <v>3</v>
      </c>
      <c r="J23" s="39">
        <v>4</v>
      </c>
      <c r="K23" s="39">
        <v>4</v>
      </c>
      <c r="L23" s="40">
        <v>4</v>
      </c>
      <c r="M23" s="40">
        <v>4</v>
      </c>
      <c r="N23" s="40">
        <v>4</v>
      </c>
      <c r="O23" s="40">
        <v>3</v>
      </c>
      <c r="P23" s="40">
        <v>3</v>
      </c>
      <c r="Q23" s="40">
        <v>3</v>
      </c>
      <c r="R23" s="40">
        <v>3</v>
      </c>
      <c r="S23" s="40">
        <v>3</v>
      </c>
      <c r="T23" s="40">
        <v>3</v>
      </c>
      <c r="U23" s="40">
        <v>3</v>
      </c>
      <c r="V23" s="40">
        <v>3</v>
      </c>
      <c r="W23" s="40">
        <v>3</v>
      </c>
      <c r="X23" s="40">
        <v>3</v>
      </c>
      <c r="Y23" s="40">
        <v>4</v>
      </c>
      <c r="Z23" s="40">
        <v>3</v>
      </c>
      <c r="AA23" s="40">
        <v>4</v>
      </c>
      <c r="AB23" s="40">
        <v>4</v>
      </c>
      <c r="AC23" s="40">
        <v>5</v>
      </c>
      <c r="AD23" s="40">
        <v>5</v>
      </c>
      <c r="AE23" s="40">
        <v>5</v>
      </c>
      <c r="AF23" s="40">
        <v>6</v>
      </c>
      <c r="AG23" s="40">
        <v>5</v>
      </c>
      <c r="AH23" s="40">
        <v>5</v>
      </c>
      <c r="AI23" s="40"/>
    </row>
    <row r="24" spans="1:35" ht="18.75">
      <c r="A24" s="4" t="s">
        <v>21</v>
      </c>
      <c r="B24" s="1"/>
      <c r="C24" s="8"/>
      <c r="D24" s="5"/>
      <c r="E24" s="39"/>
      <c r="F24" s="39"/>
      <c r="G24" s="39"/>
      <c r="H24" s="39"/>
      <c r="I24" s="39"/>
      <c r="J24" s="39"/>
      <c r="K24" s="39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</row>
    <row r="25" spans="1:35" ht="18.75">
      <c r="A25" s="2">
        <v>21</v>
      </c>
      <c r="B25" s="1" t="s">
        <v>22</v>
      </c>
      <c r="C25" s="8">
        <v>1</v>
      </c>
      <c r="D25" s="5">
        <v>1</v>
      </c>
      <c r="E25" s="39">
        <v>1</v>
      </c>
      <c r="F25" s="39">
        <v>1</v>
      </c>
      <c r="G25" s="39" t="s">
        <v>49</v>
      </c>
      <c r="H25" s="39">
        <v>1</v>
      </c>
      <c r="I25" s="39">
        <v>1</v>
      </c>
      <c r="J25" s="39" t="s">
        <v>49</v>
      </c>
      <c r="K25" s="39">
        <v>1</v>
      </c>
      <c r="L25" s="40">
        <v>1</v>
      </c>
      <c r="M25" s="40">
        <v>1</v>
      </c>
      <c r="N25" s="40" t="s">
        <v>49</v>
      </c>
      <c r="O25" s="40" t="s">
        <v>49</v>
      </c>
      <c r="P25" s="40">
        <v>1</v>
      </c>
      <c r="Q25" s="40">
        <v>1</v>
      </c>
      <c r="R25" s="40">
        <v>1</v>
      </c>
      <c r="S25" s="40" t="s">
        <v>49</v>
      </c>
      <c r="T25" s="40">
        <v>1</v>
      </c>
      <c r="U25" s="40" t="s">
        <v>49</v>
      </c>
      <c r="V25" s="40">
        <v>1</v>
      </c>
      <c r="W25" s="40">
        <v>1</v>
      </c>
      <c r="X25" s="40">
        <v>1</v>
      </c>
      <c r="Y25" s="40">
        <v>1</v>
      </c>
      <c r="Z25" s="40">
        <v>1</v>
      </c>
      <c r="AA25" s="40" t="s">
        <v>49</v>
      </c>
      <c r="AB25" s="40" t="s">
        <v>49</v>
      </c>
      <c r="AC25" s="40" t="s">
        <v>49</v>
      </c>
      <c r="AD25" s="40">
        <v>1</v>
      </c>
      <c r="AE25" s="40">
        <v>1</v>
      </c>
      <c r="AF25" s="40">
        <v>1</v>
      </c>
      <c r="AG25" s="40">
        <v>1</v>
      </c>
      <c r="AH25" s="40">
        <v>1</v>
      </c>
      <c r="AI25" s="40"/>
    </row>
    <row r="26" spans="1:35" ht="18.75">
      <c r="A26" s="2">
        <v>22</v>
      </c>
      <c r="B26" s="1" t="s">
        <v>23</v>
      </c>
      <c r="C26" s="8">
        <v>2</v>
      </c>
      <c r="D26" s="5">
        <v>2</v>
      </c>
      <c r="E26" s="39">
        <v>2</v>
      </c>
      <c r="F26" s="39">
        <v>1</v>
      </c>
      <c r="G26" s="39">
        <v>2</v>
      </c>
      <c r="H26" s="39">
        <v>2</v>
      </c>
      <c r="I26" s="39">
        <v>1</v>
      </c>
      <c r="J26" s="39">
        <v>1</v>
      </c>
      <c r="K26" s="39">
        <v>2</v>
      </c>
      <c r="L26" s="40">
        <v>1</v>
      </c>
      <c r="M26" s="40">
        <v>1</v>
      </c>
      <c r="N26" s="40">
        <v>1</v>
      </c>
      <c r="O26" s="40">
        <v>1</v>
      </c>
      <c r="P26" s="40">
        <v>1</v>
      </c>
      <c r="Q26" s="40">
        <v>1</v>
      </c>
      <c r="R26" s="40">
        <v>2</v>
      </c>
      <c r="S26" s="40">
        <v>2</v>
      </c>
      <c r="T26" s="40">
        <v>1</v>
      </c>
      <c r="U26" s="40">
        <v>2</v>
      </c>
      <c r="V26" s="40">
        <v>2</v>
      </c>
      <c r="W26" s="40">
        <v>1</v>
      </c>
      <c r="X26" s="40">
        <v>2</v>
      </c>
      <c r="Y26" s="40">
        <v>1</v>
      </c>
      <c r="Z26" s="40">
        <v>1</v>
      </c>
      <c r="AA26" s="40">
        <v>2</v>
      </c>
      <c r="AB26" s="40">
        <v>2</v>
      </c>
      <c r="AC26" s="40">
        <v>2</v>
      </c>
      <c r="AD26" s="40">
        <v>1</v>
      </c>
      <c r="AE26" s="40">
        <v>2</v>
      </c>
      <c r="AF26" s="40">
        <v>2</v>
      </c>
      <c r="AG26" s="40">
        <v>1</v>
      </c>
      <c r="AH26" s="40">
        <v>2</v>
      </c>
      <c r="AI26" s="40"/>
    </row>
    <row r="27" spans="1:35" ht="18.75">
      <c r="A27" s="2">
        <v>23</v>
      </c>
      <c r="B27" s="1" t="s">
        <v>24</v>
      </c>
      <c r="C27" s="8">
        <v>1</v>
      </c>
      <c r="D27" s="5">
        <v>1</v>
      </c>
      <c r="E27" s="39">
        <v>1</v>
      </c>
      <c r="F27" s="39">
        <v>1</v>
      </c>
      <c r="G27" s="39">
        <v>1</v>
      </c>
      <c r="H27" s="39">
        <v>1</v>
      </c>
      <c r="I27" s="39">
        <v>1</v>
      </c>
      <c r="J27" s="39" t="s">
        <v>49</v>
      </c>
      <c r="K27" s="39" t="s">
        <v>49</v>
      </c>
      <c r="L27" s="40">
        <v>1</v>
      </c>
      <c r="M27" s="40">
        <v>1</v>
      </c>
      <c r="N27" s="40">
        <v>1</v>
      </c>
      <c r="O27" s="40" t="s">
        <v>49</v>
      </c>
      <c r="P27" s="40">
        <v>1</v>
      </c>
      <c r="Q27" s="40">
        <v>1</v>
      </c>
      <c r="R27" s="40" t="s">
        <v>49</v>
      </c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40">
        <v>1</v>
      </c>
      <c r="Y27" s="40" t="s">
        <v>49</v>
      </c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  <c r="AF27" s="40" t="s">
        <v>49</v>
      </c>
      <c r="AG27" s="42">
        <v>1</v>
      </c>
      <c r="AH27" s="40">
        <v>1</v>
      </c>
      <c r="AI27" s="40"/>
    </row>
    <row r="28" spans="1:35" ht="18.75">
      <c r="A28" s="2">
        <v>24</v>
      </c>
      <c r="B28" s="1" t="s">
        <v>25</v>
      </c>
      <c r="C28" s="8"/>
      <c r="D28" s="5"/>
      <c r="E28" s="39"/>
      <c r="F28" s="39"/>
      <c r="G28" s="39"/>
      <c r="H28" s="39"/>
      <c r="I28" s="39"/>
      <c r="J28" s="39"/>
      <c r="K28" s="39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spans="1:35" ht="18.75">
      <c r="A29" s="2">
        <v>25</v>
      </c>
      <c r="B29" s="1" t="s">
        <v>26</v>
      </c>
      <c r="C29" s="8">
        <v>1</v>
      </c>
      <c r="D29" s="5">
        <v>1</v>
      </c>
      <c r="E29" s="39">
        <v>1</v>
      </c>
      <c r="F29" s="39" t="s">
        <v>49</v>
      </c>
      <c r="G29" s="39">
        <v>1</v>
      </c>
      <c r="H29" s="39">
        <v>1</v>
      </c>
      <c r="I29" s="39">
        <v>1</v>
      </c>
      <c r="J29" s="39">
        <v>1</v>
      </c>
      <c r="K29" s="39">
        <v>1</v>
      </c>
      <c r="L29" s="40">
        <v>1</v>
      </c>
      <c r="M29" s="40">
        <v>1</v>
      </c>
      <c r="N29" s="40">
        <v>1</v>
      </c>
      <c r="O29" s="40">
        <v>1</v>
      </c>
      <c r="P29" s="40">
        <v>1</v>
      </c>
      <c r="Q29" s="40">
        <v>1</v>
      </c>
      <c r="R29" s="40">
        <v>1</v>
      </c>
      <c r="S29" s="40">
        <v>1</v>
      </c>
      <c r="T29" s="40">
        <v>1</v>
      </c>
      <c r="U29" s="40">
        <v>1</v>
      </c>
      <c r="V29" s="40">
        <v>1</v>
      </c>
      <c r="W29" s="40">
        <v>1</v>
      </c>
      <c r="X29" s="40">
        <v>1</v>
      </c>
      <c r="Y29" s="40">
        <v>1</v>
      </c>
      <c r="Z29" s="40">
        <v>1</v>
      </c>
      <c r="AA29" s="40">
        <v>1</v>
      </c>
      <c r="AB29" s="40">
        <v>1</v>
      </c>
      <c r="AC29" s="40">
        <v>1</v>
      </c>
      <c r="AD29" s="40">
        <v>1</v>
      </c>
      <c r="AE29" s="40">
        <v>1</v>
      </c>
      <c r="AF29" s="40">
        <v>1</v>
      </c>
      <c r="AG29" s="40">
        <v>1</v>
      </c>
      <c r="AH29" s="40">
        <v>1</v>
      </c>
      <c r="AI29" s="40"/>
    </row>
    <row r="30" spans="1:35" ht="18.75">
      <c r="A30" s="2">
        <v>26</v>
      </c>
      <c r="B30" s="1" t="s">
        <v>27</v>
      </c>
      <c r="C30" s="8">
        <v>1</v>
      </c>
      <c r="D30" s="5">
        <v>1</v>
      </c>
      <c r="E30" s="39">
        <v>1</v>
      </c>
      <c r="F30" s="39">
        <v>1</v>
      </c>
      <c r="G30" s="39">
        <v>1</v>
      </c>
      <c r="H30" s="39">
        <v>1</v>
      </c>
      <c r="I30" s="39">
        <v>1</v>
      </c>
      <c r="J30" s="39">
        <v>1</v>
      </c>
      <c r="K30" s="39">
        <v>1</v>
      </c>
      <c r="L30" s="40">
        <v>1</v>
      </c>
      <c r="M30" s="40">
        <v>1</v>
      </c>
      <c r="N30" s="40">
        <v>1</v>
      </c>
      <c r="O30" s="40">
        <v>1</v>
      </c>
      <c r="P30" s="40">
        <v>1</v>
      </c>
      <c r="Q30" s="40">
        <v>1</v>
      </c>
      <c r="R30" s="40">
        <v>1</v>
      </c>
      <c r="S30" s="40">
        <v>1</v>
      </c>
      <c r="T30" s="40">
        <v>1</v>
      </c>
      <c r="U30" s="40">
        <v>1</v>
      </c>
      <c r="V30" s="40">
        <v>1</v>
      </c>
      <c r="W30" s="40">
        <v>1</v>
      </c>
      <c r="X30" s="40">
        <v>1</v>
      </c>
      <c r="Y30" s="40">
        <v>1</v>
      </c>
      <c r="Z30" s="40">
        <v>1</v>
      </c>
      <c r="AA30" s="40">
        <v>1</v>
      </c>
      <c r="AB30" s="40">
        <v>1</v>
      </c>
      <c r="AC30" s="40">
        <v>1</v>
      </c>
      <c r="AD30" s="40">
        <v>1</v>
      </c>
      <c r="AE30" s="40">
        <v>1</v>
      </c>
      <c r="AF30" s="40">
        <v>1</v>
      </c>
      <c r="AG30" s="40">
        <v>1</v>
      </c>
      <c r="AH30" s="40">
        <v>1</v>
      </c>
      <c r="AI30" s="40"/>
    </row>
    <row r="31" spans="1:35" ht="18.75">
      <c r="A31" s="2">
        <v>21</v>
      </c>
      <c r="B31" s="1" t="s">
        <v>28</v>
      </c>
      <c r="C31" s="8">
        <v>2</v>
      </c>
      <c r="D31" s="5">
        <v>2</v>
      </c>
      <c r="E31" s="39">
        <v>2</v>
      </c>
      <c r="F31" s="39">
        <v>2</v>
      </c>
      <c r="G31" s="39">
        <v>2</v>
      </c>
      <c r="H31" s="39">
        <v>2</v>
      </c>
      <c r="I31" s="39">
        <v>2</v>
      </c>
      <c r="J31" s="39" t="s">
        <v>49</v>
      </c>
      <c r="K31" s="39" t="s">
        <v>49</v>
      </c>
      <c r="L31" s="40">
        <v>2</v>
      </c>
      <c r="M31" s="40">
        <v>2</v>
      </c>
      <c r="N31" s="40">
        <v>2</v>
      </c>
      <c r="O31" s="40" t="s">
        <v>49</v>
      </c>
      <c r="P31" s="40">
        <v>2</v>
      </c>
      <c r="Q31" s="40">
        <v>2</v>
      </c>
      <c r="R31" s="40" t="s">
        <v>49</v>
      </c>
      <c r="S31" s="40">
        <v>2</v>
      </c>
      <c r="T31" s="40">
        <v>2</v>
      </c>
      <c r="U31" s="40">
        <v>2</v>
      </c>
      <c r="V31" s="40">
        <v>2</v>
      </c>
      <c r="W31" s="40" t="s">
        <v>49</v>
      </c>
      <c r="X31" s="40" t="s">
        <v>49</v>
      </c>
      <c r="Y31" s="40" t="s">
        <v>49</v>
      </c>
      <c r="Z31" s="40">
        <v>2</v>
      </c>
      <c r="AA31" s="40">
        <v>2</v>
      </c>
      <c r="AB31" s="40">
        <v>2</v>
      </c>
      <c r="AC31" s="40">
        <v>2</v>
      </c>
      <c r="AD31" s="40">
        <v>2</v>
      </c>
      <c r="AE31" s="40">
        <v>2</v>
      </c>
      <c r="AF31" s="40" t="s">
        <v>49</v>
      </c>
      <c r="AG31" s="40">
        <v>2</v>
      </c>
      <c r="AH31" s="40">
        <v>2</v>
      </c>
      <c r="AI31" s="40"/>
    </row>
    <row r="32" spans="1:35" ht="18.75">
      <c r="A32" s="2">
        <v>28</v>
      </c>
      <c r="B32" s="1" t="s">
        <v>29</v>
      </c>
      <c r="C32" s="8">
        <v>5</v>
      </c>
      <c r="D32" s="5">
        <f t="shared" ref="D32" si="6">+C32*80/100</f>
        <v>4</v>
      </c>
      <c r="E32" s="39">
        <v>2</v>
      </c>
      <c r="F32" s="39">
        <v>4</v>
      </c>
      <c r="G32" s="39">
        <v>5</v>
      </c>
      <c r="H32" s="39">
        <v>5</v>
      </c>
      <c r="I32" s="39">
        <v>3</v>
      </c>
      <c r="J32" s="39">
        <v>2</v>
      </c>
      <c r="K32" s="39">
        <v>3</v>
      </c>
      <c r="L32" s="40">
        <v>4</v>
      </c>
      <c r="M32" s="40">
        <v>2</v>
      </c>
      <c r="N32" s="40">
        <v>3</v>
      </c>
      <c r="O32" s="40">
        <v>1</v>
      </c>
      <c r="P32" s="40">
        <v>1</v>
      </c>
      <c r="Q32" s="40">
        <v>1</v>
      </c>
      <c r="R32" s="40">
        <v>1</v>
      </c>
      <c r="S32" s="40">
        <v>3</v>
      </c>
      <c r="T32" s="40">
        <v>4</v>
      </c>
      <c r="U32" s="40">
        <v>4</v>
      </c>
      <c r="V32" s="40">
        <v>4</v>
      </c>
      <c r="W32" s="40">
        <v>4</v>
      </c>
      <c r="X32" s="40">
        <v>4</v>
      </c>
      <c r="Y32" s="40">
        <v>4</v>
      </c>
      <c r="Z32" s="40">
        <v>3</v>
      </c>
      <c r="AA32" s="40">
        <v>4</v>
      </c>
      <c r="AB32" s="40">
        <v>3</v>
      </c>
      <c r="AC32" s="40">
        <v>4</v>
      </c>
      <c r="AD32" s="40">
        <v>4</v>
      </c>
      <c r="AE32" s="40">
        <v>4</v>
      </c>
      <c r="AF32" s="40">
        <v>2</v>
      </c>
      <c r="AG32" s="40">
        <v>3</v>
      </c>
      <c r="AH32" s="40">
        <v>4</v>
      </c>
      <c r="AI32" s="40"/>
    </row>
    <row r="33" spans="1:35" ht="18.75">
      <c r="A33" s="2">
        <v>29</v>
      </c>
      <c r="B33" s="1" t="s">
        <v>30</v>
      </c>
      <c r="C33" s="8">
        <v>4</v>
      </c>
      <c r="D33" s="5">
        <v>4</v>
      </c>
      <c r="E33" s="39">
        <v>2</v>
      </c>
      <c r="F33" s="39">
        <v>4</v>
      </c>
      <c r="G33" s="39">
        <v>4</v>
      </c>
      <c r="H33" s="39">
        <v>4</v>
      </c>
      <c r="I33" s="39">
        <v>4</v>
      </c>
      <c r="J33" s="39" t="s">
        <v>49</v>
      </c>
      <c r="K33" s="39">
        <v>2</v>
      </c>
      <c r="L33" s="40">
        <v>2</v>
      </c>
      <c r="M33" s="40">
        <v>4</v>
      </c>
      <c r="N33" s="40">
        <v>4</v>
      </c>
      <c r="O33" s="40">
        <v>2</v>
      </c>
      <c r="P33" s="40">
        <v>4</v>
      </c>
      <c r="Q33" s="40">
        <v>4</v>
      </c>
      <c r="R33" s="40">
        <v>2</v>
      </c>
      <c r="S33" s="40">
        <v>2</v>
      </c>
      <c r="T33" s="40">
        <v>4</v>
      </c>
      <c r="U33" s="40">
        <v>4</v>
      </c>
      <c r="V33" s="40">
        <v>4</v>
      </c>
      <c r="W33" s="40">
        <v>4</v>
      </c>
      <c r="X33" s="40">
        <v>4</v>
      </c>
      <c r="Y33" s="40">
        <v>2</v>
      </c>
      <c r="Z33" s="40">
        <v>2</v>
      </c>
      <c r="AA33" s="40">
        <v>4</v>
      </c>
      <c r="AB33" s="40">
        <v>4</v>
      </c>
      <c r="AC33" s="40">
        <v>4</v>
      </c>
      <c r="AD33" s="40">
        <v>4</v>
      </c>
      <c r="AE33" s="40">
        <v>4</v>
      </c>
      <c r="AF33" s="40">
        <v>2</v>
      </c>
      <c r="AG33" s="40">
        <v>2</v>
      </c>
      <c r="AH33" s="40">
        <v>4</v>
      </c>
      <c r="AI33" s="40"/>
    </row>
    <row r="34" spans="1:35" ht="18.75">
      <c r="A34" s="2"/>
      <c r="B34" s="3" t="s">
        <v>31</v>
      </c>
      <c r="C34" s="49">
        <f>SUM(C4:C33)</f>
        <v>192</v>
      </c>
      <c r="D34" s="49">
        <f>SUM(D4:D33)</f>
        <v>162</v>
      </c>
      <c r="E34" s="34">
        <f>SUM(E4:E33,0)</f>
        <v>166</v>
      </c>
      <c r="F34" s="34">
        <f t="shared" ref="F34:K34" si="7">SUM(F4:F33,0)</f>
        <v>164</v>
      </c>
      <c r="G34" s="34">
        <f t="shared" si="7"/>
        <v>173</v>
      </c>
      <c r="H34" s="34">
        <f>SUM(H4:H33,0)</f>
        <v>173</v>
      </c>
      <c r="I34" s="34">
        <f t="shared" si="7"/>
        <v>169</v>
      </c>
      <c r="J34" s="34">
        <f t="shared" si="7"/>
        <v>142</v>
      </c>
      <c r="K34" s="34">
        <f t="shared" si="7"/>
        <v>145</v>
      </c>
      <c r="L34" s="34">
        <f>SUM(L4:L33,0)</f>
        <v>154</v>
      </c>
      <c r="M34" s="34">
        <f t="shared" ref="M34:R34" si="8">SUM(M4:M33,0)</f>
        <v>159</v>
      </c>
      <c r="N34" s="34">
        <f t="shared" si="8"/>
        <v>156</v>
      </c>
      <c r="O34" s="34">
        <f t="shared" si="8"/>
        <v>137</v>
      </c>
      <c r="P34" s="34">
        <f t="shared" si="8"/>
        <v>148</v>
      </c>
      <c r="Q34" s="34">
        <f t="shared" si="8"/>
        <v>158</v>
      </c>
      <c r="R34" s="34">
        <f t="shared" si="8"/>
        <v>149</v>
      </c>
      <c r="S34" s="34">
        <f>SUM(S4:S33,0)</f>
        <v>156</v>
      </c>
      <c r="T34" s="34">
        <f t="shared" ref="T34:Y34" si="9">SUM(T4:T33,0)</f>
        <v>162</v>
      </c>
      <c r="U34" s="34">
        <f t="shared" si="9"/>
        <v>166</v>
      </c>
      <c r="V34" s="34">
        <f t="shared" si="9"/>
        <v>165</v>
      </c>
      <c r="W34" s="34">
        <f t="shared" si="9"/>
        <v>164</v>
      </c>
      <c r="X34" s="34">
        <f t="shared" si="9"/>
        <v>169</v>
      </c>
      <c r="Y34" s="34">
        <f t="shared" si="9"/>
        <v>151</v>
      </c>
      <c r="Z34" s="34">
        <f>SUM(Z4:Z33,0)</f>
        <v>154</v>
      </c>
      <c r="AA34" s="34">
        <f t="shared" ref="AA34:AE34" si="10">SUM(AA4:AA33,0)</f>
        <v>175</v>
      </c>
      <c r="AB34" s="34">
        <f t="shared" si="10"/>
        <v>166</v>
      </c>
      <c r="AC34" s="34">
        <f t="shared" si="10"/>
        <v>173</v>
      </c>
      <c r="AD34" s="34">
        <f t="shared" si="10"/>
        <v>167</v>
      </c>
      <c r="AE34" s="34">
        <f t="shared" si="10"/>
        <v>176</v>
      </c>
      <c r="AF34" s="34">
        <f>SUM(AF4:AF33)</f>
        <v>153</v>
      </c>
      <c r="AG34" s="34">
        <f t="shared" ref="AG34:AH34" si="11">SUM(AG4:AG33,0)</f>
        <v>171</v>
      </c>
      <c r="AH34" s="34">
        <f t="shared" si="11"/>
        <v>168</v>
      </c>
      <c r="AI34" s="34"/>
    </row>
    <row r="35" spans="1:35" s="45" customFormat="1" ht="18.75">
      <c r="A35" s="44"/>
      <c r="C35" s="46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5" ht="18.75">
      <c r="A36" s="6"/>
      <c r="C36" s="7"/>
      <c r="D36" s="10"/>
      <c r="E36" s="28"/>
      <c r="F36" s="28"/>
      <c r="G36" s="28"/>
      <c r="H36" s="28"/>
      <c r="I36" s="28"/>
      <c r="J36" s="28"/>
      <c r="K36" s="28"/>
    </row>
    <row r="37" spans="1:35" ht="18.75">
      <c r="A37" s="6"/>
      <c r="C37" s="7"/>
      <c r="D37" s="10"/>
      <c r="E37" s="28"/>
      <c r="F37" s="28"/>
      <c r="G37" s="28"/>
      <c r="H37" s="28"/>
      <c r="I37" s="28"/>
      <c r="J37" s="28"/>
      <c r="K37" s="28"/>
    </row>
    <row r="38" spans="1:35" ht="18.75">
      <c r="A38" s="6"/>
      <c r="C38" s="7"/>
      <c r="D38" s="10"/>
      <c r="E38" s="28"/>
      <c r="F38" s="28"/>
      <c r="G38" s="28"/>
      <c r="H38" s="28"/>
      <c r="I38" s="28"/>
      <c r="J38" s="28"/>
      <c r="K38" s="28"/>
    </row>
    <row r="39" spans="1:35" ht="18.75">
      <c r="A39" s="6"/>
      <c r="C39" s="7"/>
      <c r="D39" s="10"/>
      <c r="E39" s="28"/>
      <c r="F39" s="28"/>
      <c r="G39" s="28"/>
      <c r="H39" s="28"/>
      <c r="I39" s="28"/>
      <c r="J39" s="28"/>
      <c r="K39" s="28"/>
    </row>
    <row r="40" spans="1:35" ht="23.25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28"/>
    </row>
    <row r="41" spans="1:35" s="35" customFormat="1">
      <c r="A41" s="37"/>
      <c r="B41" s="37"/>
      <c r="C41" s="37"/>
      <c r="D41" s="37"/>
    </row>
    <row r="42" spans="1:35" s="35" customFormat="1">
      <c r="A42" s="37"/>
      <c r="B42" s="37"/>
      <c r="C42" s="37" t="s">
        <v>50</v>
      </c>
      <c r="D42" s="1" t="s">
        <v>40</v>
      </c>
    </row>
    <row r="43" spans="1:35" ht="18.75">
      <c r="A43" s="2"/>
      <c r="B43" s="2" t="s">
        <v>35</v>
      </c>
      <c r="C43" s="5">
        <f>SUM(Attendance!E34:K34)</f>
        <v>1132</v>
      </c>
      <c r="D43" s="1">
        <f>ROUND(AVERAGE(Attendance!E34:K34),0)</f>
        <v>162</v>
      </c>
      <c r="E43" s="35"/>
      <c r="F43" s="35"/>
      <c r="G43" s="35"/>
      <c r="H43" s="35"/>
      <c r="I43" s="35"/>
      <c r="J43" s="35"/>
      <c r="K43" s="35"/>
    </row>
    <row r="44" spans="1:35" ht="18.75">
      <c r="A44" s="2"/>
      <c r="B44" s="2" t="s">
        <v>36</v>
      </c>
      <c r="C44" s="5">
        <f>SUM(Attendance!L34:Q34)</f>
        <v>912</v>
      </c>
      <c r="D44" s="1">
        <f>ROUND(AVERAGE(Attendance!L34:Q34),0)</f>
        <v>152</v>
      </c>
      <c r="E44" s="35"/>
      <c r="F44" s="35"/>
      <c r="G44" s="35"/>
      <c r="H44" s="35"/>
      <c r="I44" s="35"/>
      <c r="J44" s="35"/>
      <c r="K44" s="35"/>
    </row>
    <row r="45" spans="1:35">
      <c r="A45" s="2"/>
      <c r="B45" s="2" t="s">
        <v>37</v>
      </c>
      <c r="C45" s="29">
        <f>SUM(Attendance!R34:X34)</f>
        <v>1131</v>
      </c>
      <c r="D45" s="1">
        <f>ROUND(AVERAGE(Attendance!R34:X34),0)</f>
        <v>162</v>
      </c>
      <c r="E45" s="35"/>
      <c r="F45" s="35"/>
      <c r="G45" s="35"/>
      <c r="H45" s="35"/>
      <c r="I45" s="35"/>
      <c r="J45" s="35"/>
      <c r="K45" s="35"/>
    </row>
    <row r="46" spans="1:35">
      <c r="A46" s="2"/>
      <c r="B46" s="2" t="s">
        <v>38</v>
      </c>
      <c r="C46" s="29">
        <f>SUM(Attendance!Y34:AI34)</f>
        <v>1654</v>
      </c>
      <c r="D46" s="1">
        <f>ROUND(AVERAGE(Attendance!Y34:AI34),0)</f>
        <v>165</v>
      </c>
      <c r="E46" s="35"/>
      <c r="F46" s="35"/>
      <c r="G46" s="35"/>
      <c r="H46" s="35"/>
      <c r="I46" s="35"/>
      <c r="J46" s="35"/>
      <c r="K46" s="35"/>
    </row>
    <row r="47" spans="1:35" ht="18.75">
      <c r="A47" s="2"/>
      <c r="B47" s="36" t="s">
        <v>41</v>
      </c>
      <c r="C47" s="5">
        <f>SUM(C43:C46)</f>
        <v>4829</v>
      </c>
      <c r="D47" s="1">
        <f>ROUND(AVERAGE(D43:D46),0)</f>
        <v>160</v>
      </c>
      <c r="E47" s="35"/>
      <c r="F47" s="35"/>
      <c r="G47" s="35"/>
      <c r="H47" s="35"/>
      <c r="I47" s="35"/>
      <c r="J47" s="35"/>
      <c r="K47" s="35"/>
    </row>
    <row r="48" spans="1:35" ht="18.75">
      <c r="A48" s="2"/>
      <c r="B48" s="1"/>
      <c r="C48" s="5"/>
      <c r="D48" s="5"/>
      <c r="E48" s="35"/>
      <c r="F48" s="35"/>
      <c r="G48" s="35"/>
      <c r="H48" s="35"/>
      <c r="I48" s="35"/>
      <c r="J48" s="35"/>
      <c r="K48" s="35"/>
    </row>
    <row r="49" spans="1:13" ht="18.75">
      <c r="A49" s="2"/>
      <c r="B49" s="2" t="s">
        <v>45</v>
      </c>
      <c r="C49" s="5">
        <f>192*30</f>
        <v>5760</v>
      </c>
      <c r="D49" s="5"/>
      <c r="E49" s="35"/>
      <c r="F49" s="35"/>
      <c r="G49" s="35"/>
      <c r="H49" s="35"/>
      <c r="I49" s="35"/>
      <c r="J49" s="35"/>
      <c r="K49" s="35"/>
    </row>
    <row r="50" spans="1:13" ht="18.75">
      <c r="A50" s="2"/>
      <c r="B50" s="20" t="s">
        <v>43</v>
      </c>
      <c r="C50" s="5">
        <f>+C49*80%</f>
        <v>4608</v>
      </c>
      <c r="D50" s="5"/>
      <c r="E50" s="35"/>
      <c r="F50" s="35"/>
      <c r="G50" s="35"/>
      <c r="H50" s="35"/>
      <c r="I50" s="35"/>
      <c r="J50" s="35"/>
      <c r="K50" s="35"/>
    </row>
    <row r="51" spans="1:13" ht="18.75">
      <c r="A51" s="2"/>
      <c r="B51" s="20" t="s">
        <v>46</v>
      </c>
      <c r="C51" s="5">
        <f>+C47</f>
        <v>4829</v>
      </c>
      <c r="D51" s="38">
        <f>(C51/C49)*100</f>
        <v>83.836805555555557</v>
      </c>
      <c r="E51" s="35"/>
      <c r="F51" s="35"/>
      <c r="G51" s="35"/>
      <c r="H51" s="35"/>
      <c r="I51" s="35"/>
      <c r="J51" s="35"/>
      <c r="K51" s="35"/>
    </row>
    <row r="52" spans="1:13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</row>
    <row r="53" spans="1:1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</row>
    <row r="54" spans="1:13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</row>
    <row r="55" spans="1:13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</row>
    <row r="56" spans="1:13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</row>
    <row r="57" spans="1:13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</row>
    <row r="58" spans="1:13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</row>
    <row r="59" spans="1:13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</row>
    <row r="60" spans="1:13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</row>
    <row r="61" spans="1:13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</row>
    <row r="62" spans="1:13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</row>
    <row r="63" spans="1:1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</row>
    <row r="64" spans="1:13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</row>
    <row r="65" spans="1:13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</row>
    <row r="66" spans="1:13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</row>
    <row r="67" spans="1:13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</row>
    <row r="68" spans="1:13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</row>
    <row r="69" spans="1:13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</row>
    <row r="70" spans="1:13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</row>
    <row r="71" spans="1:13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</row>
    <row r="72" spans="1:13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</row>
    <row r="73" spans="1:1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>
        <v>1155</v>
      </c>
    </row>
    <row r="74" spans="1:13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</row>
    <row r="75" spans="1:13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</row>
    <row r="76" spans="1:13">
      <c r="A76" s="6"/>
      <c r="E76" s="28"/>
      <c r="F76" s="28"/>
      <c r="G76" s="28"/>
      <c r="H76" s="28"/>
      <c r="I76" s="28"/>
      <c r="J76" s="28"/>
      <c r="K76" s="28"/>
    </row>
    <row r="77" spans="1:13">
      <c r="A77" s="6"/>
      <c r="E77" s="28"/>
      <c r="F77" s="28"/>
      <c r="G77" s="28"/>
      <c r="H77" s="28"/>
      <c r="I77" s="28"/>
      <c r="J77" s="28"/>
      <c r="K77" s="28"/>
    </row>
    <row r="78" spans="1:13">
      <c r="A78" s="6"/>
      <c r="E78" s="28"/>
      <c r="F78" s="28"/>
      <c r="G78" s="28"/>
      <c r="H78" s="28"/>
      <c r="I78" s="28"/>
      <c r="J78" s="28"/>
      <c r="K78" s="28"/>
    </row>
    <row r="79" spans="1:13">
      <c r="A79" s="6"/>
      <c r="E79" s="28"/>
      <c r="F79" s="28"/>
      <c r="G79" s="28"/>
      <c r="H79" s="28"/>
      <c r="I79" s="28"/>
      <c r="J79" s="28"/>
      <c r="K79" s="28"/>
    </row>
    <row r="80" spans="1:13" ht="23.25">
      <c r="A80" s="52"/>
      <c r="B80" s="52"/>
      <c r="C80" s="52"/>
      <c r="D80" s="52"/>
      <c r="E80" s="28"/>
      <c r="F80" s="28"/>
      <c r="G80" s="28"/>
      <c r="H80" s="28"/>
      <c r="I80" s="28"/>
      <c r="J80" s="28"/>
      <c r="K80" s="28"/>
    </row>
    <row r="81" spans="1:11">
      <c r="A81" s="50"/>
      <c r="B81" s="50"/>
      <c r="C81" s="51"/>
      <c r="D81" s="51"/>
      <c r="E81" s="31"/>
      <c r="F81" s="31"/>
      <c r="G81" s="31"/>
      <c r="H81" s="31"/>
      <c r="I81" s="31"/>
      <c r="J81" s="31"/>
      <c r="K81" s="31"/>
    </row>
    <row r="82" spans="1:11">
      <c r="A82" s="50"/>
      <c r="B82" s="50"/>
      <c r="C82" s="51"/>
      <c r="D82" s="51"/>
      <c r="E82" s="31"/>
      <c r="F82" s="32"/>
      <c r="G82" s="32"/>
      <c r="H82" s="32"/>
      <c r="I82" s="32"/>
      <c r="J82" s="32"/>
      <c r="K82" s="32"/>
    </row>
    <row r="83" spans="1:11" ht="18.75">
      <c r="A83" s="2"/>
      <c r="B83" s="1"/>
      <c r="C83" s="8"/>
      <c r="D83" s="5"/>
      <c r="E83" s="29"/>
      <c r="F83" s="29"/>
      <c r="G83" s="29"/>
      <c r="H83" s="29"/>
      <c r="I83" s="29"/>
      <c r="J83" s="29"/>
      <c r="K83" s="29"/>
    </row>
    <row r="84" spans="1:11" ht="18.75">
      <c r="A84" s="2"/>
      <c r="B84" s="1"/>
      <c r="C84" s="8"/>
      <c r="D84" s="5"/>
      <c r="E84" s="29"/>
      <c r="F84" s="29"/>
      <c r="G84" s="29"/>
      <c r="H84" s="29"/>
      <c r="I84" s="29"/>
      <c r="J84" s="29"/>
      <c r="K84" s="29"/>
    </row>
    <row r="85" spans="1:11" ht="18.75">
      <c r="A85" s="2"/>
      <c r="B85" s="1"/>
      <c r="C85" s="8"/>
      <c r="D85" s="5"/>
      <c r="E85" s="29"/>
      <c r="F85" s="29"/>
      <c r="G85" s="29"/>
      <c r="H85" s="29"/>
      <c r="I85" s="29"/>
      <c r="J85" s="29"/>
      <c r="K85" s="33"/>
    </row>
    <row r="86" spans="1:11" ht="18.75">
      <c r="A86" s="2"/>
      <c r="B86" s="1"/>
      <c r="C86" s="8"/>
      <c r="D86" s="5"/>
      <c r="E86" s="29"/>
      <c r="F86" s="29"/>
      <c r="G86" s="29"/>
      <c r="H86" s="29"/>
      <c r="I86" s="29"/>
      <c r="J86" s="29"/>
      <c r="K86" s="29"/>
    </row>
    <row r="87" spans="1:11" ht="18.75">
      <c r="A87" s="2"/>
      <c r="B87" s="1"/>
      <c r="C87" s="8"/>
      <c r="D87" s="5"/>
      <c r="E87" s="29"/>
      <c r="F87" s="29"/>
      <c r="G87" s="29"/>
      <c r="H87" s="29"/>
      <c r="I87" s="29"/>
      <c r="J87" s="29"/>
      <c r="K87" s="29"/>
    </row>
    <row r="88" spans="1:11" ht="18.75">
      <c r="A88" s="2"/>
      <c r="B88" s="1"/>
      <c r="C88" s="8"/>
      <c r="D88" s="5"/>
      <c r="E88" s="29"/>
      <c r="F88" s="29"/>
      <c r="G88" s="29"/>
      <c r="H88" s="29"/>
      <c r="I88" s="29"/>
      <c r="J88" s="29"/>
      <c r="K88" s="29"/>
    </row>
    <row r="89" spans="1:11" ht="18.75">
      <c r="A89" s="2"/>
      <c r="B89" s="1"/>
      <c r="C89" s="8"/>
      <c r="D89" s="5"/>
      <c r="E89" s="29"/>
      <c r="F89" s="29"/>
      <c r="G89" s="29"/>
      <c r="H89" s="29"/>
      <c r="I89" s="29"/>
      <c r="J89" s="29"/>
      <c r="K89" s="29"/>
    </row>
    <row r="90" spans="1:11" ht="18.75">
      <c r="A90" s="2"/>
      <c r="B90" s="1"/>
      <c r="C90" s="8"/>
      <c r="D90" s="5"/>
      <c r="E90" s="29"/>
      <c r="F90" s="29"/>
      <c r="G90" s="29"/>
      <c r="H90" s="29"/>
      <c r="I90" s="29"/>
      <c r="J90" s="29"/>
      <c r="K90" s="29"/>
    </row>
    <row r="91" spans="1:11" ht="18.75">
      <c r="A91" s="2"/>
      <c r="B91" s="1"/>
      <c r="C91" s="8"/>
      <c r="D91" s="5"/>
      <c r="E91" s="29"/>
      <c r="F91" s="29"/>
      <c r="G91" s="29"/>
      <c r="H91" s="29"/>
      <c r="I91" s="29"/>
      <c r="J91" s="29"/>
      <c r="K91" s="29"/>
    </row>
    <row r="92" spans="1:11" ht="18.75">
      <c r="A92" s="2"/>
      <c r="B92" s="1"/>
      <c r="C92" s="8"/>
      <c r="D92" s="5"/>
      <c r="E92" s="29"/>
      <c r="F92" s="29"/>
      <c r="G92" s="29"/>
      <c r="H92" s="29"/>
      <c r="I92" s="29"/>
      <c r="J92" s="29"/>
      <c r="K92" s="29"/>
    </row>
    <row r="93" spans="1:11" ht="18.75">
      <c r="A93" s="2"/>
      <c r="B93" s="1"/>
      <c r="C93" s="8"/>
      <c r="D93" s="5"/>
      <c r="E93" s="29"/>
      <c r="F93" s="29"/>
      <c r="G93" s="29"/>
      <c r="H93" s="29"/>
      <c r="I93" s="29"/>
      <c r="J93" s="29"/>
      <c r="K93" s="29"/>
    </row>
    <row r="94" spans="1:11" ht="18.75">
      <c r="A94" s="2"/>
      <c r="B94" s="1"/>
      <c r="C94" s="8"/>
      <c r="D94" s="5"/>
      <c r="E94" s="29"/>
      <c r="F94" s="29"/>
      <c r="G94" s="29"/>
      <c r="H94" s="29"/>
      <c r="I94" s="29"/>
      <c r="J94" s="29"/>
      <c r="K94" s="29"/>
    </row>
    <row r="95" spans="1:11" ht="18.75">
      <c r="A95" s="2"/>
      <c r="B95" s="1"/>
      <c r="C95" s="8"/>
      <c r="D95" s="5"/>
      <c r="E95" s="29"/>
      <c r="F95" s="29"/>
      <c r="G95" s="29"/>
      <c r="H95" s="29"/>
      <c r="I95" s="29"/>
      <c r="J95" s="29"/>
      <c r="K95" s="29"/>
    </row>
    <row r="96" spans="1:11" ht="18.75">
      <c r="A96" s="2"/>
      <c r="B96" s="1"/>
      <c r="C96" s="8"/>
      <c r="D96" s="5"/>
      <c r="E96" s="29"/>
      <c r="F96" s="29"/>
      <c r="G96" s="29"/>
      <c r="H96" s="29"/>
      <c r="I96" s="29"/>
      <c r="J96" s="29"/>
      <c r="K96" s="29"/>
    </row>
    <row r="97" spans="1:17" ht="18.75">
      <c r="A97" s="2"/>
      <c r="B97" s="1"/>
      <c r="C97" s="8"/>
      <c r="D97" s="5"/>
      <c r="E97" s="29"/>
      <c r="F97" s="29"/>
      <c r="G97" s="29"/>
      <c r="H97" s="29"/>
      <c r="I97" s="29"/>
      <c r="J97" s="29"/>
      <c r="K97" s="29"/>
    </row>
    <row r="98" spans="1:17" ht="18.75">
      <c r="A98" s="2"/>
      <c r="B98" s="1"/>
      <c r="C98" s="8"/>
      <c r="D98" s="5"/>
      <c r="E98" s="29"/>
      <c r="F98" s="29"/>
      <c r="G98" s="29"/>
      <c r="H98" s="29"/>
      <c r="I98" s="29"/>
      <c r="J98" s="29"/>
      <c r="K98" s="29"/>
    </row>
    <row r="99" spans="1:17" ht="18.75">
      <c r="A99" s="2"/>
      <c r="B99" s="1"/>
      <c r="C99" s="8"/>
      <c r="D99" s="5"/>
      <c r="E99" s="29"/>
      <c r="F99" s="29"/>
      <c r="G99" s="29"/>
      <c r="H99" s="29"/>
      <c r="I99" s="29"/>
      <c r="J99" s="29"/>
      <c r="K99" s="29"/>
    </row>
    <row r="100" spans="1:17" ht="18.75">
      <c r="A100" s="2"/>
      <c r="B100" s="1"/>
      <c r="C100" s="8"/>
      <c r="D100" s="5"/>
      <c r="E100" s="29"/>
      <c r="F100" s="29"/>
      <c r="G100" s="29"/>
      <c r="H100" s="29"/>
      <c r="I100" s="29"/>
      <c r="J100" s="33"/>
      <c r="K100" s="29"/>
    </row>
    <row r="101" spans="1:17" ht="18.75">
      <c r="A101" s="2"/>
      <c r="B101" s="1"/>
      <c r="C101" s="8"/>
      <c r="D101" s="5"/>
      <c r="E101" s="29"/>
      <c r="F101" s="29"/>
      <c r="G101" s="29"/>
      <c r="H101" s="29"/>
      <c r="I101" s="29"/>
      <c r="J101" s="29"/>
      <c r="K101" s="29"/>
      <c r="Q101" s="27"/>
    </row>
    <row r="102" spans="1:17" ht="18.75">
      <c r="A102" s="2"/>
      <c r="B102" s="1"/>
      <c r="C102" s="8"/>
      <c r="D102" s="5"/>
      <c r="E102" s="29"/>
      <c r="F102" s="29"/>
      <c r="G102" s="29"/>
      <c r="H102" s="29"/>
      <c r="I102" s="29"/>
      <c r="J102" s="29"/>
      <c r="K102" s="29"/>
    </row>
    <row r="103" spans="1:17" ht="18.75">
      <c r="A103" s="4"/>
      <c r="B103" s="1"/>
      <c r="C103" s="8"/>
      <c r="D103" s="5"/>
      <c r="E103" s="29"/>
      <c r="F103" s="29"/>
      <c r="G103" s="29"/>
      <c r="H103" s="29"/>
      <c r="I103" s="29"/>
      <c r="J103" s="29"/>
      <c r="K103" s="29"/>
    </row>
    <row r="104" spans="1:17" ht="18.75">
      <c r="A104" s="2"/>
      <c r="B104" s="1"/>
      <c r="C104" s="8"/>
      <c r="D104" s="5"/>
      <c r="E104" s="29"/>
      <c r="F104" s="29"/>
      <c r="G104" s="29"/>
      <c r="H104" s="29"/>
      <c r="I104" s="29"/>
      <c r="J104" s="29"/>
      <c r="K104" s="29"/>
    </row>
    <row r="105" spans="1:17" ht="18.75">
      <c r="A105" s="2"/>
      <c r="B105" s="1"/>
      <c r="C105" s="8"/>
      <c r="D105" s="5"/>
      <c r="E105" s="29"/>
      <c r="F105" s="29"/>
      <c r="G105" s="29"/>
      <c r="H105" s="29"/>
      <c r="I105" s="29"/>
      <c r="J105" s="29"/>
      <c r="K105" s="29"/>
    </row>
    <row r="106" spans="1:17" ht="18.75">
      <c r="A106" s="2"/>
      <c r="B106" s="1"/>
      <c r="C106" s="8"/>
      <c r="D106" s="5"/>
      <c r="E106" s="29"/>
      <c r="F106" s="29"/>
      <c r="G106" s="29"/>
      <c r="H106" s="29"/>
      <c r="I106" s="29"/>
      <c r="J106" s="29"/>
      <c r="K106" s="29"/>
    </row>
    <row r="107" spans="1:17" ht="18.75">
      <c r="A107" s="2"/>
      <c r="B107" s="1"/>
      <c r="C107" s="8"/>
      <c r="D107" s="5"/>
      <c r="E107" s="29"/>
      <c r="F107" s="29"/>
      <c r="G107" s="29"/>
      <c r="H107" s="29"/>
      <c r="I107" s="29"/>
      <c r="J107" s="29"/>
      <c r="K107" s="29"/>
    </row>
    <row r="108" spans="1:17" ht="18.75">
      <c r="A108" s="2"/>
      <c r="B108" s="1"/>
      <c r="C108" s="8"/>
      <c r="D108" s="5"/>
      <c r="E108" s="29"/>
      <c r="F108" s="29"/>
      <c r="G108" s="29"/>
      <c r="H108" s="29"/>
      <c r="I108" s="29"/>
      <c r="J108" s="29"/>
      <c r="K108" s="29"/>
    </row>
    <row r="109" spans="1:17" ht="18.75">
      <c r="A109" s="2"/>
      <c r="B109" s="1"/>
      <c r="C109" s="8"/>
      <c r="D109" s="5"/>
      <c r="E109" s="29"/>
      <c r="F109" s="29"/>
      <c r="G109" s="29"/>
      <c r="H109" s="29"/>
      <c r="I109" s="29"/>
      <c r="J109" s="29"/>
      <c r="K109" s="29"/>
    </row>
    <row r="110" spans="1:17" ht="18.75">
      <c r="A110" s="2"/>
      <c r="B110" s="1"/>
      <c r="C110" s="8"/>
      <c r="D110" s="5"/>
      <c r="E110" s="29"/>
      <c r="F110" s="29"/>
      <c r="G110" s="29"/>
      <c r="H110" s="29"/>
      <c r="I110" s="29"/>
      <c r="J110" s="29"/>
      <c r="K110" s="29"/>
    </row>
    <row r="111" spans="1:17" ht="18.75">
      <c r="A111" s="2"/>
      <c r="B111" s="1"/>
      <c r="C111" s="8"/>
      <c r="D111" s="5"/>
      <c r="E111" s="29"/>
      <c r="F111" s="29"/>
      <c r="G111" s="29"/>
      <c r="H111" s="29"/>
      <c r="I111" s="29"/>
      <c r="J111" s="29"/>
      <c r="K111" s="29"/>
    </row>
    <row r="112" spans="1:17" ht="18.75">
      <c r="A112" s="2"/>
      <c r="B112" s="1"/>
      <c r="C112" s="8"/>
      <c r="D112" s="5"/>
      <c r="E112" s="29"/>
      <c r="F112" s="29"/>
      <c r="G112" s="29"/>
      <c r="H112" s="29"/>
      <c r="I112" s="29"/>
      <c r="J112" s="29"/>
      <c r="K112" s="29"/>
    </row>
    <row r="113" spans="1:13" ht="18.75">
      <c r="A113" s="2"/>
      <c r="B113" s="3"/>
      <c r="C113" s="9"/>
      <c r="D113" s="9"/>
      <c r="E113" s="34"/>
      <c r="F113" s="34"/>
      <c r="G113" s="34"/>
      <c r="H113" s="34"/>
      <c r="I113" s="34"/>
      <c r="J113" s="34"/>
      <c r="K113" s="34"/>
      <c r="M113">
        <v>1153</v>
      </c>
    </row>
    <row r="114" spans="1:13">
      <c r="A114" s="6"/>
      <c r="E114" s="28"/>
      <c r="F114" s="28"/>
      <c r="G114" s="28"/>
      <c r="H114" s="28"/>
      <c r="I114" s="28"/>
      <c r="J114" s="28"/>
      <c r="K114" s="28"/>
    </row>
    <row r="115" spans="1:13">
      <c r="A115" s="6"/>
      <c r="E115" s="28"/>
      <c r="F115" s="28"/>
      <c r="G115" s="28"/>
      <c r="H115" s="28"/>
      <c r="I115" s="28"/>
      <c r="J115" s="28"/>
      <c r="K115" s="28"/>
    </row>
    <row r="116" spans="1:13">
      <c r="A116" s="6"/>
      <c r="E116" s="28"/>
      <c r="F116" s="28"/>
      <c r="G116" s="28"/>
      <c r="H116" s="28"/>
      <c r="I116" s="28"/>
      <c r="J116" s="28"/>
      <c r="K116" s="28"/>
    </row>
    <row r="117" spans="1:13">
      <c r="A117" s="6"/>
      <c r="E117" s="28"/>
      <c r="F117" s="28"/>
      <c r="G117" s="28"/>
      <c r="H117" s="28"/>
      <c r="I117" s="28"/>
      <c r="J117" s="28"/>
      <c r="K117" s="28"/>
    </row>
    <row r="118" spans="1:13">
      <c r="A118" s="6"/>
      <c r="E118" s="28"/>
      <c r="F118" s="28"/>
      <c r="G118" s="28"/>
      <c r="H118" s="28"/>
      <c r="I118" s="28"/>
      <c r="J118" s="28"/>
      <c r="K118" s="28"/>
    </row>
    <row r="119" spans="1:13">
      <c r="A119" s="6"/>
      <c r="E119" s="28"/>
      <c r="F119" s="28"/>
      <c r="G119" s="28"/>
      <c r="H119" s="28"/>
      <c r="I119" s="28"/>
      <c r="J119" s="28"/>
      <c r="K119" s="28"/>
    </row>
    <row r="120" spans="1:13" ht="23.25">
      <c r="A120" s="52"/>
      <c r="B120" s="52"/>
      <c r="C120" s="52"/>
      <c r="D120" s="52"/>
      <c r="E120" s="28"/>
      <c r="F120" s="28"/>
      <c r="G120" s="28"/>
      <c r="H120" s="28"/>
      <c r="I120" s="28"/>
      <c r="J120" s="28"/>
      <c r="K120" s="28"/>
    </row>
    <row r="121" spans="1:13">
      <c r="A121" s="50"/>
      <c r="B121" s="50"/>
      <c r="C121" s="51"/>
      <c r="D121" s="51"/>
      <c r="E121" s="31"/>
      <c r="F121" s="31"/>
      <c r="G121" s="31"/>
      <c r="H121" s="31"/>
      <c r="I121" s="31"/>
      <c r="J121" s="31"/>
      <c r="K121" s="31"/>
    </row>
    <row r="122" spans="1:13">
      <c r="A122" s="50"/>
      <c r="B122" s="50"/>
      <c r="C122" s="51"/>
      <c r="D122" s="51"/>
      <c r="E122" s="32"/>
      <c r="F122" s="32"/>
      <c r="G122" s="32"/>
      <c r="H122" s="32"/>
      <c r="I122" s="32"/>
      <c r="J122" s="32"/>
      <c r="K122" s="32"/>
    </row>
    <row r="123" spans="1:13" ht="18.75">
      <c r="A123" s="2"/>
      <c r="B123" s="1"/>
      <c r="C123" s="8"/>
      <c r="D123" s="12"/>
      <c r="E123" s="29"/>
      <c r="F123" s="29"/>
      <c r="G123" s="29"/>
      <c r="H123" s="29"/>
      <c r="I123" s="29"/>
      <c r="J123" s="29"/>
      <c r="K123" s="29"/>
    </row>
    <row r="124" spans="1:13" ht="18.75">
      <c r="A124" s="2"/>
      <c r="B124" s="1"/>
      <c r="C124" s="8"/>
      <c r="D124" s="12"/>
      <c r="E124" s="29"/>
      <c r="F124" s="29"/>
      <c r="G124" s="29"/>
      <c r="H124" s="29"/>
      <c r="I124" s="29"/>
      <c r="J124" s="29"/>
      <c r="K124" s="29"/>
    </row>
    <row r="125" spans="1:13" ht="18.75">
      <c r="A125" s="2"/>
      <c r="B125" s="1"/>
      <c r="C125" s="8"/>
      <c r="D125" s="12"/>
      <c r="E125" s="29"/>
      <c r="F125" s="29"/>
      <c r="G125" s="29"/>
      <c r="H125" s="29"/>
      <c r="I125" s="29"/>
      <c r="J125" s="29"/>
      <c r="K125" s="29"/>
    </row>
    <row r="126" spans="1:13" ht="18.75">
      <c r="A126" s="2"/>
      <c r="B126" s="1"/>
      <c r="C126" s="8"/>
      <c r="D126" s="12"/>
      <c r="E126" s="29"/>
      <c r="F126" s="29"/>
      <c r="G126" s="29"/>
      <c r="H126" s="29"/>
      <c r="I126" s="29"/>
      <c r="J126" s="29"/>
      <c r="K126" s="29"/>
    </row>
    <row r="127" spans="1:13" ht="18.75">
      <c r="A127" s="2"/>
      <c r="B127" s="1"/>
      <c r="C127" s="8"/>
      <c r="D127" s="12"/>
      <c r="E127" s="33"/>
      <c r="F127" s="33"/>
      <c r="G127" s="30"/>
      <c r="H127" s="30"/>
      <c r="I127" s="30"/>
      <c r="J127" s="33"/>
      <c r="K127" s="29"/>
    </row>
    <row r="128" spans="1:13" ht="18.75">
      <c r="A128" s="2"/>
      <c r="B128" s="1"/>
      <c r="C128" s="8"/>
      <c r="D128" s="12"/>
      <c r="E128" s="29"/>
      <c r="F128" s="29"/>
      <c r="G128" s="29"/>
      <c r="H128" s="29"/>
      <c r="I128" s="29"/>
      <c r="J128" s="29"/>
      <c r="K128" s="29"/>
    </row>
    <row r="129" spans="1:17" ht="18.75">
      <c r="A129" s="2"/>
      <c r="B129" s="1"/>
      <c r="C129" s="8"/>
      <c r="D129" s="12"/>
      <c r="E129" s="29"/>
      <c r="F129" s="29"/>
      <c r="G129" s="29"/>
      <c r="H129" s="29"/>
      <c r="I129" s="29"/>
      <c r="J129" s="29"/>
      <c r="K129" s="29"/>
    </row>
    <row r="130" spans="1:17" ht="18.75">
      <c r="A130" s="2"/>
      <c r="B130" s="1"/>
      <c r="C130" s="8"/>
      <c r="D130" s="12"/>
      <c r="E130" s="29"/>
      <c r="F130" s="29"/>
      <c r="G130" s="29"/>
      <c r="H130" s="29"/>
      <c r="I130" s="29"/>
      <c r="J130" s="29"/>
      <c r="K130" s="29"/>
    </row>
    <row r="131" spans="1:17" ht="18.75">
      <c r="A131" s="2"/>
      <c r="B131" s="1"/>
      <c r="C131" s="8"/>
      <c r="D131" s="12"/>
      <c r="E131" s="29"/>
      <c r="F131" s="29"/>
      <c r="G131" s="29"/>
      <c r="H131" s="29"/>
      <c r="I131" s="29"/>
      <c r="J131" s="29"/>
      <c r="K131" s="29"/>
    </row>
    <row r="132" spans="1:17" ht="18.75">
      <c r="A132" s="2"/>
      <c r="B132" s="1"/>
      <c r="C132" s="8"/>
      <c r="D132" s="12"/>
      <c r="E132" s="29"/>
      <c r="F132" s="29"/>
      <c r="G132" s="29"/>
      <c r="H132" s="29"/>
      <c r="I132" s="29"/>
      <c r="J132" s="29"/>
      <c r="K132" s="29"/>
      <c r="O132" s="28"/>
      <c r="P132" s="28"/>
      <c r="Q132" s="28"/>
    </row>
    <row r="133" spans="1:17" ht="18.75">
      <c r="A133" s="2"/>
      <c r="B133" s="1"/>
      <c r="C133" s="8"/>
      <c r="D133" s="12"/>
      <c r="E133" s="29"/>
      <c r="F133" s="29"/>
      <c r="G133" s="29"/>
      <c r="H133" s="29"/>
      <c r="I133" s="29"/>
      <c r="J133" s="29"/>
      <c r="K133" s="29"/>
      <c r="M133" s="28"/>
    </row>
    <row r="134" spans="1:17" ht="18.75">
      <c r="A134" s="2"/>
      <c r="B134" s="1"/>
      <c r="C134" s="8"/>
      <c r="D134" s="12"/>
      <c r="E134" s="29"/>
      <c r="F134" s="29"/>
      <c r="G134" s="29"/>
      <c r="H134" s="29"/>
      <c r="I134" s="29"/>
      <c r="J134" s="29"/>
      <c r="K134" s="29"/>
    </row>
    <row r="135" spans="1:17" ht="18.75">
      <c r="A135" s="2"/>
      <c r="B135" s="1"/>
      <c r="C135" s="8"/>
      <c r="D135" s="12"/>
      <c r="E135" s="29"/>
      <c r="F135" s="29"/>
      <c r="G135" s="29"/>
      <c r="H135" s="29"/>
      <c r="I135" s="29"/>
      <c r="J135" s="29"/>
      <c r="K135" s="29"/>
    </row>
    <row r="136" spans="1:17" ht="18.75">
      <c r="A136" s="2"/>
      <c r="B136" s="1"/>
      <c r="C136" s="8"/>
      <c r="D136" s="12"/>
      <c r="E136" s="29"/>
      <c r="F136" s="29"/>
      <c r="G136" s="29"/>
      <c r="H136" s="29"/>
      <c r="I136" s="29"/>
      <c r="J136" s="29"/>
      <c r="K136" s="29"/>
    </row>
    <row r="137" spans="1:17" ht="18.75">
      <c r="A137" s="2"/>
      <c r="B137" s="1"/>
      <c r="C137" s="8"/>
      <c r="D137" s="12"/>
      <c r="E137" s="29"/>
      <c r="F137" s="29"/>
      <c r="G137" s="29"/>
      <c r="H137" s="29"/>
      <c r="I137" s="29"/>
      <c r="J137" s="29"/>
      <c r="K137" s="29"/>
    </row>
    <row r="138" spans="1:17" ht="18.75">
      <c r="A138" s="2"/>
      <c r="B138" s="1"/>
      <c r="C138" s="8"/>
      <c r="D138" s="12"/>
      <c r="E138" s="29"/>
      <c r="F138" s="29"/>
      <c r="G138" s="29"/>
      <c r="H138" s="29"/>
      <c r="I138" s="29"/>
      <c r="J138" s="29"/>
      <c r="K138" s="29"/>
    </row>
    <row r="139" spans="1:17" ht="18.75">
      <c r="A139" s="2"/>
      <c r="B139" s="1"/>
      <c r="C139" s="8"/>
      <c r="D139" s="12"/>
      <c r="E139" s="29"/>
      <c r="F139" s="29"/>
      <c r="G139" s="29"/>
      <c r="H139" s="29"/>
      <c r="I139" s="29"/>
      <c r="J139" s="29"/>
      <c r="K139" s="29"/>
    </row>
    <row r="140" spans="1:17" ht="18.75">
      <c r="A140" s="2"/>
      <c r="B140" s="1"/>
      <c r="C140" s="8"/>
      <c r="D140" s="12"/>
      <c r="E140" s="29"/>
      <c r="F140" s="29"/>
      <c r="G140" s="29"/>
      <c r="H140" s="29"/>
      <c r="I140" s="29"/>
      <c r="J140" s="29"/>
      <c r="K140" s="29"/>
    </row>
    <row r="141" spans="1:17" ht="18.75">
      <c r="A141" s="2"/>
      <c r="B141" s="1"/>
      <c r="C141" s="8"/>
      <c r="D141" s="12"/>
      <c r="E141" s="29"/>
      <c r="F141" s="29"/>
      <c r="G141" s="29"/>
      <c r="H141" s="29"/>
      <c r="I141" s="29"/>
      <c r="J141" s="29"/>
      <c r="K141" s="29"/>
    </row>
    <row r="142" spans="1:17" ht="18.75">
      <c r="A142" s="2"/>
      <c r="B142" s="1"/>
      <c r="C142" s="8"/>
      <c r="D142" s="12"/>
      <c r="E142" s="29"/>
      <c r="F142" s="29"/>
      <c r="G142" s="29"/>
      <c r="H142" s="29"/>
      <c r="I142" s="29"/>
      <c r="J142" s="29"/>
      <c r="K142" s="29"/>
    </row>
    <row r="143" spans="1:17" ht="18.75">
      <c r="A143" s="4"/>
      <c r="B143" s="1"/>
      <c r="C143" s="8"/>
      <c r="D143" s="12"/>
      <c r="E143" s="29"/>
      <c r="F143" s="29"/>
      <c r="G143" s="29"/>
      <c r="H143" s="29"/>
      <c r="I143" s="29"/>
      <c r="J143" s="29"/>
      <c r="K143" s="29"/>
    </row>
    <row r="144" spans="1:17" ht="18.75">
      <c r="A144" s="2"/>
      <c r="B144" s="1"/>
      <c r="C144" s="8"/>
      <c r="D144" s="12"/>
      <c r="E144" s="29"/>
      <c r="F144" s="29"/>
      <c r="G144" s="29"/>
      <c r="H144" s="29"/>
      <c r="I144" s="29"/>
      <c r="J144" s="29"/>
      <c r="K144" s="29"/>
    </row>
    <row r="145" spans="1:16" ht="18.75">
      <c r="A145" s="2"/>
      <c r="B145" s="1"/>
      <c r="C145" s="8"/>
      <c r="D145" s="12"/>
      <c r="E145" s="29"/>
      <c r="F145" s="29"/>
      <c r="G145" s="29"/>
      <c r="H145" s="29"/>
      <c r="I145" s="29"/>
      <c r="J145" s="29"/>
      <c r="K145" s="29"/>
    </row>
    <row r="146" spans="1:16" ht="18.75">
      <c r="A146" s="2"/>
      <c r="B146" s="1"/>
      <c r="C146" s="8"/>
      <c r="D146" s="12"/>
      <c r="E146" s="29"/>
      <c r="F146" s="29"/>
      <c r="G146" s="29"/>
      <c r="H146" s="29"/>
      <c r="I146" s="29"/>
      <c r="J146" s="29"/>
      <c r="K146" s="29"/>
    </row>
    <row r="147" spans="1:16" ht="18.75">
      <c r="A147" s="2"/>
      <c r="B147" s="1"/>
      <c r="C147" s="8"/>
      <c r="D147" s="12"/>
      <c r="E147" s="29"/>
      <c r="F147" s="29"/>
      <c r="G147" s="29"/>
      <c r="H147" s="29"/>
      <c r="I147" s="29"/>
      <c r="J147" s="29"/>
      <c r="K147" s="29"/>
    </row>
    <row r="148" spans="1:16" ht="18.75">
      <c r="A148" s="2"/>
      <c r="B148" s="1"/>
      <c r="C148" s="8"/>
      <c r="D148" s="12"/>
      <c r="E148" s="29"/>
      <c r="F148" s="29"/>
      <c r="G148" s="29"/>
      <c r="H148" s="29"/>
      <c r="I148" s="29"/>
      <c r="J148" s="29"/>
      <c r="K148" s="29"/>
    </row>
    <row r="149" spans="1:16" ht="18.75">
      <c r="A149" s="2"/>
      <c r="B149" s="1"/>
      <c r="C149" s="8"/>
      <c r="D149" s="12"/>
      <c r="E149" s="29"/>
      <c r="F149" s="29"/>
      <c r="G149" s="29"/>
      <c r="H149" s="29"/>
      <c r="I149" s="29"/>
      <c r="J149" s="29"/>
      <c r="K149" s="29"/>
      <c r="P149" t="s">
        <v>47</v>
      </c>
    </row>
    <row r="150" spans="1:16" ht="18.75">
      <c r="A150" s="2"/>
      <c r="B150" s="1"/>
      <c r="C150" s="8"/>
      <c r="D150" s="12"/>
      <c r="E150" s="29"/>
      <c r="F150" s="29"/>
      <c r="G150" s="29"/>
      <c r="H150" s="29"/>
      <c r="I150" s="29"/>
      <c r="J150" s="29"/>
      <c r="K150" s="29"/>
    </row>
    <row r="151" spans="1:16" ht="18.75">
      <c r="A151" s="2"/>
      <c r="B151" s="1"/>
      <c r="C151" s="8"/>
      <c r="D151" s="12"/>
      <c r="E151" s="29"/>
      <c r="F151" s="29"/>
      <c r="G151" s="29"/>
      <c r="H151" s="29"/>
      <c r="I151" s="29"/>
      <c r="J151" s="29"/>
      <c r="K151" s="29"/>
    </row>
    <row r="152" spans="1:16" ht="18.75">
      <c r="A152" s="2"/>
      <c r="B152" s="1"/>
      <c r="C152" s="8"/>
      <c r="D152" s="12"/>
      <c r="E152" s="29"/>
      <c r="F152" s="29"/>
      <c r="G152" s="29"/>
      <c r="H152" s="29"/>
      <c r="I152" s="29"/>
      <c r="J152" s="29"/>
      <c r="K152" s="29"/>
    </row>
    <row r="153" spans="1:16" ht="18.75">
      <c r="A153" s="2"/>
      <c r="B153" s="3"/>
      <c r="C153" s="9"/>
      <c r="D153" s="13"/>
      <c r="E153" s="34"/>
      <c r="F153" s="34"/>
      <c r="G153" s="34"/>
      <c r="H153" s="34"/>
      <c r="I153" s="34"/>
      <c r="J153" s="34"/>
      <c r="K153" s="34"/>
      <c r="L153" s="26"/>
    </row>
    <row r="154" spans="1:16">
      <c r="A154" s="6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6">
      <c r="A155" s="6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6">
      <c r="A156" s="6"/>
    </row>
    <row r="157" spans="1:16">
      <c r="A157" s="6"/>
    </row>
    <row r="158" spans="1:16">
      <c r="A158" s="6"/>
    </row>
    <row r="159" spans="1:16">
      <c r="A159" s="6"/>
    </row>
    <row r="160" spans="1:16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4">
      <c r="A177" s="6"/>
    </row>
    <row r="178" spans="1:4">
      <c r="A178" s="6"/>
    </row>
    <row r="179" spans="1:4">
      <c r="A179" s="6"/>
    </row>
    <row r="180" spans="1:4">
      <c r="A180" s="6"/>
    </row>
    <row r="181" spans="1:4">
      <c r="A181" s="6"/>
    </row>
    <row r="182" spans="1:4">
      <c r="A182" s="6"/>
    </row>
    <row r="183" spans="1:4">
      <c r="A183" s="6"/>
    </row>
    <row r="184" spans="1:4">
      <c r="A184" s="6"/>
      <c r="D184" s="16"/>
    </row>
    <row r="185" spans="1:4">
      <c r="A185" s="6"/>
    </row>
    <row r="186" spans="1:4">
      <c r="A186" s="6"/>
    </row>
    <row r="187" spans="1:4">
      <c r="A187" s="6"/>
    </row>
    <row r="188" spans="1:4">
      <c r="A188" s="6"/>
    </row>
    <row r="189" spans="1:4">
      <c r="A189" s="6"/>
    </row>
    <row r="190" spans="1:4">
      <c r="A190" s="6"/>
    </row>
    <row r="191" spans="1:4">
      <c r="A191" s="6"/>
    </row>
    <row r="192" spans="1:4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</sheetData>
  <mergeCells count="16">
    <mergeCell ref="A120:D120"/>
    <mergeCell ref="A121:A122"/>
    <mergeCell ref="B121:B122"/>
    <mergeCell ref="C121:C122"/>
    <mergeCell ref="D121:D122"/>
    <mergeCell ref="A40:D40"/>
    <mergeCell ref="A80:D80"/>
    <mergeCell ref="A81:A82"/>
    <mergeCell ref="B81:B82"/>
    <mergeCell ref="C81:C82"/>
    <mergeCell ref="D81:D82"/>
    <mergeCell ref="A2:A3"/>
    <mergeCell ref="B2:B3"/>
    <mergeCell ref="C2:C3"/>
    <mergeCell ref="D2:D3"/>
    <mergeCell ref="A1:D1"/>
  </mergeCells>
  <pageMargins left="0.7" right="0.7" top="0.25" bottom="0.2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Attendance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ASOWS</dc:creator>
  <cp:lastModifiedBy>KEZIA</cp:lastModifiedBy>
  <cp:lastPrinted>2018-09-02T05:28:58Z</cp:lastPrinted>
  <dcterms:created xsi:type="dcterms:W3CDTF">2018-08-23T02:41:47Z</dcterms:created>
  <dcterms:modified xsi:type="dcterms:W3CDTF">2019-05-16T07:03:11Z</dcterms:modified>
</cp:coreProperties>
</file>