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X\ND\ENSDF\XUNDL\"/>
    </mc:Choice>
  </mc:AlternateContent>
  <xr:revisionPtr revIDLastSave="0" documentId="13_ncr:1_{B8A74084-71F8-449A-A5BF-9E993B320F7E}" xr6:coauthVersionLast="47" xr6:coauthVersionMax="47" xr10:uidLastSave="{00000000-0000-0000-0000-000000000000}"/>
  <bookViews>
    <workbookView xWindow="-108" yWindow="-108" windowWidth="23256" windowHeight="12720" activeTab="1" xr2:uid="{8710854B-5B2A-454E-A4F2-25788F314ABB}"/>
  </bookViews>
  <sheets>
    <sheet name="Header" sheetId="2" r:id="rId1"/>
    <sheet name="Data" sheetId="1" r:id="rId2"/>
    <sheet name="Sheet1" sheetId="3" r:id="rId3"/>
  </sheets>
  <definedNames>
    <definedName name="_xlnm._FilterDatabase" localSheetId="1" hidden="1">Data!$O$1:$O$137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0" i="1"/>
  <c r="U89" i="1"/>
  <c r="U6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2" i="1"/>
  <c r="T48" i="1"/>
  <c r="T29" i="1"/>
  <c r="T3" i="1"/>
  <c r="T4" i="1"/>
  <c r="T5" i="1"/>
  <c r="T6" i="1"/>
  <c r="T7" i="1"/>
  <c r="T8" i="1"/>
  <c r="T9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2" i="1"/>
  <c r="R76" i="1"/>
  <c r="D44" i="1"/>
  <c r="S44" i="1" s="1"/>
  <c r="S3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2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C3" i="1"/>
  <c r="Q3" i="1" s="1"/>
  <c r="D3" i="1"/>
  <c r="S3" i="1" s="1"/>
  <c r="C4" i="1"/>
  <c r="Q4" i="1" s="1"/>
  <c r="D4" i="1"/>
  <c r="S4" i="1" s="1"/>
  <c r="C5" i="1"/>
  <c r="Q5" i="1" s="1"/>
  <c r="D5" i="1"/>
  <c r="S5" i="1" s="1"/>
  <c r="C6" i="1"/>
  <c r="Q6" i="1" s="1"/>
  <c r="D6" i="1"/>
  <c r="S6" i="1" s="1"/>
  <c r="C7" i="1"/>
  <c r="Q7" i="1" s="1"/>
  <c r="D7" i="1"/>
  <c r="S7" i="1" s="1"/>
  <c r="C8" i="1"/>
  <c r="Q8" i="1" s="1"/>
  <c r="D8" i="1"/>
  <c r="S8" i="1" s="1"/>
  <c r="C9" i="1"/>
  <c r="Q9" i="1" s="1"/>
  <c r="D9" i="1"/>
  <c r="S9" i="1" s="1"/>
  <c r="C10" i="1"/>
  <c r="Q10" i="1" s="1"/>
  <c r="D10" i="1"/>
  <c r="S10" i="1" s="1"/>
  <c r="C11" i="1"/>
  <c r="Q11" i="1" s="1"/>
  <c r="D11" i="1"/>
  <c r="S11" i="1" s="1"/>
  <c r="C12" i="1"/>
  <c r="Q12" i="1" s="1"/>
  <c r="D12" i="1"/>
  <c r="S12" i="1" s="1"/>
  <c r="C13" i="1"/>
  <c r="Q13" i="1" s="1"/>
  <c r="D13" i="1"/>
  <c r="S13" i="1" s="1"/>
  <c r="C14" i="1"/>
  <c r="Q14" i="1" s="1"/>
  <c r="D14" i="1"/>
  <c r="S14" i="1" s="1"/>
  <c r="C15" i="1"/>
  <c r="Q15" i="1" s="1"/>
  <c r="D15" i="1"/>
  <c r="S15" i="1" s="1"/>
  <c r="C16" i="1"/>
  <c r="Q16" i="1" s="1"/>
  <c r="D16" i="1"/>
  <c r="S16" i="1" s="1"/>
  <c r="C17" i="1"/>
  <c r="Q17" i="1" s="1"/>
  <c r="D17" i="1"/>
  <c r="S17" i="1" s="1"/>
  <c r="C18" i="1"/>
  <c r="Q18" i="1" s="1"/>
  <c r="D18" i="1"/>
  <c r="S18" i="1" s="1"/>
  <c r="C19" i="1"/>
  <c r="Q19" i="1" s="1"/>
  <c r="D19" i="1"/>
  <c r="S19" i="1" s="1"/>
  <c r="C20" i="1"/>
  <c r="Q20" i="1" s="1"/>
  <c r="D20" i="1"/>
  <c r="S20" i="1" s="1"/>
  <c r="C21" i="1"/>
  <c r="Q21" i="1" s="1"/>
  <c r="D21" i="1"/>
  <c r="S21" i="1" s="1"/>
  <c r="C22" i="1"/>
  <c r="Q22" i="1" s="1"/>
  <c r="D22" i="1"/>
  <c r="S22" i="1" s="1"/>
  <c r="C23" i="1"/>
  <c r="Q23" i="1" s="1"/>
  <c r="D23" i="1"/>
  <c r="S23" i="1" s="1"/>
  <c r="C24" i="1"/>
  <c r="Q24" i="1" s="1"/>
  <c r="D24" i="1"/>
  <c r="S24" i="1" s="1"/>
  <c r="C25" i="1"/>
  <c r="Q25" i="1" s="1"/>
  <c r="D25" i="1"/>
  <c r="S25" i="1" s="1"/>
  <c r="C26" i="1"/>
  <c r="Q26" i="1" s="1"/>
  <c r="D26" i="1"/>
  <c r="S26" i="1" s="1"/>
  <c r="C27" i="1"/>
  <c r="Q27" i="1" s="1"/>
  <c r="D27" i="1"/>
  <c r="S27" i="1" s="1"/>
  <c r="C28" i="1"/>
  <c r="Q28" i="1" s="1"/>
  <c r="D28" i="1"/>
  <c r="S28" i="1" s="1"/>
  <c r="C29" i="1"/>
  <c r="Q29" i="1" s="1"/>
  <c r="D29" i="1"/>
  <c r="S29" i="1" s="1"/>
  <c r="C30" i="1"/>
  <c r="Q30" i="1" s="1"/>
  <c r="D30" i="1"/>
  <c r="S30" i="1" s="1"/>
  <c r="C31" i="1"/>
  <c r="Q31" i="1" s="1"/>
  <c r="D31" i="1"/>
  <c r="S31" i="1" s="1"/>
  <c r="C32" i="1"/>
  <c r="Q32" i="1" s="1"/>
  <c r="D32" i="1"/>
  <c r="S32" i="1" s="1"/>
  <c r="C33" i="1"/>
  <c r="Q33" i="1" s="1"/>
  <c r="D33" i="1"/>
  <c r="S33" i="1" s="1"/>
  <c r="C34" i="1"/>
  <c r="Q34" i="1" s="1"/>
  <c r="D34" i="1"/>
  <c r="S34" i="1" s="1"/>
  <c r="C35" i="1"/>
  <c r="Q35" i="1" s="1"/>
  <c r="D35" i="1"/>
  <c r="S35" i="1" s="1"/>
  <c r="C36" i="1"/>
  <c r="Q36" i="1" s="1"/>
  <c r="D36" i="1"/>
  <c r="S36" i="1" s="1"/>
  <c r="C37" i="1"/>
  <c r="Q37" i="1" s="1"/>
  <c r="D37" i="1"/>
  <c r="S37" i="1" s="1"/>
  <c r="C38" i="1"/>
  <c r="Q38" i="1" s="1"/>
  <c r="D38" i="1"/>
  <c r="C39" i="1"/>
  <c r="Q39" i="1" s="1"/>
  <c r="D39" i="1"/>
  <c r="S39" i="1" s="1"/>
  <c r="C40" i="1"/>
  <c r="Q40" i="1" s="1"/>
  <c r="D40" i="1"/>
  <c r="S40" i="1" s="1"/>
  <c r="C41" i="1"/>
  <c r="Q41" i="1" s="1"/>
  <c r="D41" i="1"/>
  <c r="S41" i="1" s="1"/>
  <c r="C42" i="1"/>
  <c r="Q42" i="1" s="1"/>
  <c r="D42" i="1"/>
  <c r="S42" i="1" s="1"/>
  <c r="C43" i="1"/>
  <c r="Q43" i="1" s="1"/>
  <c r="D43" i="1"/>
  <c r="S43" i="1" s="1"/>
  <c r="C44" i="1"/>
  <c r="Q44" i="1" s="1"/>
  <c r="C45" i="1"/>
  <c r="Q45" i="1" s="1"/>
  <c r="D45" i="1"/>
  <c r="S45" i="1" s="1"/>
  <c r="C46" i="1"/>
  <c r="Q46" i="1" s="1"/>
  <c r="D46" i="1"/>
  <c r="S46" i="1" s="1"/>
  <c r="C47" i="1"/>
  <c r="Q47" i="1" s="1"/>
  <c r="D47" i="1"/>
  <c r="S47" i="1" s="1"/>
  <c r="C48" i="1"/>
  <c r="Q48" i="1" s="1"/>
  <c r="D48" i="1"/>
  <c r="S48" i="1" s="1"/>
  <c r="C49" i="1"/>
  <c r="Q49" i="1" s="1"/>
  <c r="D49" i="1"/>
  <c r="S49" i="1" s="1"/>
  <c r="C50" i="1"/>
  <c r="Q50" i="1" s="1"/>
  <c r="D50" i="1"/>
  <c r="S50" i="1" s="1"/>
  <c r="C51" i="1"/>
  <c r="Q51" i="1" s="1"/>
  <c r="D51" i="1"/>
  <c r="S51" i="1" s="1"/>
  <c r="C52" i="1"/>
  <c r="Q52" i="1" s="1"/>
  <c r="D52" i="1"/>
  <c r="S52" i="1" s="1"/>
  <c r="C53" i="1"/>
  <c r="Q53" i="1" s="1"/>
  <c r="D53" i="1"/>
  <c r="S53" i="1" s="1"/>
  <c r="C54" i="1"/>
  <c r="Q54" i="1" s="1"/>
  <c r="D54" i="1"/>
  <c r="S54" i="1" s="1"/>
  <c r="C55" i="1"/>
  <c r="Q55" i="1" s="1"/>
  <c r="D55" i="1"/>
  <c r="S55" i="1" s="1"/>
  <c r="C56" i="1"/>
  <c r="Q56" i="1" s="1"/>
  <c r="D56" i="1"/>
  <c r="S56" i="1" s="1"/>
  <c r="C57" i="1"/>
  <c r="Q57" i="1" s="1"/>
  <c r="D57" i="1"/>
  <c r="S57" i="1" s="1"/>
  <c r="C58" i="1"/>
  <c r="Q58" i="1" s="1"/>
  <c r="D58" i="1"/>
  <c r="S58" i="1" s="1"/>
  <c r="C59" i="1"/>
  <c r="Q59" i="1" s="1"/>
  <c r="D59" i="1"/>
  <c r="S59" i="1" s="1"/>
  <c r="C60" i="1"/>
  <c r="Q60" i="1" s="1"/>
  <c r="D60" i="1"/>
  <c r="S60" i="1" s="1"/>
  <c r="C61" i="1"/>
  <c r="Q61" i="1" s="1"/>
  <c r="D61" i="1"/>
  <c r="S61" i="1" s="1"/>
  <c r="C62" i="1"/>
  <c r="Q62" i="1" s="1"/>
  <c r="D62" i="1"/>
  <c r="S62" i="1" s="1"/>
  <c r="C63" i="1"/>
  <c r="Q63" i="1" s="1"/>
  <c r="D63" i="1"/>
  <c r="S63" i="1" s="1"/>
  <c r="C64" i="1"/>
  <c r="Q64" i="1" s="1"/>
  <c r="D64" i="1"/>
  <c r="S64" i="1" s="1"/>
  <c r="C65" i="1"/>
  <c r="Q65" i="1" s="1"/>
  <c r="D65" i="1"/>
  <c r="S65" i="1" s="1"/>
  <c r="C66" i="1"/>
  <c r="Q66" i="1" s="1"/>
  <c r="D66" i="1"/>
  <c r="S66" i="1" s="1"/>
  <c r="C67" i="1"/>
  <c r="Q67" i="1" s="1"/>
  <c r="D67" i="1"/>
  <c r="S67" i="1" s="1"/>
  <c r="C68" i="1"/>
  <c r="Q68" i="1" s="1"/>
  <c r="D68" i="1"/>
  <c r="S68" i="1" s="1"/>
  <c r="C69" i="1"/>
  <c r="Q69" i="1" s="1"/>
  <c r="D69" i="1"/>
  <c r="S69" i="1" s="1"/>
  <c r="C70" i="1"/>
  <c r="Q70" i="1" s="1"/>
  <c r="D70" i="1"/>
  <c r="S70" i="1" s="1"/>
  <c r="C71" i="1"/>
  <c r="Q71" i="1" s="1"/>
  <c r="D71" i="1"/>
  <c r="S71" i="1" s="1"/>
  <c r="C72" i="1"/>
  <c r="Q72" i="1" s="1"/>
  <c r="D72" i="1"/>
  <c r="S72" i="1" s="1"/>
  <c r="C73" i="1"/>
  <c r="Q73" i="1" s="1"/>
  <c r="D73" i="1"/>
  <c r="S73" i="1" s="1"/>
  <c r="C74" i="1"/>
  <c r="Q74" i="1" s="1"/>
  <c r="D74" i="1"/>
  <c r="S74" i="1" s="1"/>
  <c r="C75" i="1"/>
  <c r="Q75" i="1" s="1"/>
  <c r="D75" i="1"/>
  <c r="S75" i="1" s="1"/>
  <c r="C76" i="1"/>
  <c r="Q76" i="1" s="1"/>
  <c r="D76" i="1"/>
  <c r="S76" i="1" s="1"/>
  <c r="C77" i="1"/>
  <c r="Q77" i="1" s="1"/>
  <c r="D77" i="1"/>
  <c r="S77" i="1" s="1"/>
  <c r="C78" i="1"/>
  <c r="Q78" i="1" s="1"/>
  <c r="D78" i="1"/>
  <c r="S78" i="1" s="1"/>
  <c r="C79" i="1"/>
  <c r="Q79" i="1" s="1"/>
  <c r="D79" i="1"/>
  <c r="S79" i="1" s="1"/>
  <c r="C80" i="1"/>
  <c r="Q80" i="1" s="1"/>
  <c r="D80" i="1"/>
  <c r="S80" i="1" s="1"/>
  <c r="C81" i="1"/>
  <c r="Q81" i="1" s="1"/>
  <c r="D81" i="1"/>
  <c r="S81" i="1" s="1"/>
  <c r="C82" i="1"/>
  <c r="Q82" i="1" s="1"/>
  <c r="D82" i="1"/>
  <c r="S82" i="1" s="1"/>
  <c r="C83" i="1"/>
  <c r="Q83" i="1" s="1"/>
  <c r="D83" i="1"/>
  <c r="S83" i="1" s="1"/>
  <c r="C84" i="1"/>
  <c r="Q84" i="1" s="1"/>
  <c r="D84" i="1"/>
  <c r="S84" i="1" s="1"/>
  <c r="C85" i="1"/>
  <c r="Q85" i="1" s="1"/>
  <c r="D85" i="1"/>
  <c r="S85" i="1" s="1"/>
  <c r="C86" i="1"/>
  <c r="Q86" i="1" s="1"/>
  <c r="D86" i="1"/>
  <c r="S86" i="1" s="1"/>
  <c r="C87" i="1"/>
  <c r="Q87" i="1" s="1"/>
  <c r="D87" i="1"/>
  <c r="S87" i="1" s="1"/>
  <c r="C88" i="1"/>
  <c r="Q88" i="1" s="1"/>
  <c r="D88" i="1"/>
  <c r="S88" i="1" s="1"/>
  <c r="C89" i="1"/>
  <c r="Q89" i="1" s="1"/>
  <c r="D89" i="1"/>
  <c r="S89" i="1" s="1"/>
  <c r="C90" i="1"/>
  <c r="Q90" i="1" s="1"/>
  <c r="D90" i="1"/>
  <c r="S90" i="1" s="1"/>
  <c r="C91" i="1"/>
  <c r="Q91" i="1" s="1"/>
  <c r="D91" i="1"/>
  <c r="S91" i="1" s="1"/>
  <c r="C92" i="1"/>
  <c r="Q92" i="1" s="1"/>
  <c r="D92" i="1"/>
  <c r="S92" i="1" s="1"/>
  <c r="C93" i="1"/>
  <c r="Q93" i="1" s="1"/>
  <c r="D93" i="1"/>
  <c r="S93" i="1" s="1"/>
  <c r="C94" i="1"/>
  <c r="Q94" i="1" s="1"/>
  <c r="D94" i="1"/>
  <c r="S94" i="1" s="1"/>
  <c r="C95" i="1"/>
  <c r="Q95" i="1" s="1"/>
  <c r="D95" i="1"/>
  <c r="S95" i="1" s="1"/>
  <c r="C96" i="1"/>
  <c r="Q96" i="1" s="1"/>
  <c r="D96" i="1"/>
  <c r="S96" i="1" s="1"/>
  <c r="C97" i="1"/>
  <c r="Q97" i="1" s="1"/>
  <c r="D97" i="1"/>
  <c r="S97" i="1" s="1"/>
  <c r="C98" i="1"/>
  <c r="Q98" i="1" s="1"/>
  <c r="D98" i="1"/>
  <c r="S98" i="1" s="1"/>
  <c r="C99" i="1"/>
  <c r="Q99" i="1" s="1"/>
  <c r="D99" i="1"/>
  <c r="S99" i="1" s="1"/>
  <c r="C100" i="1"/>
  <c r="Q100" i="1" s="1"/>
  <c r="D100" i="1"/>
  <c r="S100" i="1" s="1"/>
  <c r="C101" i="1"/>
  <c r="Q101" i="1" s="1"/>
  <c r="D101" i="1"/>
  <c r="S101" i="1" s="1"/>
  <c r="C102" i="1"/>
  <c r="Q102" i="1" s="1"/>
  <c r="D102" i="1"/>
  <c r="S102" i="1" s="1"/>
  <c r="C103" i="1"/>
  <c r="Q103" i="1" s="1"/>
  <c r="D103" i="1"/>
  <c r="S103" i="1" s="1"/>
  <c r="C104" i="1"/>
  <c r="Q104" i="1" s="1"/>
  <c r="D104" i="1"/>
  <c r="S104" i="1" s="1"/>
  <c r="C105" i="1"/>
  <c r="Q105" i="1" s="1"/>
  <c r="D105" i="1"/>
  <c r="S105" i="1" s="1"/>
  <c r="C106" i="1"/>
  <c r="Q106" i="1" s="1"/>
  <c r="D106" i="1"/>
  <c r="S106" i="1" s="1"/>
  <c r="C107" i="1"/>
  <c r="Q107" i="1" s="1"/>
  <c r="D107" i="1"/>
  <c r="S107" i="1" s="1"/>
  <c r="C108" i="1"/>
  <c r="Q108" i="1" s="1"/>
  <c r="D108" i="1"/>
  <c r="S108" i="1" s="1"/>
  <c r="C109" i="1"/>
  <c r="Q109" i="1" s="1"/>
  <c r="D109" i="1"/>
  <c r="S109" i="1" s="1"/>
  <c r="C110" i="1"/>
  <c r="Q110" i="1" s="1"/>
  <c r="D110" i="1"/>
  <c r="S110" i="1" s="1"/>
  <c r="C111" i="1"/>
  <c r="Q111" i="1" s="1"/>
  <c r="D111" i="1"/>
  <c r="S111" i="1" s="1"/>
  <c r="C112" i="1"/>
  <c r="Q112" i="1" s="1"/>
  <c r="D112" i="1"/>
  <c r="S112" i="1" s="1"/>
  <c r="C113" i="1"/>
  <c r="Q113" i="1" s="1"/>
  <c r="D113" i="1"/>
  <c r="S113" i="1" s="1"/>
  <c r="C114" i="1"/>
  <c r="Q114" i="1" s="1"/>
  <c r="D114" i="1"/>
  <c r="S114" i="1" s="1"/>
  <c r="C115" i="1"/>
  <c r="Q115" i="1" s="1"/>
  <c r="D115" i="1"/>
  <c r="S115" i="1" s="1"/>
  <c r="C116" i="1"/>
  <c r="Q116" i="1" s="1"/>
  <c r="D116" i="1"/>
  <c r="S116" i="1" s="1"/>
  <c r="C117" i="1"/>
  <c r="Q117" i="1" s="1"/>
  <c r="D117" i="1"/>
  <c r="S117" i="1" s="1"/>
  <c r="C118" i="1"/>
  <c r="Q118" i="1" s="1"/>
  <c r="D118" i="1"/>
  <c r="S118" i="1" s="1"/>
  <c r="C119" i="1"/>
  <c r="Q119" i="1" s="1"/>
  <c r="D119" i="1"/>
  <c r="S119" i="1" s="1"/>
  <c r="C120" i="1"/>
  <c r="Q120" i="1" s="1"/>
  <c r="D120" i="1"/>
  <c r="S120" i="1" s="1"/>
  <c r="C121" i="1"/>
  <c r="Q121" i="1" s="1"/>
  <c r="D121" i="1"/>
  <c r="S121" i="1" s="1"/>
  <c r="C122" i="1"/>
  <c r="Q122" i="1" s="1"/>
  <c r="D122" i="1"/>
  <c r="S122" i="1" s="1"/>
  <c r="C123" i="1"/>
  <c r="Q123" i="1" s="1"/>
  <c r="D123" i="1"/>
  <c r="S123" i="1" s="1"/>
  <c r="C124" i="1"/>
  <c r="Q124" i="1" s="1"/>
  <c r="D124" i="1"/>
  <c r="S124" i="1" s="1"/>
  <c r="C125" i="1"/>
  <c r="Q125" i="1" s="1"/>
  <c r="D125" i="1"/>
  <c r="S125" i="1" s="1"/>
  <c r="C126" i="1"/>
  <c r="Q126" i="1" s="1"/>
  <c r="D126" i="1"/>
  <c r="S126" i="1" s="1"/>
  <c r="C127" i="1"/>
  <c r="Q127" i="1" s="1"/>
  <c r="D127" i="1"/>
  <c r="S127" i="1" s="1"/>
  <c r="C128" i="1"/>
  <c r="Q128" i="1" s="1"/>
  <c r="D128" i="1"/>
  <c r="S128" i="1" s="1"/>
  <c r="C129" i="1"/>
  <c r="Q129" i="1" s="1"/>
  <c r="D129" i="1"/>
  <c r="S129" i="1" s="1"/>
  <c r="C130" i="1"/>
  <c r="Q130" i="1" s="1"/>
  <c r="D130" i="1"/>
  <c r="S130" i="1" s="1"/>
  <c r="C131" i="1"/>
  <c r="Q131" i="1" s="1"/>
  <c r="D131" i="1"/>
  <c r="S131" i="1" s="1"/>
  <c r="C132" i="1"/>
  <c r="Q132" i="1" s="1"/>
  <c r="D132" i="1"/>
  <c r="S132" i="1" s="1"/>
  <c r="C133" i="1"/>
  <c r="Q133" i="1" s="1"/>
  <c r="D133" i="1"/>
  <c r="S133" i="1" s="1"/>
  <c r="C134" i="1"/>
  <c r="Q134" i="1" s="1"/>
  <c r="D134" i="1"/>
  <c r="S134" i="1" s="1"/>
  <c r="C135" i="1"/>
  <c r="Q135" i="1" s="1"/>
  <c r="D135" i="1"/>
  <c r="S135" i="1" s="1"/>
  <c r="C136" i="1"/>
  <c r="Q136" i="1" s="1"/>
  <c r="D136" i="1"/>
  <c r="S136" i="1" s="1"/>
  <c r="C137" i="1"/>
  <c r="Q137" i="1" s="1"/>
  <c r="D137" i="1"/>
  <c r="S137" i="1" s="1"/>
  <c r="D2" i="1"/>
  <c r="S2" i="1" s="1"/>
  <c r="C2" i="1"/>
  <c r="Q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2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" i="1"/>
  <c r="P138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P3" i="3"/>
  <c r="M2" i="1"/>
</calcChain>
</file>

<file path=xl/sharedStrings.xml><?xml version="1.0" encoding="utf-8"?>
<sst xmlns="http://schemas.openxmlformats.org/spreadsheetml/2006/main" count="3111" uniqueCount="862">
  <si>
    <t>i</t>
  </si>
  <si>
    <t>35.5(1)</t>
  </si>
  <si>
    <t>3/2+</t>
  </si>
  <si>
    <t>1/2+</t>
  </si>
  <si>
    <t>E2</t>
  </si>
  <si>
    <t>642.2(1)</t>
  </si>
  <si>
    <t>525.4(2)</t>
  </si>
  <si>
    <t>7/2+</t>
  </si>
  <si>
    <t>116.7(1)</t>
  </si>
  <si>
    <t>0.43(3)</t>
  </si>
  <si>
    <t>E1</t>
  </si>
  <si>
    <t>2175.1(2)</t>
  </si>
  <si>
    <t>2028.6(2)</t>
  </si>
  <si>
    <t>19/2+</t>
  </si>
  <si>
    <t>0.50(3)</t>
  </si>
  <si>
    <t>1191.4(2)</t>
  </si>
  <si>
    <t>1030.2(2)</t>
  </si>
  <si>
    <t>11/2+</t>
  </si>
  <si>
    <t>9/2+</t>
  </si>
  <si>
    <t>8.8(5)</t>
  </si>
  <si>
    <t>3452.4(2)</t>
  </si>
  <si>
    <t>3287.0(2)</t>
  </si>
  <si>
    <t>22(1)</t>
  </si>
  <si>
    <t>636.1(1)</t>
  </si>
  <si>
    <t>463.2(1)</t>
  </si>
  <si>
    <t>5/2+</t>
  </si>
  <si>
    <t>172.8(1)</t>
  </si>
  <si>
    <t>321.1(1)</t>
  </si>
  <si>
    <t>144.8(1)</t>
  </si>
  <si>
    <t>176.3(1)</t>
  </si>
  <si>
    <t>66(3)</t>
  </si>
  <si>
    <t>4407.4(3)</t>
  </si>
  <si>
    <t>4212.4(3)</t>
  </si>
  <si>
    <t>33/2(+)</t>
  </si>
  <si>
    <t>31/2(+)</t>
  </si>
  <si>
    <t>6.9(4)</t>
  </si>
  <si>
    <t>2568.7(2)</t>
  </si>
  <si>
    <t>2374.5(2)</t>
  </si>
  <si>
    <t>23/2+</t>
  </si>
  <si>
    <t>204.3(1)</t>
  </si>
  <si>
    <t>5.5(3)</t>
  </si>
  <si>
    <t>-0.27(8)</t>
  </si>
  <si>
    <t>3913.6(4)</t>
  </si>
  <si>
    <t>3693.3(4)</t>
  </si>
  <si>
    <t>0.8(1)</t>
  </si>
  <si>
    <t>3983.5(2)</t>
  </si>
  <si>
    <t>29/2(+)</t>
  </si>
  <si>
    <t>2.6(2)</t>
  </si>
  <si>
    <t>4033.9(3)</t>
  </si>
  <si>
    <t>3804.8(3)</t>
  </si>
  <si>
    <t>27/2(+)</t>
  </si>
  <si>
    <t>2813.7(2)</t>
  </si>
  <si>
    <t>2571.4(2)</t>
  </si>
  <si>
    <t>21/2(+)</t>
  </si>
  <si>
    <t>19/2(+)</t>
  </si>
  <si>
    <t>2.6(1)</t>
  </si>
  <si>
    <t>786.8(2)</t>
  </si>
  <si>
    <t>3594.5(3)</t>
  </si>
  <si>
    <t>3330.9(2)</t>
  </si>
  <si>
    <t>27/2+</t>
  </si>
  <si>
    <t>5.0(3)</t>
  </si>
  <si>
    <t>5732.2(3)</t>
  </si>
  <si>
    <t>5452.2(3)</t>
  </si>
  <si>
    <t>0.24(1)</t>
  </si>
  <si>
    <t>1072.0(2)</t>
  </si>
  <si>
    <t>285.2(1)</t>
  </si>
  <si>
    <t>0.22(2)</t>
  </si>
  <si>
    <t>2262.9(2)</t>
  </si>
  <si>
    <t>10.5(6)</t>
  </si>
  <si>
    <t>3250.5(3)</t>
  </si>
  <si>
    <t>2938.6(2)</t>
  </si>
  <si>
    <t>2.1(1)</t>
  </si>
  <si>
    <t>0.10(7)</t>
  </si>
  <si>
    <t>1115.9(2)</t>
  </si>
  <si>
    <t>1528.1(2)</t>
  </si>
  <si>
    <t>11/2(+)</t>
  </si>
  <si>
    <t>3.8(2)</t>
  </si>
  <si>
    <t>3465.4(2)</t>
  </si>
  <si>
    <t>25/2(+)</t>
  </si>
  <si>
    <t>7.3(4)</t>
  </si>
  <si>
    <t>1850.9(2)</t>
  </si>
  <si>
    <t>1500.5(2)</t>
  </si>
  <si>
    <t>350.4(1)</t>
  </si>
  <si>
    <t>745(41)</t>
  </si>
  <si>
    <t>-0.06(1)</t>
  </si>
  <si>
    <t>3293.2(2)</t>
  </si>
  <si>
    <t>3.3(2)</t>
  </si>
  <si>
    <t>-0.17(3)</t>
  </si>
  <si>
    <t>1569.6(2)</t>
  </si>
  <si>
    <t>15/2+</t>
  </si>
  <si>
    <t>378.2(1)</t>
  </si>
  <si>
    <t>224(11)</t>
  </si>
  <si>
    <t>0.34(3)</t>
  </si>
  <si>
    <t>4593.2(3)</t>
  </si>
  <si>
    <t>33/2+</t>
  </si>
  <si>
    <t>2548.0(2)</t>
  </si>
  <si>
    <t>50(3)</t>
  </si>
  <si>
    <t>-0.09(2)</t>
  </si>
  <si>
    <t>0.26(6)</t>
  </si>
  <si>
    <t>23(1)</t>
  </si>
  <si>
    <t>1597.3(2)</t>
  </si>
  <si>
    <t>13/2(+)</t>
  </si>
  <si>
    <t>20(1)</t>
  </si>
  <si>
    <t>427.7(1)</t>
  </si>
  <si>
    <t>89(18)</t>
  </si>
  <si>
    <t>4484.5(2)</t>
  </si>
  <si>
    <t>4054.5(2)</t>
  </si>
  <si>
    <t>4914.5(3)</t>
  </si>
  <si>
    <t>c</t>
  </si>
  <si>
    <t>3294.4(4)</t>
  </si>
  <si>
    <t>2863.8(4)</t>
  </si>
  <si>
    <t>23/2(+)</t>
  </si>
  <si>
    <t>2.6(3)</t>
  </si>
  <si>
    <t>5034.8(3)</t>
  </si>
  <si>
    <t>35/2(+)</t>
  </si>
  <si>
    <t>11.3(6)</t>
  </si>
  <si>
    <t>442.1(1)</t>
  </si>
  <si>
    <t>1091.6(1)</t>
  </si>
  <si>
    <t>449.4(1)</t>
  </si>
  <si>
    <t>463.0(1)</t>
  </si>
  <si>
    <t>23(7)</t>
  </si>
  <si>
    <t>465.7(1)</t>
  </si>
  <si>
    <t>4.6(3)</t>
  </si>
  <si>
    <t>3931.3(3)</t>
  </si>
  <si>
    <t>4.3(2)</t>
  </si>
  <si>
    <t>3434.3(2)</t>
  </si>
  <si>
    <t>3.4(2)</t>
  </si>
  <si>
    <t>4292.2(3)</t>
  </si>
  <si>
    <t>0.30(2)</t>
  </si>
  <si>
    <t>16(3)</t>
  </si>
  <si>
    <t>3984.1(5)</t>
  </si>
  <si>
    <t>3475.0(4)</t>
  </si>
  <si>
    <t>4.3(9)</t>
  </si>
  <si>
    <t>11(2)</t>
  </si>
  <si>
    <t>4432.4(2)</t>
  </si>
  <si>
    <t>1711.1(2)</t>
  </si>
  <si>
    <t>15/2(+)</t>
  </si>
  <si>
    <t>6(3)</t>
  </si>
  <si>
    <t>(E2)</t>
  </si>
  <si>
    <t>523.6(1)</t>
  </si>
  <si>
    <t>231(12)</t>
  </si>
  <si>
    <t>-0.05(1)</t>
  </si>
  <si>
    <t>4331.0(3)</t>
  </si>
  <si>
    <t>4.4(3)</t>
  </si>
  <si>
    <t>4061.0(3)</t>
  </si>
  <si>
    <t>31/2+</t>
  </si>
  <si>
    <t>16(1)</t>
  </si>
  <si>
    <t>-0.16(12)</t>
  </si>
  <si>
    <t>537.7(1)</t>
  </si>
  <si>
    <t>1.02(12)</t>
  </si>
  <si>
    <t>4237.9(5)</t>
  </si>
  <si>
    <t>2.7(2)</t>
  </si>
  <si>
    <t>548.8(1)</t>
  </si>
  <si>
    <t>2.0(1)</t>
  </si>
  <si>
    <t>4147.9(3)</t>
  </si>
  <si>
    <t>555.3(1)</t>
  </si>
  <si>
    <t>363(18)</t>
  </si>
  <si>
    <t>0.19(3)</t>
  </si>
  <si>
    <t>23(4)</t>
  </si>
  <si>
    <t>-0.02(3)</t>
  </si>
  <si>
    <t>0.10(3)</t>
  </si>
  <si>
    <t>1016.3(1)</t>
  </si>
  <si>
    <t>2841.0(2)</t>
  </si>
  <si>
    <t>0.64(7)</t>
  </si>
  <si>
    <t>2221.5(2)</t>
  </si>
  <si>
    <t>17/2(+)</t>
  </si>
  <si>
    <t>1715.8(2)</t>
  </si>
  <si>
    <t>1119.4(1)</t>
  </si>
  <si>
    <t>600.6(1)</t>
  </si>
  <si>
    <t>431(22)</t>
  </si>
  <si>
    <t>78(11)</t>
  </si>
  <si>
    <t>0.05(2)</t>
  </si>
  <si>
    <t>30(7)</t>
  </si>
  <si>
    <t>0.08(1)</t>
  </si>
  <si>
    <t>606.7(1)</t>
  </si>
  <si>
    <t>3472.1(4)</t>
  </si>
  <si>
    <t>(27/2+)</t>
  </si>
  <si>
    <t>1818.7(4)</t>
  </si>
  <si>
    <t>1209.6(2)</t>
  </si>
  <si>
    <t>1.83(13)</t>
  </si>
  <si>
    <t>5.7(4)</t>
  </si>
  <si>
    <t>1527.6(2)</t>
  </si>
  <si>
    <t>15/2</t>
  </si>
  <si>
    <t>647.0(1)</t>
  </si>
  <si>
    <t>14(1)</t>
  </si>
  <si>
    <t>4.0(2)</t>
  </si>
  <si>
    <t>840.9(1)</t>
  </si>
  <si>
    <t>659.6(1)</t>
  </si>
  <si>
    <t>1514.1(2)</t>
  </si>
  <si>
    <t>674.3(1)</t>
  </si>
  <si>
    <t>(E1)</t>
  </si>
  <si>
    <t>4127.7(3)</t>
  </si>
  <si>
    <t>19(1)</t>
  </si>
  <si>
    <t>823.9(1)</t>
  </si>
  <si>
    <t>13/2</t>
  </si>
  <si>
    <t>679.1(1)</t>
  </si>
  <si>
    <t>684.0(1)</t>
  </si>
  <si>
    <t>0.18(8)</t>
  </si>
  <si>
    <t>690.2(1)</t>
  </si>
  <si>
    <t>693.3(1)</t>
  </si>
  <si>
    <t>148(12)</t>
  </si>
  <si>
    <t>0.10(1)</t>
  </si>
  <si>
    <t>703.0(2)</t>
  </si>
  <si>
    <t>60(9)</t>
  </si>
  <si>
    <t>703.7(1)</t>
  </si>
  <si>
    <t>4160.1(6)</t>
  </si>
  <si>
    <t>1828.0(2)</t>
  </si>
  <si>
    <t>3572.8(4)</t>
  </si>
  <si>
    <t>2.5(2)</t>
  </si>
  <si>
    <t>717.8(1)</t>
  </si>
  <si>
    <t>221(12)</t>
  </si>
  <si>
    <t>0.06(4)</t>
  </si>
  <si>
    <t>1837.6(2)</t>
  </si>
  <si>
    <t>730.1(1)</t>
  </si>
  <si>
    <t>61(3)</t>
  </si>
  <si>
    <t>0.08(4)</t>
  </si>
  <si>
    <t>2915.2(2)</t>
  </si>
  <si>
    <t>1.36(8)</t>
  </si>
  <si>
    <t>3118.6(2)</t>
  </si>
  <si>
    <t>6.6(4)</t>
  </si>
  <si>
    <t>26(3)</t>
  </si>
  <si>
    <t>-0.01(4)</t>
  </si>
  <si>
    <t>762.2(1)</t>
  </si>
  <si>
    <t>80(4)</t>
  </si>
  <si>
    <t>0.16(2)</t>
  </si>
  <si>
    <t>3526.5(2)</t>
  </si>
  <si>
    <t>2946.7(2)</t>
  </si>
  <si>
    <t>1323.7(2)</t>
  </si>
  <si>
    <t>798.3(1)</t>
  </si>
  <si>
    <t>3250.5(2)</t>
  </si>
  <si>
    <t>804.0(1)</t>
  </si>
  <si>
    <t>36(2)</t>
  </si>
  <si>
    <t>3697.2(4)</t>
  </si>
  <si>
    <t>4.5(1)</t>
  </si>
  <si>
    <t>3773.2(2)</t>
  </si>
  <si>
    <t>3708.1(5)</t>
  </si>
  <si>
    <t>25/2+</t>
  </si>
  <si>
    <t>-0.46(13)</t>
  </si>
  <si>
    <t>2425.8(2)</t>
  </si>
  <si>
    <t>9(1)</t>
  </si>
  <si>
    <t>1389.3(2)</t>
  </si>
  <si>
    <t>1.00(9)</t>
  </si>
  <si>
    <t>3808.6(2)</t>
  </si>
  <si>
    <t>873.6(1)</t>
  </si>
  <si>
    <t>48(6)</t>
  </si>
  <si>
    <t>876.0(1)</t>
  </si>
  <si>
    <t>31(3)</t>
  </si>
  <si>
    <t>9.2(5)</t>
  </si>
  <si>
    <t>888.5(1)</t>
  </si>
  <si>
    <t>2462.0(2)</t>
  </si>
  <si>
    <t>1.2(4)</t>
  </si>
  <si>
    <t>46(2)</t>
  </si>
  <si>
    <t>3165.7(2)</t>
  </si>
  <si>
    <t>1.5(1)</t>
  </si>
  <si>
    <t>1.7(1)</t>
  </si>
  <si>
    <t>54(10)</t>
  </si>
  <si>
    <t>2057.9(2)</t>
  </si>
  <si>
    <t>5.4(3)</t>
  </si>
  <si>
    <t>975.0(3)</t>
  </si>
  <si>
    <t>22(2)</t>
  </si>
  <si>
    <t>2.8(2)</t>
  </si>
  <si>
    <t>1002.6(1)</t>
  </si>
  <si>
    <t>0.20(2)</t>
  </si>
  <si>
    <t>3388.7(2)</t>
  </si>
  <si>
    <t>8.3(4)</t>
  </si>
  <si>
    <t>2608.0(2)</t>
  </si>
  <si>
    <t>3.5(4)</t>
  </si>
  <si>
    <t>0.01(2)</t>
  </si>
  <si>
    <t>26(1)</t>
  </si>
  <si>
    <t>0.09(5)</t>
  </si>
  <si>
    <t>2653.6(2)</t>
  </si>
  <si>
    <t>1087.7(1)</t>
  </si>
  <si>
    <t>101(5)</t>
  </si>
  <si>
    <t>0.10(8)</t>
  </si>
  <si>
    <t>2691.4(2)</t>
  </si>
  <si>
    <t>1.9(2)</t>
  </si>
  <si>
    <t>3511.1(2)</t>
  </si>
  <si>
    <t>13(1)</t>
  </si>
  <si>
    <t>-0.05(4)</t>
  </si>
  <si>
    <t>261.4(1)</t>
  </si>
  <si>
    <t>574.2(1)</t>
  </si>
  <si>
    <t>696.1(1)</t>
  </si>
  <si>
    <t>?</t>
  </si>
  <si>
    <t>d</t>
  </si>
  <si>
    <t>o</t>
  </si>
  <si>
    <t>0.47(2)</t>
  </si>
  <si>
    <t>b</t>
  </si>
  <si>
    <t>60(3)</t>
  </si>
  <si>
    <t>w</t>
  </si>
  <si>
    <t>&amp;</t>
  </si>
  <si>
    <t>87(5)</t>
  </si>
  <si>
    <t>37(2)</t>
  </si>
  <si>
    <t>939(4)</t>
  </si>
  <si>
    <t>t</t>
  </si>
  <si>
    <t>4.3(3)</t>
  </si>
  <si>
    <t/>
  </si>
  <si>
    <t>146.6(2)</t>
  </si>
  <si>
    <t>161.5(1)</t>
  </si>
  <si>
    <t>165.4(1)</t>
  </si>
  <si>
    <t>194.8(1)</t>
  </si>
  <si>
    <t>219.8(2)</t>
  </si>
  <si>
    <t>228.7(1)</t>
  </si>
  <si>
    <t>229.1(1)</t>
  </si>
  <si>
    <t>242.3(2)</t>
  </si>
  <si>
    <t>263.6(1)</t>
  </si>
  <si>
    <t>280.0(1)</t>
  </si>
  <si>
    <t>308.5(1)</t>
  </si>
  <si>
    <t>312.6(3)</t>
  </si>
  <si>
    <t>328.8(2)</t>
  </si>
  <si>
    <t>336.7(1)</t>
  </si>
  <si>
    <t>339.4(1)</t>
  </si>
  <si>
    <t>354.6(1)</t>
  </si>
  <si>
    <t>390.5(1)</t>
  </si>
  <si>
    <t>394.1(1)</t>
  </si>
  <si>
    <t>394.2(1)</t>
  </si>
  <si>
    <t>405.9(1)</t>
  </si>
  <si>
    <t>430.6(1)</t>
  </si>
  <si>
    <t>441.6(1)</t>
  </si>
  <si>
    <t>465.9(1)</t>
  </si>
  <si>
    <t>479.7(2)</t>
  </si>
  <si>
    <t>487.4(2)</t>
  </si>
  <si>
    <t>495.8(1)</t>
  </si>
  <si>
    <t>509.1(1)</t>
  </si>
  <si>
    <t>513.7(1)</t>
  </si>
  <si>
    <t>519.7(1)</t>
  </si>
  <si>
    <t>526.2(2)</t>
  </si>
  <si>
    <t>532.2(1)</t>
  </si>
  <si>
    <t>544.6(3)</t>
  </si>
  <si>
    <t>553.4(1)</t>
  </si>
  <si>
    <t>564.0(2)</t>
  </si>
  <si>
    <t>578.1(1)</t>
  </si>
  <si>
    <t>590.5(1)</t>
  </si>
  <si>
    <t>592.2(1)</t>
  </si>
  <si>
    <t>596.4(1)</t>
  </si>
  <si>
    <t>600.9(3)</t>
  </si>
  <si>
    <t>605.5(1)</t>
  </si>
  <si>
    <t>608.3(3)</t>
  </si>
  <si>
    <t>609.1(4)</t>
  </si>
  <si>
    <t>624.2(1)</t>
  </si>
  <si>
    <t>652.0(1)</t>
  </si>
  <si>
    <t>652.6(1)</t>
  </si>
  <si>
    <t>675.3(1)</t>
  </si>
  <si>
    <t>707.7(6)</t>
  </si>
  <si>
    <t>708.6(1)</t>
  </si>
  <si>
    <t>709.0(3)</t>
  </si>
  <si>
    <t>709.0(2)</t>
  </si>
  <si>
    <t>718.2(1)</t>
  </si>
  <si>
    <t>740.1(1)</t>
  </si>
  <si>
    <t>744.1(1)</t>
  </si>
  <si>
    <t>754.7(3)</t>
  </si>
  <si>
    <t>771.6(1)</t>
  </si>
  <si>
    <t>833.4(1)</t>
  </si>
  <si>
    <t>834.6(1)</t>
  </si>
  <si>
    <t>844.3(2)</t>
  </si>
  <si>
    <t>856.2(1)</t>
  </si>
  <si>
    <t>863.9(1)</t>
  </si>
  <si>
    <t>870.0(1)</t>
  </si>
  <si>
    <t>881.5(1)</t>
  </si>
  <si>
    <t>892.0(2)</t>
  </si>
  <si>
    <t>896.7(1)</t>
  </si>
  <si>
    <t>902.8(1)</t>
  </si>
  <si>
    <t>909.2(2)</t>
  </si>
  <si>
    <t>912.5(1)</t>
  </si>
  <si>
    <t>938.5(1)</t>
  </si>
  <si>
    <t>957.8(1)</t>
  </si>
  <si>
    <t>998.1(1)</t>
  </si>
  <si>
    <t>1014.2(1)</t>
  </si>
  <si>
    <t>1038.4(1)</t>
  </si>
  <si>
    <t>1047.2(1)</t>
  </si>
  <si>
    <t>1059.8(1)</t>
  </si>
  <si>
    <t>1084.0(1)</t>
  </si>
  <si>
    <t>1100.5(4)</t>
  </si>
  <si>
    <t>1121.8(1)</t>
  </si>
  <si>
    <t>1136.6(1)</t>
  </si>
  <si>
    <t>M1+E2</t>
  </si>
  <si>
    <t>(M1+E2)</t>
  </si>
  <si>
    <t>h</t>
  </si>
  <si>
    <t>e</t>
  </si>
  <si>
    <t>f</t>
  </si>
  <si>
    <t>k</t>
  </si>
  <si>
    <t>m</t>
  </si>
  <si>
    <t>j</t>
  </si>
  <si>
    <t>g</t>
  </si>
  <si>
    <t>p</t>
  </si>
  <si>
    <t>r</t>
  </si>
  <si>
    <t>q</t>
  </si>
  <si>
    <t>l</t>
  </si>
  <si>
    <t>v</t>
  </si>
  <si>
    <t>1.1(2)</t>
  </si>
  <si>
    <t>0.56(2)</t>
  </si>
  <si>
    <t>1.18(4)</t>
  </si>
  <si>
    <t>1.3(1)</t>
  </si>
  <si>
    <t>0.81(1)</t>
  </si>
  <si>
    <t>0.61(3)</t>
  </si>
  <si>
    <t>0.91(3)</t>
  </si>
  <si>
    <t>1.30(14)</t>
  </si>
  <si>
    <t>1.02(5)</t>
  </si>
  <si>
    <t>1.00(2)</t>
  </si>
  <si>
    <t>0.88(4)</t>
  </si>
  <si>
    <t>0.99(4)</t>
  </si>
  <si>
    <t>0.61(2)</t>
  </si>
  <si>
    <t>1.57(12)</t>
  </si>
  <si>
    <t>1.00(4)</t>
  </si>
  <si>
    <t>1.01(1)</t>
  </si>
  <si>
    <t>0.85(2)</t>
  </si>
  <si>
    <t>0.66(2)</t>
  </si>
  <si>
    <t>0.69(5)</t>
  </si>
  <si>
    <t>0.59(1)</t>
  </si>
  <si>
    <t>1.11(6)</t>
  </si>
  <si>
    <t>1.09(6)</t>
  </si>
  <si>
    <t>0.95(3)</t>
  </si>
  <si>
    <t>1.34(1)</t>
  </si>
  <si>
    <t>1.1(1)</t>
  </si>
  <si>
    <t>0.93(6)</t>
  </si>
  <si>
    <t>1.17(5)</t>
  </si>
  <si>
    <t>0.62(1)</t>
  </si>
  <si>
    <t>1.19(4)</t>
  </si>
  <si>
    <t>0.99(7)</t>
  </si>
  <si>
    <t>0.87(3)</t>
  </si>
  <si>
    <t>1.92(16)</t>
  </si>
  <si>
    <t>0.97(1)</t>
  </si>
  <si>
    <t>1.03(1)</t>
  </si>
  <si>
    <t>1.70(8)</t>
  </si>
  <si>
    <t>0.62(11)</t>
  </si>
  <si>
    <t>0.94(23)</t>
  </si>
  <si>
    <t>1.14(1)</t>
  </si>
  <si>
    <t>1.00(14)</t>
  </si>
  <si>
    <t>1.1(7)</t>
  </si>
  <si>
    <t>1.6(5)</t>
  </si>
  <si>
    <t>0.83(4)</t>
  </si>
  <si>
    <t>0.56(1)</t>
  </si>
  <si>
    <t>1.03(4)</t>
  </si>
  <si>
    <t>1.65(2)</t>
  </si>
  <si>
    <t>1.06(6)</t>
  </si>
  <si>
    <t>0.63(4)</t>
  </si>
  <si>
    <t>0.71(2)</t>
  </si>
  <si>
    <t>0.42(1)</t>
  </si>
  <si>
    <t>1.04(3)</t>
  </si>
  <si>
    <t>2.33(16)</t>
  </si>
  <si>
    <t>0.54(3)</t>
  </si>
  <si>
    <t>0.65(1)</t>
  </si>
  <si>
    <t>0.82(3)</t>
  </si>
  <si>
    <t>1.2(1)</t>
  </si>
  <si>
    <t>0.99(3)</t>
  </si>
  <si>
    <t>1.07(2)</t>
  </si>
  <si>
    <t>0.92(3)</t>
  </si>
  <si>
    <t>1.46(2)</t>
  </si>
  <si>
    <t>0.86(19)</t>
  </si>
  <si>
    <t>0.77(3)</t>
  </si>
  <si>
    <t>0.83(15)</t>
  </si>
  <si>
    <t>2.40(17)</t>
  </si>
  <si>
    <t>1.22(2)</t>
  </si>
  <si>
    <t>2.05(14)</t>
  </si>
  <si>
    <t>1.66(8)</t>
  </si>
  <si>
    <t>1.2(5)</t>
  </si>
  <si>
    <t>0.60(4)</t>
  </si>
  <si>
    <t>0.87(2)</t>
  </si>
  <si>
    <t>1.75(10)</t>
  </si>
  <si>
    <t>1.20(2)</t>
  </si>
  <si>
    <t>1.8(3)</t>
  </si>
  <si>
    <t>1.56(11)</t>
  </si>
  <si>
    <t>1.3(5)</t>
  </si>
  <si>
    <t>0.78(8)</t>
  </si>
  <si>
    <t>0.78(4)</t>
  </si>
  <si>
    <t>1.00(3)</t>
  </si>
  <si>
    <t>0.60(3)</t>
  </si>
  <si>
    <t>1.0(2)</t>
  </si>
  <si>
    <t>0.82(6)</t>
  </si>
  <si>
    <t>EL</t>
  </si>
  <si>
    <t>RI</t>
  </si>
  <si>
    <t>JPI</t>
  </si>
  <si>
    <t>JF</t>
  </si>
  <si>
    <t>MUL</t>
  </si>
  <si>
    <t>GFLAG</t>
  </si>
  <si>
    <t>EG</t>
  </si>
  <si>
    <t>7/2-</t>
  </si>
  <si>
    <t>(17/2-)</t>
  </si>
  <si>
    <t>27/2(-)</t>
  </si>
  <si>
    <t>25/2-</t>
  </si>
  <si>
    <t>9/2-</t>
  </si>
  <si>
    <t>11/2-</t>
  </si>
  <si>
    <t>23/2-</t>
  </si>
  <si>
    <t>29/2(-)</t>
  </si>
  <si>
    <t>(39/2-)</t>
  </si>
  <si>
    <t>37/2-</t>
  </si>
  <si>
    <t>5/2-</t>
  </si>
  <si>
    <t>27/2-</t>
  </si>
  <si>
    <t>21/2-</t>
  </si>
  <si>
    <t>19/2-</t>
  </si>
  <si>
    <t>25/2(-)</t>
  </si>
  <si>
    <t>23/2(-)</t>
  </si>
  <si>
    <t>33/2-</t>
  </si>
  <si>
    <t>31/2-</t>
  </si>
  <si>
    <t>35/2-</t>
  </si>
  <si>
    <t>(31/2-)</t>
  </si>
  <si>
    <t>31/2(-)</t>
  </si>
  <si>
    <t>9/2(-)</t>
  </si>
  <si>
    <t>(13/2-)</t>
  </si>
  <si>
    <t>13/2(-)</t>
  </si>
  <si>
    <t>15/2-</t>
  </si>
  <si>
    <t>(15/2-)</t>
  </si>
  <si>
    <t>GQUE</t>
  </si>
  <si>
    <t>-0.04(15)</t>
  </si>
  <si>
    <t>A</t>
  </si>
  <si>
    <t>X</t>
  </si>
  <si>
    <t>NUCLIDE</t>
  </si>
  <si>
    <t>125TE</t>
  </si>
  <si>
    <t>124SN(A,3NG):XUNDL-11</t>
  </si>
  <si>
    <t>2025DEAA</t>
  </si>
  <si>
    <t>REFERENCE</t>
  </si>
  <si>
    <t>COMPILER</t>
  </si>
  <si>
    <t>COMMENT</t>
  </si>
  <si>
    <t>CL</t>
  </si>
  <si>
    <t>CG</t>
  </si>
  <si>
    <t>E,RI$From 2025DeAA, unless otherwise noted.</t>
  </si>
  <si>
    <t>PNOPT</t>
  </si>
  <si>
    <t>&lt;0.2</t>
  </si>
  <si>
    <t>0.98(16)</t>
  </si>
  <si>
    <t>DSID</t>
  </si>
  <si>
    <t>KEYNUMBER</t>
  </si>
  <si>
    <t>Phys Rev C xxx, xxxxxx (2025).</t>
  </si>
  <si>
    <t>→</t>
  </si>
  <si>
    <t>a</t>
  </si>
  <si>
    <t>M1</t>
  </si>
  <si>
    <t>+</t>
  </si>
  <si>
    <t>7/2−</t>
  </si>
  <si>
    <t>(17/2−)</t>
  </si>
  <si>
    <t>146.6(2)*</t>
  </si>
  <si>
    <t>161.5(1)*</t>
  </si>
  <si>
    <t>1.1(2)h</t>
  </si>
  <si>
    <t>27/2(−)</t>
  </si>
  <si>
    <t>25/2−</t>
  </si>
  <si>
    <t>165.4(1)*</t>
  </si>
  <si>
    <t>0.56(2)i</t>
  </si>
  <si>
    <t>(M1</t>
  </si>
  <si>
    <t>E2)</t>
  </si>
  <si>
    <t>1.18(4)h</t>
  </si>
  <si>
    <t>9/2−</t>
  </si>
  <si>
    <t>11/2−</t>
  </si>
  <si>
    <t>194.8(1)*</t>
  </si>
  <si>
    <t>1.3(1)e</t>
  </si>
  <si>
    <t>23/2−</t>
  </si>
  <si>
    <t>0.81(1)f</t>
  </si>
  <si>
    <t>29/2(−)</t>
  </si>
  <si>
    <t>219.8(2)*</t>
  </si>
  <si>
    <t>228.7(1)*</t>
  </si>
  <si>
    <t>229.1(1)*</t>
  </si>
  <si>
    <t>≤0.2</t>
  </si>
  <si>
    <t>242.3(2)*</t>
  </si>
  <si>
    <t>0.61(3)k</t>
  </si>
  <si>
    <t>261.4(1)a</t>
  </si>
  <si>
    <t>263.6(1)*</t>
  </si>
  <si>
    <t>0.91(3)m</t>
  </si>
  <si>
    <t>(39/2−)</t>
  </si>
  <si>
    <t>37/2−</t>
  </si>
  <si>
    <t>280.0(1)*</t>
  </si>
  <si>
    <t>5/2−</t>
  </si>
  <si>
    <t>1.30(14)f</t>
  </si>
  <si>
    <t>308.5(1)*</t>
  </si>
  <si>
    <t>1.02(5)j</t>
  </si>
  <si>
    <t>27/2−</t>
  </si>
  <si>
    <t>312.6(3)*</t>
  </si>
  <si>
    <t>1.00(2)f</t>
  </si>
  <si>
    <t>328.8(2)*</t>
  </si>
  <si>
    <t>336.7(1)*</t>
  </si>
  <si>
    <t>0.88(4)j</t>
  </si>
  <si>
    <t>339.4(1)*</t>
  </si>
  <si>
    <t>0.99(4)e</t>
  </si>
  <si>
    <t>21/2−</t>
  </si>
  <si>
    <t>19/2−</t>
  </si>
  <si>
    <t>0.61(2)i</t>
  </si>
  <si>
    <t>25/2(−)</t>
  </si>
  <si>
    <t>354.6(1)*</t>
  </si>
  <si>
    <t>1.57(12)g</t>
  </si>
  <si>
    <t>1.00(4)j</t>
  </si>
  <si>
    <t>378*</t>
  </si>
  <si>
    <t>381*</t>
  </si>
  <si>
    <t>23/2(−)</t>
  </si>
  <si>
    <t>390.5(1)*</t>
  </si>
  <si>
    <t>1.01(1)g</t>
  </si>
  <si>
    <t>394.1(1)*</t>
  </si>
  <si>
    <t>0.85(2)i</t>
  </si>
  <si>
    <t>394.2(1)*</t>
  </si>
  <si>
    <t>0.66(2)j</t>
  </si>
  <si>
    <t>405.9(1)*</t>
  </si>
  <si>
    <t>0.69(5)j</t>
  </si>
  <si>
    <t>0.59(1)p</t>
  </si>
  <si>
    <t>33/2−</t>
  </si>
  <si>
    <t>31/2−</t>
  </si>
  <si>
    <t>430c</t>
  </si>
  <si>
    <t>16(1)o</t>
  </si>
  <si>
    <t>0.47(2)b</t>
  </si>
  <si>
    <t>35/2−</t>
  </si>
  <si>
    <t>430.6(1)*</t>
  </si>
  <si>
    <t>1.11(6)j</t>
  </si>
  <si>
    <t>441.6(1)*</t>
  </si>
  <si>
    <t>1.09(6)e</t>
  </si>
  <si>
    <t>0.95(3)p</t>
  </si>
  <si>
    <t>1.34(1)f</t>
  </si>
  <si>
    <t>465.9(1)*</t>
  </si>
  <si>
    <t>479.7(2)*</t>
  </si>
  <si>
    <t>1.3(1)g</t>
  </si>
  <si>
    <t>487.4(2)*</t>
  </si>
  <si>
    <t>1.2(4)e</t>
  </si>
  <si>
    <t>495.8(1)*</t>
  </si>
  <si>
    <t>1.1(1)g</t>
  </si>
  <si>
    <t>509.1(1)*</t>
  </si>
  <si>
    <t>513.7(1)*</t>
  </si>
  <si>
    <t>0.93(6)g</t>
  </si>
  <si>
    <t>(31/2−)</t>
  </si>
  <si>
    <t>519*</t>
  </si>
  <si>
    <t>519.7(1)*</t>
  </si>
  <si>
    <t>1.17(5)j</t>
  </si>
  <si>
    <t>0.62(1)i</t>
  </si>
  <si>
    <t>526.2(2)*</t>
  </si>
  <si>
    <t>1.19(4)e</t>
  </si>
  <si>
    <t>532.2(1)*</t>
  </si>
  <si>
    <t>0.99(7)e</t>
  </si>
  <si>
    <t>0.87(3)r</t>
  </si>
  <si>
    <t>31/2(−)</t>
  </si>
  <si>
    <t>544.6(3)*</t>
  </si>
  <si>
    <t>1.92(16)g</t>
  </si>
  <si>
    <t>0.97(1)k</t>
  </si>
  <si>
    <t>553.4(1)*</t>
  </si>
  <si>
    <t>1.03(1)j</t>
  </si>
  <si>
    <t>564.0(2)*</t>
  </si>
  <si>
    <t>0.61(3)i</t>
  </si>
  <si>
    <t>567*</t>
  </si>
  <si>
    <t>60(3)w</t>
  </si>
  <si>
    <t>1.70(8)h</t>
  </si>
  <si>
    <t>574.2(1)a</t>
  </si>
  <si>
    <t>578.1(1)*</t>
  </si>
  <si>
    <t>9/2(−)</t>
  </si>
  <si>
    <t>590.5(1)*</t>
  </si>
  <si>
    <t>0.62(11)f</t>
  </si>
  <si>
    <t>592.2(1)*</t>
  </si>
  <si>
    <t>(13/2−)</t>
  </si>
  <si>
    <t>596.4(1)*</t>
  </si>
  <si>
    <t>597*</t>
  </si>
  <si>
    <t>1.01(1)k</t>
  </si>
  <si>
    <t>600.9(3)*</t>
  </si>
  <si>
    <t>0.94(23)p</t>
  </si>
  <si>
    <t>605.5(1)*</t>
  </si>
  <si>
    <t>1.14(1)k</t>
  </si>
  <si>
    <t>87(5)s</t>
  </si>
  <si>
    <t>608.3(3)*</t>
  </si>
  <si>
    <t>37(2)s</t>
  </si>
  <si>
    <t>1.00(14)p</t>
  </si>
  <si>
    <t>13/2(−)</t>
  </si>
  <si>
    <t>609.1(4)*</t>
  </si>
  <si>
    <t>1.1(7)f</t>
  </si>
  <si>
    <t>624.2(1)*</t>
  </si>
  <si>
    <t>1.6(5)h</t>
  </si>
  <si>
    <t>(</t>
  </si>
  <si>
    <t>)*</t>
  </si>
  <si>
    <t>0.83(4)q</t>
  </si>
  <si>
    <t>652.0(1)*</t>
  </si>
  <si>
    <t>0.56(1)k</t>
  </si>
  <si>
    <t>652.6(1)*</t>
  </si>
  <si>
    <t>1.03(4)e</t>
  </si>
  <si>
    <t>15/2−</t>
  </si>
  <si>
    <t>1000d</t>
  </si>
  <si>
    <t>1.65(2)e</t>
  </si>
  <si>
    <t>(661)*</t>
  </si>
  <si>
    <t>1.06(6)m</t>
  </si>
  <si>
    <t>675.3(1)*</t>
  </si>
  <si>
    <t>0.63(4)l</t>
  </si>
  <si>
    <t>(679)*</t>
  </si>
  <si>
    <t>0.71(2)q</t>
  </si>
  <si>
    <t>0.42(1)q</t>
  </si>
  <si>
    <t>1.04(3)k</t>
  </si>
  <si>
    <t>696.1(1)a</t>
  </si>
  <si>
    <t>0.90i</t>
  </si>
  <si>
    <t>697c</t>
  </si>
  <si>
    <t>939(4)t</t>
  </si>
  <si>
    <t>2.33(16)r</t>
  </si>
  <si>
    <t>703*</t>
  </si>
  <si>
    <t>0.54(3)q</t>
  </si>
  <si>
    <t>707.7(6)*</t>
  </si>
  <si>
    <t>708.6(1)*</t>
  </si>
  <si>
    <t>709.0(3)*</t>
  </si>
  <si>
    <t>709.0(2)*</t>
  </si>
  <si>
    <t>0.65(1)i</t>
  </si>
  <si>
    <t>718.2(1)*</t>
  </si>
  <si>
    <t>0.82(3)i</t>
  </si>
  <si>
    <t>740.1(1)*</t>
  </si>
  <si>
    <t>744.1(1)*</t>
  </si>
  <si>
    <t>1.2(1)g</t>
  </si>
  <si>
    <t>754.7(3)*</t>
  </si>
  <si>
    <t>0.99(3)g</t>
  </si>
  <si>
    <t>1.07(2)i</t>
  </si>
  <si>
    <t>4292.2(2)</t>
  </si>
  <si>
    <t>(766)*</t>
  </si>
  <si>
    <t>771.6(1)*</t>
  </si>
  <si>
    <t>798.3(1)*</t>
  </si>
  <si>
    <t>4.3(3)u</t>
  </si>
  <si>
    <t>0.92(3)v</t>
  </si>
  <si>
    <t>1.46(2)f</t>
  </si>
  <si>
    <t>0.86(19)i</t>
  </si>
  <si>
    <t>833.4(1)*</t>
  </si>
  <si>
    <t>1.3(1)k</t>
  </si>
  <si>
    <t>834.6(1)*</t>
  </si>
  <si>
    <t>1.03(4)g</t>
  </si>
  <si>
    <t>-0.04(0.15)</t>
  </si>
  <si>
    <t>844.3(2)*</t>
  </si>
  <si>
    <t>0.77(3)j</t>
  </si>
  <si>
    <t>856.2(1)*</t>
  </si>
  <si>
    <t>0.98(0.16)k</t>
  </si>
  <si>
    <t>863.9(1)*</t>
  </si>
  <si>
    <t>0.83(15)f</t>
  </si>
  <si>
    <t>870.0(1)*</t>
  </si>
  <si>
    <t>2.40(17)g</t>
  </si>
  <si>
    <t>1.22(2)i</t>
  </si>
  <si>
    <t>2.05(14)g</t>
  </si>
  <si>
    <t>881.5(1)*</t>
  </si>
  <si>
    <t>1.66(8)e</t>
  </si>
  <si>
    <t>1.2(5)f</t>
  </si>
  <si>
    <t>892.0(2)*</t>
  </si>
  <si>
    <t>0.60(4)k</t>
  </si>
  <si>
    <t>896.7(1)*</t>
  </si>
  <si>
    <t>0.87(2)e</t>
  </si>
  <si>
    <t>902.8(1)*</t>
  </si>
  <si>
    <t>909.2(2)*</t>
  </si>
  <si>
    <t>1.75(10)f</t>
  </si>
  <si>
    <t>912.5(1)*</t>
  </si>
  <si>
    <t>1.20(2)g</t>
  </si>
  <si>
    <t>(15/2−)</t>
  </si>
  <si>
    <t>938.5(1)*</t>
  </si>
  <si>
    <t>0.63f</t>
  </si>
  <si>
    <t>957.8(1)*</t>
  </si>
  <si>
    <t>1.8(3)e</t>
  </si>
  <si>
    <t>1.56(11)g</t>
  </si>
  <si>
    <t>998.1(1)*</t>
  </si>
  <si>
    <t>1.3(5)f</t>
  </si>
  <si>
    <t>1014.2(1)*</t>
  </si>
  <si>
    <t>0.78(8)l</t>
  </si>
  <si>
    <t>1038.4(1)*</t>
  </si>
  <si>
    <t>0.78(4)k</t>
  </si>
  <si>
    <t>1047.2(1)*</t>
  </si>
  <si>
    <t>1.00(3)i</t>
  </si>
  <si>
    <t>1059.8(1)*</t>
  </si>
  <si>
    <t>1.7(1)l</t>
  </si>
  <si>
    <t>1084.0(1)*</t>
  </si>
  <si>
    <t>1.8(3)g</t>
  </si>
  <si>
    <t>1100.5(4)*</t>
  </si>
  <si>
    <t>0.60(3)g</t>
  </si>
  <si>
    <t>1121.8(1)*</t>
  </si>
  <si>
    <t>1.0(2)k</t>
  </si>
  <si>
    <t>1136.6(1)*</t>
  </si>
  <si>
    <t>0.82(6)l</t>
  </si>
  <si>
    <t>ELI</t>
  </si>
  <si>
    <t>JI</t>
  </si>
  <si>
    <t>2025DeAA: 31- and 35-MeV |a beams were produced from the K-130 cyclotron at the Variable Energy Cyclotron Center (VECC), India. The target was 8.1-mg/cm{+2} {+124}Sn. The high-spin states of {+125,126}Te were populated by |a-induced fusion-evaporation reactions {+124}Sn(|a,3n) and {+124}Sn(|a,2n), and the deexciting |g rays were detected using the Indian National Gamma Array (INGA), consisting of seven Compton-suppressed HPGe detectors. Four detectors were placed at 90|', two at 125|', and one at 40|'. Measured E|g, I|g, |g|g-coin, |g|g(|q), |g|g(|q)(DCO), and integrated polarization direction correlation (POL). Deduced levels, J, |p, |g-ray multipolarities. Comparisons with the Particle Rotor Model (PRM) calculations.</t>
  </si>
  <si>
    <t>M$From measured |g|g(DCO) and |g(pol) where available, as given under comments, and from proposed level scheme for others. Expected R{-DCO} values are 0.65 {I1} for a pure dipole transition in a quadrupole gate and 1.07 {I2} for a quadrupole transition in a quadrupole gate. A positive POL indicates an electric type transition, and a negative POL indicates a magnetic type transition.</t>
  </si>
  <si>
    <t>E(X)$Newly observed |g transitions in 2025DeAA.</t>
  </si>
  <si>
    <t>E(A)$From the Adopted Levels in 2011Ka02 rounded to 0.1 keV.</t>
  </si>
  <si>
    <t>E$From a least-squares fit to |g-ray energies (by compiler).</t>
  </si>
  <si>
    <t>J$As given in 2025DeAA, based on measured |g|g(DCO) and |g(pol).</t>
  </si>
  <si>
    <t>5</t>
  </si>
  <si>
    <t>EF</t>
  </si>
  <si>
    <t>$R{-DCO}(Q)=0.59 {I1}.</t>
  </si>
  <si>
    <t>$R{-DCO}(Q)=0.95 {I3}.</t>
  </si>
  <si>
    <t>$R{-DCO}(Q)=1.01 {I1}.</t>
  </si>
  <si>
    <t>RI$contains contribution from the neighboring 608.3|g.</t>
  </si>
  <si>
    <t>$R{-DCO}(Q)=0.71 {I2}.</t>
  </si>
  <si>
    <t>$R{-DCO}(Q)=0.9, POL=0.10 {I1}.</t>
  </si>
  <si>
    <t>$R{-DCO}(Q)=0.66 {I2}.</t>
  </si>
  <si>
    <t>$R{-DCO}(Q)=0.97 {I1}.</t>
  </si>
  <si>
    <t>$R{-DCO}(Q)=1.03 {I1}, POL=0.19 {I3}.</t>
  </si>
  <si>
    <t>$R{-DCO}(Q)=0.42 {I1}.</t>
  </si>
  <si>
    <t>$R{-DCO}(Q)=0.54 {I3}.</t>
  </si>
  <si>
    <t>$R{-DCO}(Q)=0.88 {I4}.</t>
  </si>
  <si>
    <t>$R{-DCO}(Q)=1.00 {I4}, POL=0.34 {I3}.</t>
  </si>
  <si>
    <t>$R{-DCO}(Q)=0.69 {I5}.</t>
  </si>
  <si>
    <t>$R{-DCO}(Q)=1.17 {I5}.</t>
  </si>
  <si>
    <t>$R{-DCO}(Q)=0.61 {I2}, POL=-0.06 {I1}.</t>
  </si>
  <si>
    <t>$R{-DCO}(Q)=1.14 {I1}, POL=0.08 {I1}.</t>
  </si>
  <si>
    <t>$R{-DCO}(Q)=0.83 {I4}.</t>
  </si>
  <si>
    <t>$R{-DCO}(Q)=1.06 {I6}.</t>
  </si>
  <si>
    <t>$R{-DCO}(Q)=0.56 {I1}.</t>
  </si>
  <si>
    <t>$R{-DCO}(Q)=1.04 {I3}, POL=0.10 {I1}.</t>
  </si>
  <si>
    <t>$R{-DCO}(Q)=0.62 {I1}, POL=-0.05 {I1}.</t>
  </si>
  <si>
    <t>$R{-DCO}(Q)=1.22 {I2}.</t>
  </si>
  <si>
    <t>$R{-DCO}(Q)=0.98 {I16}.</t>
  </si>
  <si>
    <t>$R{-DCO}(Q)=0.60 {I4}.</t>
  </si>
  <si>
    <t>E$From 2014As01, rounded to the nearest integer.</t>
  </si>
  <si>
    <t>$R{-DCO}(Q)=1.00 {I3}, POL=0.01 {I2}.</t>
  </si>
  <si>
    <t>$R{-DCO}(Q)=0.85 {I2}, POL=0.26 {I6}.</t>
  </si>
  <si>
    <t>$R{-DCO}(Q)=0.65 {I1}, POL=0.06 {I4}.</t>
  </si>
  <si>
    <t>$R{-DCO}(Q)=1.02 {I5}.</t>
  </si>
  <si>
    <t>$R{-DCO}(Q)=0.78 {I4}.</t>
  </si>
  <si>
    <t>$R{-DCO}(Q)=1.0 {I2}.</t>
  </si>
  <si>
    <t>$R{-DCO}(Q)=0.61 {I3}.</t>
  </si>
  <si>
    <t>$R{-DCO}(Q)=0.94 {I23}, POL=0.05 {I2}.</t>
  </si>
  <si>
    <t>$R{-DCO}(Q)=0.61 {I3}, POL=-0.02 {I3}.</t>
  </si>
  <si>
    <t>$R{-DCO}(Q)=1.11 {I6}.</t>
  </si>
  <si>
    <t>$R{-DCO}(Q)=1.07 {I2}, POL=0.16 {I2}.</t>
  </si>
  <si>
    <t>$R{-DCO}(Q)=0.56 {I2}.</t>
  </si>
  <si>
    <t>RI$contains contribution from the neighboring 606.7|g. $R{-DCO}(Q)=1.00 {I14}.</t>
  </si>
  <si>
    <t>$R{-DCO}(Q)=0.91 {I3}.</t>
  </si>
  <si>
    <t>$R{-DCO}(Q)=1.3 {I1}.</t>
  </si>
  <si>
    <t>$R{-DCO}(Q)=0.77 {I3}, POL=-0.46 {I13}.</t>
  </si>
  <si>
    <t>$R{-DCO}(Q)=0.86 {I19}.</t>
  </si>
  <si>
    <t>$R{-DCO}(Q)=0.82 {I3}, POL=0.08 {I4}.</t>
  </si>
  <si>
    <t>E$From 2014As01, rounded to the nearest integer. $R{-DCO}(Q)=0.47 {I2}.</t>
  </si>
  <si>
    <t>$R{-DCO}(D)=1.3 {I1}.</t>
  </si>
  <si>
    <t>$R{-DCO}(D)=1.2 {I1}.</t>
  </si>
  <si>
    <t>$R{-DCO}(D)=0.99 {I4}.</t>
  </si>
  <si>
    <t>$R{-DCO}(D)=1.09 {I6}.</t>
  </si>
  <si>
    <t>$R{-DCO}(D)=1.2 {I4}.</t>
  </si>
  <si>
    <t>$R{-DCO}(D)=1.19 {I4}.</t>
  </si>
  <si>
    <t>$R{-DCO}(D)=0.99 {I7}, POL=-0.16 {I12}.</t>
  </si>
  <si>
    <t>$R{-DCO}(D)=1.03 {I4}.</t>
  </si>
  <si>
    <t>$R{-DCO}(D)=1.65 {I2}.</t>
  </si>
  <si>
    <t>$R{-DCO}(D)=1.66 {I8}.</t>
  </si>
  <si>
    <t>$R{-DCO}(D)=0.87 {I2}.</t>
  </si>
  <si>
    <t>$R{-DCO}(D)=1.8 {I3}.</t>
  </si>
  <si>
    <t>$R{-DCO}(D)=0.62 {I11}.</t>
  </si>
  <si>
    <t>$R{-DCO}(D)=0.81 {I1}, POL=-0.27 {I8}.</t>
  </si>
  <si>
    <t>$R{-DCO}(D)=1.30 {I14}.</t>
  </si>
  <si>
    <t>$R{-DCO}(D)=1.00 {I2}, POL=0.10 {I7}.</t>
  </si>
  <si>
    <t>$R{-DCO}(D)=1.34 {I1}.</t>
  </si>
  <si>
    <t>$R{-DCO}(D)=1.1 {I7}.</t>
  </si>
  <si>
    <t>$R{-DCO}(D)=1.46 {I2}.</t>
  </si>
  <si>
    <t>$R{-DCO}(D)=0.83 {I15}.</t>
  </si>
  <si>
    <t>$R{-DCO}(D)=1.2 {I5}.</t>
  </si>
  <si>
    <t>$R{-DCO}(D)=1.75 {I10}.</t>
  </si>
  <si>
    <t>$R{-DCO}(D)=0.63.</t>
  </si>
  <si>
    <t>$R{-DCO}(D)=1.3 {I5}.</t>
  </si>
  <si>
    <t>$R{-DCO}(D)=1.57 {I12}, POL=-0.17 {I3}.</t>
  </si>
  <si>
    <t>$R{-DCO}(D)=1.01 {I1}, POL=-0.09 {I2}.</t>
  </si>
  <si>
    <t>$R{-DCO}(D)=1.1 {I1}.</t>
  </si>
  <si>
    <t>$R{-DCO}(D)=0.93 {I6}.</t>
  </si>
  <si>
    <t>$R{-DCO}(D)=1.92 {I16}.</t>
  </si>
  <si>
    <t>$R{-DCO}(D)=0.99 {I3}, POL=-0.01 {I4}.</t>
  </si>
  <si>
    <t>$R{-DCO}(D)=1.03 {I4}, POL=-0.04 {I15}.</t>
  </si>
  <si>
    <t>$R{-DCO}(D)=2.40 {I17}.</t>
  </si>
  <si>
    <t>$R{-DCO}(D)=2.05 {I14}.</t>
  </si>
  <si>
    <t>$R{-DCO}(D)=1.20 {I2}.</t>
  </si>
  <si>
    <t>$R{-DCO}(D)=1.56 {I11}.</t>
  </si>
  <si>
    <t>$R{-DCO}(D)=1.8 {I3}, POL=0.10 {I8}.</t>
  </si>
  <si>
    <t>$R{-DCO}(D)=0.60 {I3}.</t>
  </si>
  <si>
    <t>$R{-DCO}(D)=1.1 {I2}.</t>
  </si>
  <si>
    <t>$R{-DCO}(D)=1.18 {I4}.</t>
  </si>
  <si>
    <t>$R{-DCO}(D)=0.87 {I3}.</t>
  </si>
  <si>
    <t>$R{-DCO}(D)=1.70 {I8}, POL=0.10 {I3}.</t>
  </si>
  <si>
    <t>$R{-DCO}(D)=1.6 {I5}.</t>
  </si>
  <si>
    <t>$R{-DCO}(D)=0.63 {I4}.</t>
  </si>
  <si>
    <t>$R{-DCO}(D)=2.33 {I16}.</t>
  </si>
  <si>
    <t>$R{-DCO}(D)=0.78 {I8}.</t>
  </si>
  <si>
    <t>$R{-DCO}(D)=1.7 {I1}, POL=0.09 {I5}.</t>
  </si>
  <si>
    <t>$R{-DCO}(D)=0.82 {I6}, POL=-0.05 {I4}.</t>
  </si>
  <si>
    <t>$R{-DCO}(Q)=0.92 {I3} from a 909.2|g (E2) gate.</t>
  </si>
  <si>
    <t>FL</t>
  </si>
  <si>
    <t>1527.6</t>
  </si>
  <si>
    <t>red</t>
  </si>
  <si>
    <t>black</t>
  </si>
  <si>
    <t>L. J. Sun and J. Chen (FRIB, MSU), July 10, 2025.</t>
  </si>
  <si>
    <t>LQUE</t>
  </si>
  <si>
    <t>BAND</t>
  </si>
  <si>
    <t>P</t>
  </si>
  <si>
    <t>BAND(P)$Band based on 1/2+ ground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</si>
</sst>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9"/>
      <color indexed="12"/>
      <name val="Arial"/>
      <family val="2"/>
    </font>
    <font>
      <sz val="9"/>
      <color rgb="FFC00000"/>
      <name val="Aptos Narrow"/>
      <family val="2"/>
      <scheme val="minor"/>
    </font>
    <font>
      <sz val="9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/>
    <xf numFmtId="0" fontId="1" fillId="0" borderId="0" xfId="0" quotePrefix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9F1F-6E9E-4804-A7C7-8CE6B031F399}">
  <dimension ref="A1:B16"/>
  <sheetViews>
    <sheetView workbookViewId="0">
      <selection activeCell="C22" sqref="C22"/>
    </sheetView>
  </sheetViews>
  <sheetFormatPr defaultRowHeight="13.8"/>
  <sheetData>
    <row r="1" spans="1:2">
      <c r="A1" s="3" t="s">
        <v>505</v>
      </c>
      <c r="B1" s="3" t="s">
        <v>506</v>
      </c>
    </row>
    <row r="2" spans="1:2">
      <c r="A2" s="3" t="s">
        <v>518</v>
      </c>
      <c r="B2" s="3" t="s">
        <v>507</v>
      </c>
    </row>
    <row r="3" spans="1:2">
      <c r="A3" s="3" t="s">
        <v>519</v>
      </c>
      <c r="B3" s="3" t="s">
        <v>508</v>
      </c>
    </row>
    <row r="4" spans="1:2">
      <c r="A4" s="3" t="s">
        <v>509</v>
      </c>
      <c r="B4" s="3" t="s">
        <v>520</v>
      </c>
    </row>
    <row r="5" spans="1:2">
      <c r="A5" s="3" t="s">
        <v>510</v>
      </c>
      <c r="B5" s="3" t="s">
        <v>857</v>
      </c>
    </row>
    <row r="6" spans="1:2">
      <c r="A6" s="3" t="s">
        <v>511</v>
      </c>
      <c r="B6" s="4" t="s">
        <v>752</v>
      </c>
    </row>
    <row r="7" spans="1:2">
      <c r="A7" s="3" t="s">
        <v>513</v>
      </c>
      <c r="B7" s="4" t="s">
        <v>514</v>
      </c>
    </row>
    <row r="8" spans="1:2">
      <c r="A8" s="3" t="s">
        <v>513</v>
      </c>
      <c r="B8" s="3" t="s">
        <v>753</v>
      </c>
    </row>
    <row r="9" spans="1:2">
      <c r="A9" s="3" t="s">
        <v>513</v>
      </c>
      <c r="B9" s="3" t="s">
        <v>754</v>
      </c>
    </row>
    <row r="10" spans="1:2">
      <c r="A10" s="7" t="s">
        <v>513</v>
      </c>
      <c r="B10" s="6" t="s">
        <v>755</v>
      </c>
    </row>
    <row r="11" spans="1:2">
      <c r="A11" s="3" t="s">
        <v>512</v>
      </c>
      <c r="B11" s="3" t="s">
        <v>756</v>
      </c>
    </row>
    <row r="12" spans="1:2">
      <c r="A12" s="3" t="s">
        <v>512</v>
      </c>
      <c r="B12" s="3" t="s">
        <v>757</v>
      </c>
    </row>
    <row r="13" spans="1:2">
      <c r="A13" s="3" t="s">
        <v>512</v>
      </c>
      <c r="B13" s="3" t="s">
        <v>861</v>
      </c>
    </row>
    <row r="14" spans="1:2">
      <c r="A14" s="3" t="s">
        <v>515</v>
      </c>
      <c r="B14" s="3" t="s">
        <v>758</v>
      </c>
    </row>
    <row r="15" spans="1:2">
      <c r="A15" s="3"/>
      <c r="B15" s="3"/>
    </row>
    <row r="16" spans="1:2">
      <c r="A16" s="3"/>
      <c r="B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F828-D56D-40CD-9B85-4DBAA466C99A}">
  <dimension ref="A1:AT137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defaultColWidth="9.09765625" defaultRowHeight="13.8"/>
  <cols>
    <col min="1" max="1" width="6.8984375" style="2" bestFit="1" customWidth="1"/>
    <col min="2" max="2" width="5.3984375" style="2" bestFit="1" customWidth="1"/>
    <col min="3" max="3" width="6.8984375" style="2" bestFit="1" customWidth="1"/>
    <col min="4" max="4" width="5.3984375" style="2" bestFit="1" customWidth="1"/>
    <col min="5" max="5" width="6.8984375" style="2" bestFit="1" customWidth="1"/>
    <col min="6" max="6" width="5.3984375" style="2" bestFit="1" customWidth="1"/>
    <col min="7" max="7" width="6.8984375" style="2" bestFit="1" customWidth="1"/>
    <col min="8" max="8" width="6.09765625" style="2" bestFit="1" customWidth="1"/>
    <col min="9" max="9" width="6.296875" style="2" bestFit="1" customWidth="1"/>
    <col min="10" max="10" width="5.8984375" style="11" bestFit="1" customWidth="1"/>
    <col min="11" max="11" width="53.296875" style="11" bestFit="1" customWidth="1"/>
    <col min="12" max="12" width="4.69921875" style="11" bestFit="1" customWidth="1"/>
    <col min="13" max="13" width="5.5" style="2" bestFit="1" customWidth="1"/>
    <col min="14" max="14" width="5.5" style="2" customWidth="1"/>
    <col min="15" max="15" width="5" style="1" bestFit="1" customWidth="1"/>
    <col min="16" max="18" width="5" style="14" customWidth="1"/>
    <col min="19" max="20" width="7.19921875" style="14" bestFit="1" customWidth="1"/>
    <col min="21" max="21" width="4.796875" style="14" customWidth="1"/>
    <col min="22" max="22" width="5.5" style="14" bestFit="1" customWidth="1"/>
    <col min="23" max="25" width="5.8984375" style="14" bestFit="1" customWidth="1"/>
    <col min="26" max="26" width="5.3984375" style="14" bestFit="1" customWidth="1"/>
    <col min="27" max="27" width="4.5" style="14" bestFit="1" customWidth="1"/>
    <col min="28" max="28" width="1.69921875" style="2" bestFit="1" customWidth="1"/>
    <col min="29" max="29" width="1.59765625" style="2" bestFit="1" customWidth="1"/>
    <col min="30" max="30" width="3.09765625" style="2" bestFit="1" customWidth="1"/>
    <col min="31" max="31" width="1.796875" style="2" bestFit="1" customWidth="1"/>
    <col min="32" max="36" width="1.5" style="2" bestFit="1" customWidth="1"/>
    <col min="37" max="37" width="2" style="2" bestFit="1" customWidth="1"/>
    <col min="38" max="38" width="6.09765625" style="2" bestFit="1" customWidth="1"/>
    <col min="39" max="39" width="6.59765625" style="2" bestFit="1" customWidth="1"/>
    <col min="40" max="40" width="9.09765625" style="1"/>
    <col min="47" max="16384" width="9.09765625" style="1"/>
  </cols>
  <sheetData>
    <row r="1" spans="1:39">
      <c r="A1" s="2" t="s">
        <v>468</v>
      </c>
      <c r="B1" s="8" t="s">
        <v>470</v>
      </c>
      <c r="C1" s="8" t="s">
        <v>750</v>
      </c>
      <c r="D1" s="8" t="s">
        <v>751</v>
      </c>
      <c r="E1" s="2" t="s">
        <v>759</v>
      </c>
      <c r="F1" s="8" t="s">
        <v>471</v>
      </c>
      <c r="G1" s="8" t="s">
        <v>474</v>
      </c>
      <c r="H1" s="8" t="s">
        <v>469</v>
      </c>
      <c r="I1" s="8" t="s">
        <v>472</v>
      </c>
      <c r="J1" s="9" t="s">
        <v>853</v>
      </c>
      <c r="K1" s="10" t="s">
        <v>513</v>
      </c>
      <c r="L1" s="10" t="s">
        <v>859</v>
      </c>
      <c r="M1" s="8" t="s">
        <v>473</v>
      </c>
      <c r="N1" s="8" t="s">
        <v>858</v>
      </c>
      <c r="O1" s="1" t="s">
        <v>501</v>
      </c>
      <c r="AB1" s="8"/>
      <c r="AL1" s="8"/>
      <c r="AM1" s="8"/>
    </row>
    <row r="2" spans="1:39">
      <c r="A2" s="2" t="s">
        <v>1</v>
      </c>
      <c r="B2" s="2" t="s">
        <v>2</v>
      </c>
      <c r="C2" s="2" t="str">
        <f>A2</f>
        <v>35.5(1)</v>
      </c>
      <c r="D2" s="2" t="str">
        <f>B2</f>
        <v>3/2+</v>
      </c>
      <c r="E2" s="2">
        <v>0</v>
      </c>
      <c r="F2" s="2" t="s">
        <v>3</v>
      </c>
      <c r="G2" s="2" t="s">
        <v>1</v>
      </c>
      <c r="I2" s="2" t="s">
        <v>374</v>
      </c>
      <c r="K2" s="10" t="s">
        <v>295</v>
      </c>
      <c r="L2" s="10"/>
      <c r="M2" s="2" t="str">
        <f t="shared" ref="M2:M33" si="0">AB2&amp;AC2</f>
        <v>A</v>
      </c>
      <c r="P2" s="14" t="str">
        <f t="shared" ref="P2:P35" si="1">IF( V2 = --LEFT(G2, FIND("(", G2&amp;"(") - 1 ), "match", "mismatch" )</f>
        <v>match</v>
      </c>
      <c r="Q2" s="14" t="str">
        <f t="shared" ref="Q2:Q35" si="2">IF( W2 = --LEFT(C2, FIND("(", C2&amp;"(") - 1 ), "match", "mismatch" )</f>
        <v>match</v>
      </c>
      <c r="R2" s="14" t="str">
        <f>IF( X2 = --LEFT(E2, FIND("(", E2&amp;"(") - 1 ), "match", "mismatch" )</f>
        <v>match</v>
      </c>
      <c r="S2" s="14" t="str">
        <f t="shared" ref="S2:S33" si="3">IF(Y2=D2, "match", "mismatch" )</f>
        <v>match</v>
      </c>
      <c r="T2" s="14" t="str">
        <f>IF(Z2=F2, "match", "mismatch" )</f>
        <v>match</v>
      </c>
      <c r="U2" s="14" t="str">
        <f>IF( (AA2="red") = (AC2="X"), "match", "mismatch")</f>
        <v>match</v>
      </c>
      <c r="V2" s="14">
        <v>35.5</v>
      </c>
      <c r="W2" s="14">
        <v>35.5</v>
      </c>
      <c r="X2" s="14">
        <v>0</v>
      </c>
      <c r="Y2" s="14" t="s">
        <v>2</v>
      </c>
      <c r="Z2" s="14" t="s">
        <v>3</v>
      </c>
      <c r="AA2" s="14" t="s">
        <v>856</v>
      </c>
      <c r="AB2" s="2" t="s">
        <v>503</v>
      </c>
      <c r="AC2" s="2" t="s">
        <v>295</v>
      </c>
      <c r="AD2" s="2" t="s">
        <v>295</v>
      </c>
      <c r="AI2" s="2">
        <f>COUNTIF(AC2,"*X*")</f>
        <v>0</v>
      </c>
      <c r="AJ2" s="2">
        <f>Sheet1!P2</f>
        <v>0</v>
      </c>
    </row>
    <row r="3" spans="1:39">
      <c r="A3" s="2" t="s">
        <v>5</v>
      </c>
      <c r="B3" s="2" t="s">
        <v>7</v>
      </c>
      <c r="C3" s="2" t="str">
        <f t="shared" ref="C3:C66" si="4">A3</f>
        <v>642.2(1)</v>
      </c>
      <c r="D3" s="2" t="str">
        <f t="shared" ref="D3:D66" si="5">B3</f>
        <v>7/2+</v>
      </c>
      <c r="E3" s="2" t="s">
        <v>6</v>
      </c>
      <c r="F3" s="2" t="s">
        <v>475</v>
      </c>
      <c r="G3" s="2" t="s">
        <v>8</v>
      </c>
      <c r="H3" s="2" t="s">
        <v>9</v>
      </c>
      <c r="I3" s="2" t="s">
        <v>10</v>
      </c>
      <c r="K3" s="10" t="s">
        <v>295</v>
      </c>
      <c r="L3" s="10"/>
      <c r="M3" s="2" t="str">
        <f t="shared" si="0"/>
        <v/>
      </c>
      <c r="P3" s="14" t="str">
        <f t="shared" si="1"/>
        <v>match</v>
      </c>
      <c r="Q3" s="14" t="str">
        <f t="shared" si="2"/>
        <v>match</v>
      </c>
      <c r="R3" s="14" t="str">
        <f t="shared" ref="R3:R66" si="6">IF( X3 = --LEFT(E3, FIND("(", E3&amp;"(") - 1 ), "match", "mismatch" )</f>
        <v>match</v>
      </c>
      <c r="S3" s="14" t="str">
        <f t="shared" si="3"/>
        <v>match</v>
      </c>
      <c r="T3" s="14" t="str">
        <f t="shared" ref="T3:T66" si="7">IF(Z3=F3, "match", "mismatch" )</f>
        <v>match</v>
      </c>
      <c r="U3" s="14" t="str">
        <f t="shared" ref="U3:U66" si="8">IF( (AA3="red") = (AC3="X"), "match", "mismatch")</f>
        <v>match</v>
      </c>
      <c r="V3" s="14">
        <v>116.7</v>
      </c>
      <c r="W3" s="14">
        <v>642.20000000000005</v>
      </c>
      <c r="X3" s="14">
        <v>525.4</v>
      </c>
      <c r="Y3" s="14" t="s">
        <v>7</v>
      </c>
      <c r="Z3" s="14" t="s">
        <v>475</v>
      </c>
      <c r="AA3" s="14" t="s">
        <v>856</v>
      </c>
      <c r="AC3" s="2" t="s">
        <v>295</v>
      </c>
      <c r="AD3" s="2" t="s">
        <v>295</v>
      </c>
      <c r="AI3" s="2">
        <f t="shared" ref="AI3:AI66" si="9">COUNTIF(AC3,"*X*")</f>
        <v>0</v>
      </c>
      <c r="AJ3" s="2">
        <f>Sheet1!P3</f>
        <v>0</v>
      </c>
    </row>
    <row r="4" spans="1:39">
      <c r="A4" s="2" t="s">
        <v>11</v>
      </c>
      <c r="B4" s="2" t="s">
        <v>13</v>
      </c>
      <c r="C4" s="2" t="str">
        <f t="shared" si="4"/>
        <v>2175.1(2)</v>
      </c>
      <c r="D4" s="2" t="str">
        <f t="shared" si="5"/>
        <v>19/2+</v>
      </c>
      <c r="E4" s="2" t="s">
        <v>12</v>
      </c>
      <c r="F4" s="2" t="s">
        <v>476</v>
      </c>
      <c r="G4" s="2" t="s">
        <v>296</v>
      </c>
      <c r="H4" s="2" t="s">
        <v>14</v>
      </c>
      <c r="K4" s="10" t="s">
        <v>295</v>
      </c>
      <c r="L4" s="10"/>
      <c r="M4" s="2" t="str">
        <f t="shared" si="0"/>
        <v>X</v>
      </c>
      <c r="P4" s="14" t="str">
        <f t="shared" si="1"/>
        <v>match</v>
      </c>
      <c r="Q4" s="14" t="str">
        <f t="shared" si="2"/>
        <v>match</v>
      </c>
      <c r="R4" s="14" t="str">
        <f t="shared" si="6"/>
        <v>match</v>
      </c>
      <c r="S4" s="14" t="str">
        <f t="shared" si="3"/>
        <v>match</v>
      </c>
      <c r="T4" s="14" t="str">
        <f t="shared" si="7"/>
        <v>match</v>
      </c>
      <c r="U4" s="14" t="str">
        <f t="shared" si="8"/>
        <v>match</v>
      </c>
      <c r="V4" s="14">
        <v>146.6</v>
      </c>
      <c r="W4" s="14">
        <v>2175.1</v>
      </c>
      <c r="X4" s="14">
        <v>2028.6</v>
      </c>
      <c r="Y4" s="14" t="s">
        <v>13</v>
      </c>
      <c r="Z4" s="14" t="s">
        <v>476</v>
      </c>
      <c r="AA4" s="14" t="s">
        <v>855</v>
      </c>
      <c r="AC4" s="2" t="s">
        <v>504</v>
      </c>
      <c r="AD4" s="2" t="s">
        <v>295</v>
      </c>
      <c r="AI4" s="2">
        <f t="shared" si="9"/>
        <v>1</v>
      </c>
      <c r="AJ4" s="2">
        <f>Sheet1!P4</f>
        <v>1</v>
      </c>
    </row>
    <row r="5" spans="1:39">
      <c r="A5" s="2" t="s">
        <v>15</v>
      </c>
      <c r="B5" s="2" t="s">
        <v>17</v>
      </c>
      <c r="C5" s="2" t="str">
        <f t="shared" si="4"/>
        <v>1191.4(2)</v>
      </c>
      <c r="D5" s="2" t="str">
        <f t="shared" si="5"/>
        <v>11/2+</v>
      </c>
      <c r="E5" s="2" t="s">
        <v>16</v>
      </c>
      <c r="F5" s="2" t="s">
        <v>18</v>
      </c>
      <c r="G5" s="2" t="s">
        <v>297</v>
      </c>
      <c r="H5" s="2" t="s">
        <v>19</v>
      </c>
      <c r="I5" s="2" t="s">
        <v>374</v>
      </c>
      <c r="K5" s="10" t="s">
        <v>842</v>
      </c>
      <c r="L5" s="10"/>
      <c r="M5" s="2" t="str">
        <f t="shared" si="0"/>
        <v>X</v>
      </c>
      <c r="P5" s="14" t="str">
        <f t="shared" si="1"/>
        <v>match</v>
      </c>
      <c r="Q5" s="14" t="str">
        <f t="shared" si="2"/>
        <v>match</v>
      </c>
      <c r="R5" s="14" t="str">
        <f t="shared" si="6"/>
        <v>match</v>
      </c>
      <c r="S5" s="14" t="str">
        <f t="shared" si="3"/>
        <v>match</v>
      </c>
      <c r="T5" s="14" t="str">
        <f t="shared" si="7"/>
        <v>match</v>
      </c>
      <c r="U5" s="14" t="str">
        <f t="shared" si="8"/>
        <v>match</v>
      </c>
      <c r="V5" s="14">
        <v>161.5</v>
      </c>
      <c r="W5" s="14">
        <v>1191.4000000000001</v>
      </c>
      <c r="X5" s="14">
        <v>1030.2</v>
      </c>
      <c r="Y5" s="14" t="s">
        <v>17</v>
      </c>
      <c r="Z5" s="14" t="s">
        <v>18</v>
      </c>
      <c r="AA5" s="14" t="s">
        <v>855</v>
      </c>
      <c r="AC5" s="2" t="s">
        <v>504</v>
      </c>
      <c r="AD5" s="2" t="s">
        <v>376</v>
      </c>
      <c r="AI5" s="2">
        <f t="shared" si="9"/>
        <v>1</v>
      </c>
      <c r="AJ5" s="2">
        <f>Sheet1!P5</f>
        <v>1</v>
      </c>
      <c r="AL5" s="2" t="s">
        <v>388</v>
      </c>
    </row>
    <row r="6" spans="1:39">
      <c r="A6" s="2" t="s">
        <v>20</v>
      </c>
      <c r="B6" s="2" t="s">
        <v>477</v>
      </c>
      <c r="C6" s="2" t="str">
        <f t="shared" si="4"/>
        <v>3452.4(2)</v>
      </c>
      <c r="D6" s="2" t="str">
        <f t="shared" si="5"/>
        <v>27/2(-)</v>
      </c>
      <c r="E6" s="2" t="s">
        <v>21</v>
      </c>
      <c r="F6" s="2" t="s">
        <v>478</v>
      </c>
      <c r="G6" s="2" t="s">
        <v>298</v>
      </c>
      <c r="H6" s="2" t="s">
        <v>22</v>
      </c>
      <c r="I6" s="2" t="s">
        <v>375</v>
      </c>
      <c r="K6" s="10" t="s">
        <v>797</v>
      </c>
      <c r="L6" s="10"/>
      <c r="M6" s="2" t="str">
        <f t="shared" si="0"/>
        <v>X</v>
      </c>
      <c r="P6" s="14" t="str">
        <f t="shared" si="1"/>
        <v>match</v>
      </c>
      <c r="Q6" s="14" t="str">
        <f t="shared" si="2"/>
        <v>match</v>
      </c>
      <c r="R6" s="14" t="str">
        <f t="shared" si="6"/>
        <v>match</v>
      </c>
      <c r="S6" s="14" t="str">
        <f t="shared" si="3"/>
        <v>match</v>
      </c>
      <c r="T6" s="14" t="str">
        <f t="shared" si="7"/>
        <v>match</v>
      </c>
      <c r="U6" s="14" t="str">
        <f t="shared" si="8"/>
        <v>match</v>
      </c>
      <c r="V6" s="14">
        <v>165.4</v>
      </c>
      <c r="W6" s="14">
        <v>3452.4</v>
      </c>
      <c r="X6" s="14">
        <v>3287</v>
      </c>
      <c r="Y6" s="14" t="s">
        <v>477</v>
      </c>
      <c r="Z6" s="14" t="s">
        <v>478</v>
      </c>
      <c r="AA6" s="14" t="s">
        <v>855</v>
      </c>
      <c r="AC6" s="2" t="s">
        <v>504</v>
      </c>
      <c r="AD6" s="2" t="s">
        <v>0</v>
      </c>
      <c r="AI6" s="2">
        <f t="shared" si="9"/>
        <v>1</v>
      </c>
      <c r="AJ6" s="2">
        <f>Sheet1!P6</f>
        <v>1</v>
      </c>
      <c r="AL6" s="2" t="s">
        <v>389</v>
      </c>
    </row>
    <row r="7" spans="1:39">
      <c r="A7" s="2" t="s">
        <v>23</v>
      </c>
      <c r="B7" s="2" t="s">
        <v>7</v>
      </c>
      <c r="C7" s="2" t="str">
        <f t="shared" si="4"/>
        <v>636.1(1)</v>
      </c>
      <c r="D7" s="2" t="str">
        <f t="shared" si="5"/>
        <v>7/2+</v>
      </c>
      <c r="E7" s="2" t="s">
        <v>24</v>
      </c>
      <c r="F7" s="2" t="s">
        <v>25</v>
      </c>
      <c r="G7" s="2" t="s">
        <v>26</v>
      </c>
      <c r="H7" s="2" t="s">
        <v>22</v>
      </c>
      <c r="I7" s="2" t="s">
        <v>374</v>
      </c>
      <c r="K7" s="10" t="s">
        <v>843</v>
      </c>
      <c r="L7" s="10"/>
      <c r="M7" s="2" t="str">
        <f t="shared" si="0"/>
        <v/>
      </c>
      <c r="P7" s="14" t="str">
        <f t="shared" si="1"/>
        <v>match</v>
      </c>
      <c r="Q7" s="14" t="str">
        <f t="shared" si="2"/>
        <v>match</v>
      </c>
      <c r="R7" s="14" t="str">
        <f t="shared" si="6"/>
        <v>match</v>
      </c>
      <c r="S7" s="14" t="str">
        <f t="shared" si="3"/>
        <v>match</v>
      </c>
      <c r="T7" s="14" t="str">
        <f t="shared" si="7"/>
        <v>match</v>
      </c>
      <c r="U7" s="14" t="str">
        <f t="shared" si="8"/>
        <v>match</v>
      </c>
      <c r="V7" s="14">
        <v>172.8</v>
      </c>
      <c r="W7" s="14">
        <v>636.1</v>
      </c>
      <c r="X7" s="14">
        <v>463.2</v>
      </c>
      <c r="Y7" s="14" t="s">
        <v>7</v>
      </c>
      <c r="Z7" s="14" t="s">
        <v>25</v>
      </c>
      <c r="AA7" s="14" t="s">
        <v>856</v>
      </c>
      <c r="AC7" s="2" t="s">
        <v>295</v>
      </c>
      <c r="AD7" s="2" t="s">
        <v>376</v>
      </c>
      <c r="AI7" s="2">
        <f t="shared" si="9"/>
        <v>0</v>
      </c>
      <c r="AJ7" s="2">
        <f>Sheet1!P7</f>
        <v>0</v>
      </c>
      <c r="AL7" s="2" t="s">
        <v>390</v>
      </c>
    </row>
    <row r="8" spans="1:39">
      <c r="A8" s="2" t="s">
        <v>27</v>
      </c>
      <c r="B8" s="2" t="s">
        <v>479</v>
      </c>
      <c r="C8" s="2" t="str">
        <f t="shared" si="4"/>
        <v>321.1(1)</v>
      </c>
      <c r="D8" s="2" t="str">
        <f t="shared" si="5"/>
        <v>9/2-</v>
      </c>
      <c r="E8" s="2" t="s">
        <v>28</v>
      </c>
      <c r="F8" s="2" t="s">
        <v>480</v>
      </c>
      <c r="G8" s="2" t="s">
        <v>29</v>
      </c>
      <c r="H8" s="2" t="s">
        <v>30</v>
      </c>
      <c r="I8" s="2" t="s">
        <v>374</v>
      </c>
      <c r="K8" s="10" t="s">
        <v>295</v>
      </c>
      <c r="L8" s="10"/>
      <c r="M8" s="2" t="str">
        <f t="shared" si="0"/>
        <v/>
      </c>
      <c r="P8" s="14" t="str">
        <f t="shared" si="1"/>
        <v>match</v>
      </c>
      <c r="Q8" s="14" t="str">
        <f t="shared" si="2"/>
        <v>match</v>
      </c>
      <c r="R8" s="14" t="str">
        <f t="shared" si="6"/>
        <v>match</v>
      </c>
      <c r="S8" s="14" t="str">
        <f t="shared" si="3"/>
        <v>match</v>
      </c>
      <c r="T8" s="14" t="str">
        <f t="shared" si="7"/>
        <v>match</v>
      </c>
      <c r="U8" s="14" t="str">
        <f t="shared" si="8"/>
        <v>match</v>
      </c>
      <c r="V8" s="14">
        <v>176.3</v>
      </c>
      <c r="W8" s="14">
        <v>321.10000000000002</v>
      </c>
      <c r="X8" s="14">
        <v>144.80000000000001</v>
      </c>
      <c r="Y8" s="14" t="s">
        <v>479</v>
      </c>
      <c r="Z8" s="14" t="s">
        <v>480</v>
      </c>
      <c r="AA8" s="14" t="s">
        <v>856</v>
      </c>
      <c r="AC8" s="2" t="s">
        <v>295</v>
      </c>
      <c r="AD8" s="2" t="s">
        <v>295</v>
      </c>
      <c r="AI8" s="2">
        <f t="shared" si="9"/>
        <v>0</v>
      </c>
      <c r="AJ8" s="2">
        <f>Sheet1!P8</f>
        <v>0</v>
      </c>
    </row>
    <row r="9" spans="1:39">
      <c r="A9" s="2" t="s">
        <v>31</v>
      </c>
      <c r="B9" s="2" t="s">
        <v>33</v>
      </c>
      <c r="C9" s="2" t="str">
        <f t="shared" si="4"/>
        <v>4407.4(3)</v>
      </c>
      <c r="D9" s="2" t="str">
        <f t="shared" si="5"/>
        <v>33/2(+)</v>
      </c>
      <c r="E9" s="2" t="s">
        <v>32</v>
      </c>
      <c r="F9" s="2" t="s">
        <v>34</v>
      </c>
      <c r="G9" s="2" t="s">
        <v>299</v>
      </c>
      <c r="H9" s="2" t="s">
        <v>35</v>
      </c>
      <c r="I9" s="2" t="s">
        <v>375</v>
      </c>
      <c r="K9" s="10" t="s">
        <v>805</v>
      </c>
      <c r="L9" s="10"/>
      <c r="M9" s="2" t="str">
        <f t="shared" si="0"/>
        <v>X</v>
      </c>
      <c r="P9" s="14" t="str">
        <f t="shared" si="1"/>
        <v>match</v>
      </c>
      <c r="Q9" s="14" t="str">
        <f t="shared" si="2"/>
        <v>match</v>
      </c>
      <c r="R9" s="14" t="str">
        <f t="shared" si="6"/>
        <v>match</v>
      </c>
      <c r="S9" s="14" t="str">
        <f t="shared" si="3"/>
        <v>match</v>
      </c>
      <c r="T9" s="14" t="str">
        <f t="shared" si="7"/>
        <v>match</v>
      </c>
      <c r="U9" s="14" t="str">
        <f t="shared" si="8"/>
        <v>match</v>
      </c>
      <c r="V9" s="14">
        <v>194.8</v>
      </c>
      <c r="W9" s="14">
        <v>4407.3999999999996</v>
      </c>
      <c r="X9" s="14">
        <v>4212.3999999999996</v>
      </c>
      <c r="Y9" s="14" t="s">
        <v>33</v>
      </c>
      <c r="Z9" s="14" t="s">
        <v>34</v>
      </c>
      <c r="AA9" s="14" t="s">
        <v>855</v>
      </c>
      <c r="AC9" s="2" t="s">
        <v>504</v>
      </c>
      <c r="AD9" s="2" t="s">
        <v>377</v>
      </c>
      <c r="AI9" s="2">
        <f t="shared" si="9"/>
        <v>1</v>
      </c>
      <c r="AJ9" s="2">
        <f>Sheet1!P9</f>
        <v>1</v>
      </c>
      <c r="AL9" s="2" t="s">
        <v>391</v>
      </c>
    </row>
    <row r="10" spans="1:39">
      <c r="A10" s="2" t="s">
        <v>36</v>
      </c>
      <c r="B10" s="2" t="s">
        <v>38</v>
      </c>
      <c r="C10" s="2" t="str">
        <f t="shared" si="4"/>
        <v>2568.7(2)</v>
      </c>
      <c r="D10" s="2" t="str">
        <f t="shared" si="5"/>
        <v>23/2+</v>
      </c>
      <c r="E10" s="2" t="s">
        <v>37</v>
      </c>
      <c r="F10" s="2" t="s">
        <v>481</v>
      </c>
      <c r="G10" s="2">
        <v>195</v>
      </c>
      <c r="K10" s="10" t="s">
        <v>295</v>
      </c>
      <c r="L10" s="10"/>
      <c r="M10" s="2" t="str">
        <f t="shared" si="0"/>
        <v/>
      </c>
      <c r="O10" s="1" t="s">
        <v>282</v>
      </c>
      <c r="P10" s="14" t="str">
        <f t="shared" si="1"/>
        <v>match</v>
      </c>
      <c r="Q10" s="14" t="str">
        <f t="shared" si="2"/>
        <v>match</v>
      </c>
      <c r="R10" s="14" t="str">
        <f t="shared" si="6"/>
        <v>match</v>
      </c>
      <c r="S10" s="14" t="str">
        <f t="shared" si="3"/>
        <v>match</v>
      </c>
      <c r="T10" s="14" t="str">
        <f>IF(Z10=F10, "match", "mismatch" )</f>
        <v>match</v>
      </c>
      <c r="U10" s="14" t="str">
        <f t="shared" si="8"/>
        <v>match</v>
      </c>
      <c r="V10" s="14">
        <v>195</v>
      </c>
      <c r="W10" s="14">
        <v>2568.6999999999998</v>
      </c>
      <c r="X10" s="14">
        <v>2374.5</v>
      </c>
      <c r="Y10" s="14" t="s">
        <v>38</v>
      </c>
      <c r="Z10" s="14" t="s">
        <v>481</v>
      </c>
      <c r="AA10" s="14" t="s">
        <v>856</v>
      </c>
      <c r="AC10" s="2" t="s">
        <v>295</v>
      </c>
      <c r="AD10" s="2" t="s">
        <v>295</v>
      </c>
      <c r="AI10" s="2">
        <f t="shared" si="9"/>
        <v>0</v>
      </c>
      <c r="AJ10" s="2">
        <f>Sheet1!P10</f>
        <v>0</v>
      </c>
    </row>
    <row r="11" spans="1:39">
      <c r="A11" s="2" t="s">
        <v>6</v>
      </c>
      <c r="B11" s="2" t="s">
        <v>475</v>
      </c>
      <c r="C11" s="2" t="str">
        <f t="shared" si="4"/>
        <v>525.4(2)</v>
      </c>
      <c r="D11" s="2" t="str">
        <f t="shared" si="5"/>
        <v>7/2-</v>
      </c>
      <c r="E11" s="2" t="s">
        <v>27</v>
      </c>
      <c r="F11" s="2" t="s">
        <v>479</v>
      </c>
      <c r="G11" s="2" t="s">
        <v>39</v>
      </c>
      <c r="H11" s="2" t="s">
        <v>40</v>
      </c>
      <c r="I11" s="2" t="s">
        <v>374</v>
      </c>
      <c r="K11" s="10" t="s">
        <v>818</v>
      </c>
      <c r="L11" s="10"/>
      <c r="M11" s="2" t="str">
        <f t="shared" si="0"/>
        <v/>
      </c>
      <c r="P11" s="14" t="str">
        <f t="shared" si="1"/>
        <v>match</v>
      </c>
      <c r="Q11" s="14" t="str">
        <f t="shared" si="2"/>
        <v>match</v>
      </c>
      <c r="R11" s="14" t="str">
        <f t="shared" si="6"/>
        <v>match</v>
      </c>
      <c r="S11" s="14" t="str">
        <f t="shared" si="3"/>
        <v>match</v>
      </c>
      <c r="T11" s="14" t="str">
        <f t="shared" si="7"/>
        <v>match</v>
      </c>
      <c r="U11" s="14" t="str">
        <f t="shared" si="8"/>
        <v>match</v>
      </c>
      <c r="V11" s="14">
        <v>204.3</v>
      </c>
      <c r="W11" s="14">
        <v>525.4</v>
      </c>
      <c r="X11" s="14">
        <v>321.10000000000002</v>
      </c>
      <c r="Y11" s="14" t="s">
        <v>475</v>
      </c>
      <c r="Z11" s="14" t="s">
        <v>479</v>
      </c>
      <c r="AA11" s="14" t="s">
        <v>856</v>
      </c>
      <c r="AC11" s="2" t="s">
        <v>295</v>
      </c>
      <c r="AD11" s="2" t="s">
        <v>378</v>
      </c>
      <c r="AI11" s="2">
        <f t="shared" si="9"/>
        <v>0</v>
      </c>
      <c r="AJ11" s="2">
        <f>Sheet1!P11</f>
        <v>0</v>
      </c>
      <c r="AL11" s="2" t="s">
        <v>392</v>
      </c>
      <c r="AM11" s="2" t="s">
        <v>41</v>
      </c>
    </row>
    <row r="12" spans="1:39">
      <c r="A12" s="2" t="s">
        <v>42</v>
      </c>
      <c r="B12" s="2" t="s">
        <v>482</v>
      </c>
      <c r="C12" s="2" t="str">
        <f t="shared" si="4"/>
        <v>3913.6(4)</v>
      </c>
      <c r="D12" s="2" t="str">
        <f t="shared" si="5"/>
        <v>29/2(-)</v>
      </c>
      <c r="E12" s="2" t="s">
        <v>43</v>
      </c>
      <c r="F12" s="2" t="s">
        <v>477</v>
      </c>
      <c r="G12" s="2" t="s">
        <v>300</v>
      </c>
      <c r="H12" s="2" t="s">
        <v>44</v>
      </c>
      <c r="K12" s="10" t="s">
        <v>295</v>
      </c>
      <c r="L12" s="10"/>
      <c r="M12" s="2" t="str">
        <f t="shared" si="0"/>
        <v>X</v>
      </c>
      <c r="P12" s="14" t="str">
        <f t="shared" si="1"/>
        <v>match</v>
      </c>
      <c r="Q12" s="14" t="str">
        <f t="shared" si="2"/>
        <v>match</v>
      </c>
      <c r="R12" s="14" t="str">
        <f t="shared" si="6"/>
        <v>match</v>
      </c>
      <c r="S12" s="14" t="str">
        <f t="shared" si="3"/>
        <v>match</v>
      </c>
      <c r="T12" s="13" t="str">
        <f>IF(Z12=F12, "match", "mismatch" )</f>
        <v>mismatch</v>
      </c>
      <c r="U12" s="14" t="str">
        <f t="shared" si="8"/>
        <v>match</v>
      </c>
      <c r="V12" s="14">
        <v>219.8</v>
      </c>
      <c r="W12" s="14">
        <v>3913.6</v>
      </c>
      <c r="X12" s="14">
        <v>3693.3</v>
      </c>
      <c r="Y12" s="14" t="s">
        <v>482</v>
      </c>
      <c r="Z12" s="14" t="s">
        <v>486</v>
      </c>
      <c r="AA12" s="14" t="s">
        <v>855</v>
      </c>
      <c r="AC12" s="2" t="s">
        <v>504</v>
      </c>
      <c r="AD12" s="2" t="s">
        <v>295</v>
      </c>
      <c r="AI12" s="2">
        <f t="shared" si="9"/>
        <v>1</v>
      </c>
      <c r="AJ12" s="2">
        <f>Sheet1!P12</f>
        <v>1</v>
      </c>
    </row>
    <row r="13" spans="1:39">
      <c r="A13" s="2" t="s">
        <v>32</v>
      </c>
      <c r="B13" s="2" t="s">
        <v>34</v>
      </c>
      <c r="C13" s="2" t="str">
        <f t="shared" si="4"/>
        <v>4212.4(3)</v>
      </c>
      <c r="D13" s="2" t="str">
        <f t="shared" si="5"/>
        <v>31/2(+)</v>
      </c>
      <c r="E13" s="2" t="s">
        <v>45</v>
      </c>
      <c r="F13" s="2" t="s">
        <v>46</v>
      </c>
      <c r="G13" s="2" t="s">
        <v>301</v>
      </c>
      <c r="H13" s="2" t="s">
        <v>47</v>
      </c>
      <c r="K13" s="10" t="s">
        <v>295</v>
      </c>
      <c r="L13" s="10"/>
      <c r="M13" s="2" t="str">
        <f t="shared" si="0"/>
        <v>X</v>
      </c>
      <c r="P13" s="14" t="str">
        <f t="shared" si="1"/>
        <v>match</v>
      </c>
      <c r="Q13" s="14" t="str">
        <f t="shared" si="2"/>
        <v>match</v>
      </c>
      <c r="R13" s="14" t="str">
        <f t="shared" si="6"/>
        <v>match</v>
      </c>
      <c r="S13" s="14" t="str">
        <f t="shared" si="3"/>
        <v>match</v>
      </c>
      <c r="T13" s="14" t="str">
        <f t="shared" si="7"/>
        <v>match</v>
      </c>
      <c r="U13" s="14" t="str">
        <f t="shared" si="8"/>
        <v>match</v>
      </c>
      <c r="V13" s="14">
        <v>228.7</v>
      </c>
      <c r="W13" s="14">
        <v>4212.3999999999996</v>
      </c>
      <c r="X13" s="14">
        <v>3983.5</v>
      </c>
      <c r="Y13" s="14" t="s">
        <v>34</v>
      </c>
      <c r="Z13" s="14" t="s">
        <v>46</v>
      </c>
      <c r="AA13" s="14" t="s">
        <v>855</v>
      </c>
      <c r="AC13" s="2" t="s">
        <v>504</v>
      </c>
      <c r="AD13" s="2" t="s">
        <v>295</v>
      </c>
      <c r="AI13" s="2">
        <f t="shared" si="9"/>
        <v>1</v>
      </c>
      <c r="AJ13" s="2">
        <f>Sheet1!P13</f>
        <v>1</v>
      </c>
    </row>
    <row r="14" spans="1:39">
      <c r="A14" s="2" t="s">
        <v>48</v>
      </c>
      <c r="C14" s="2" t="str">
        <f t="shared" si="4"/>
        <v>4033.9(3)</v>
      </c>
      <c r="D14" s="2">
        <f t="shared" si="5"/>
        <v>0</v>
      </c>
      <c r="E14" s="2" t="s">
        <v>49</v>
      </c>
      <c r="F14" s="2" t="s">
        <v>50</v>
      </c>
      <c r="G14" s="2" t="s">
        <v>302</v>
      </c>
      <c r="H14" s="2" t="s">
        <v>516</v>
      </c>
      <c r="K14" s="10" t="s">
        <v>295</v>
      </c>
      <c r="L14" s="10"/>
      <c r="M14" s="2" t="str">
        <f t="shared" si="0"/>
        <v>X</v>
      </c>
      <c r="P14" s="14" t="str">
        <f t="shared" si="1"/>
        <v>match</v>
      </c>
      <c r="Q14" s="14" t="str">
        <f t="shared" si="2"/>
        <v>match</v>
      </c>
      <c r="R14" s="14" t="str">
        <f t="shared" si="6"/>
        <v>match</v>
      </c>
      <c r="S14" s="14" t="str">
        <f t="shared" si="3"/>
        <v>match</v>
      </c>
      <c r="T14" s="14" t="str">
        <f t="shared" si="7"/>
        <v>match</v>
      </c>
      <c r="U14" s="14" t="str">
        <f t="shared" si="8"/>
        <v>match</v>
      </c>
      <c r="V14" s="14">
        <v>229.1</v>
      </c>
      <c r="W14" s="14">
        <v>4033.9</v>
      </c>
      <c r="X14" s="14">
        <v>3804.8</v>
      </c>
      <c r="Z14" s="14" t="s">
        <v>50</v>
      </c>
      <c r="AA14" s="14" t="s">
        <v>855</v>
      </c>
      <c r="AC14" s="2" t="s">
        <v>504</v>
      </c>
      <c r="AD14" s="2" t="s">
        <v>295</v>
      </c>
      <c r="AI14" s="2">
        <f t="shared" si="9"/>
        <v>1</v>
      </c>
      <c r="AJ14" s="2">
        <f>Sheet1!P14</f>
        <v>1</v>
      </c>
    </row>
    <row r="15" spans="1:39">
      <c r="A15" s="2" t="s">
        <v>51</v>
      </c>
      <c r="B15" s="2" t="s">
        <v>53</v>
      </c>
      <c r="C15" s="2" t="str">
        <f t="shared" si="4"/>
        <v>2813.7(2)</v>
      </c>
      <c r="D15" s="2" t="str">
        <f t="shared" si="5"/>
        <v>21/2(+)</v>
      </c>
      <c r="E15" s="2" t="s">
        <v>52</v>
      </c>
      <c r="F15" s="2" t="s">
        <v>54</v>
      </c>
      <c r="G15" s="2" t="s">
        <v>303</v>
      </c>
      <c r="H15" s="2" t="s">
        <v>55</v>
      </c>
      <c r="I15" s="2" t="s">
        <v>375</v>
      </c>
      <c r="K15" s="10" t="s">
        <v>792</v>
      </c>
      <c r="L15" s="10"/>
      <c r="M15" s="2" t="str">
        <f t="shared" si="0"/>
        <v>X</v>
      </c>
      <c r="P15" s="14" t="str">
        <f t="shared" si="1"/>
        <v>match</v>
      </c>
      <c r="Q15" s="14" t="str">
        <f t="shared" si="2"/>
        <v>match</v>
      </c>
      <c r="R15" s="14" t="str">
        <f t="shared" si="6"/>
        <v>match</v>
      </c>
      <c r="S15" s="14" t="str">
        <f t="shared" si="3"/>
        <v>match</v>
      </c>
      <c r="T15" s="14" t="str">
        <f t="shared" si="7"/>
        <v>match</v>
      </c>
      <c r="U15" s="14" t="str">
        <f t="shared" si="8"/>
        <v>match</v>
      </c>
      <c r="V15" s="14">
        <v>242.3</v>
      </c>
      <c r="W15" s="14">
        <v>2813.7</v>
      </c>
      <c r="X15" s="14">
        <v>2571.4</v>
      </c>
      <c r="Y15" s="14" t="s">
        <v>53</v>
      </c>
      <c r="Z15" s="14" t="s">
        <v>54</v>
      </c>
      <c r="AA15" s="14" t="s">
        <v>855</v>
      </c>
      <c r="AC15" s="2" t="s">
        <v>504</v>
      </c>
      <c r="AD15" s="2" t="s">
        <v>379</v>
      </c>
      <c r="AI15" s="2">
        <f t="shared" si="9"/>
        <v>1</v>
      </c>
      <c r="AJ15" s="2">
        <f>Sheet1!P15</f>
        <v>1</v>
      </c>
      <c r="AL15" s="2" t="s">
        <v>393</v>
      </c>
    </row>
    <row r="16" spans="1:39">
      <c r="A16" s="2" t="s">
        <v>56</v>
      </c>
      <c r="B16" s="2" t="s">
        <v>475</v>
      </c>
      <c r="C16" s="2" t="str">
        <f t="shared" si="4"/>
        <v>786.8(2)</v>
      </c>
      <c r="D16" s="2" t="str">
        <f t="shared" si="5"/>
        <v>7/2-</v>
      </c>
      <c r="E16" s="2" t="s">
        <v>6</v>
      </c>
      <c r="F16" s="2" t="s">
        <v>475</v>
      </c>
      <c r="G16" s="2" t="s">
        <v>279</v>
      </c>
      <c r="H16" s="2" t="s">
        <v>516</v>
      </c>
      <c r="I16" s="2" t="s">
        <v>374</v>
      </c>
      <c r="K16" s="10" t="s">
        <v>295</v>
      </c>
      <c r="L16" s="10"/>
      <c r="M16" s="2" t="str">
        <f t="shared" si="0"/>
        <v>A</v>
      </c>
      <c r="P16" s="14" t="str">
        <f t="shared" si="1"/>
        <v>match</v>
      </c>
      <c r="Q16" s="14" t="str">
        <f t="shared" si="2"/>
        <v>match</v>
      </c>
      <c r="R16" s="14" t="str">
        <f t="shared" si="6"/>
        <v>match</v>
      </c>
      <c r="S16" s="14" t="str">
        <f t="shared" si="3"/>
        <v>match</v>
      </c>
      <c r="T16" s="14" t="str">
        <f t="shared" si="7"/>
        <v>match</v>
      </c>
      <c r="U16" s="14" t="str">
        <f t="shared" si="8"/>
        <v>match</v>
      </c>
      <c r="V16" s="14">
        <v>261.39999999999998</v>
      </c>
      <c r="W16" s="14">
        <v>786.8</v>
      </c>
      <c r="X16" s="14">
        <v>525.4</v>
      </c>
      <c r="Y16" s="14" t="s">
        <v>475</v>
      </c>
      <c r="Z16" s="14" t="s">
        <v>475</v>
      </c>
      <c r="AA16" s="14" t="s">
        <v>856</v>
      </c>
      <c r="AB16" s="2" t="s">
        <v>503</v>
      </c>
      <c r="AC16" s="2" t="s">
        <v>295</v>
      </c>
      <c r="AD16" s="2" t="s">
        <v>295</v>
      </c>
      <c r="AI16" s="2">
        <f t="shared" si="9"/>
        <v>0</v>
      </c>
      <c r="AJ16" s="2">
        <f>Sheet1!P16</f>
        <v>0</v>
      </c>
    </row>
    <row r="17" spans="1:39">
      <c r="A17" s="2" t="s">
        <v>57</v>
      </c>
      <c r="B17" s="2" t="s">
        <v>50</v>
      </c>
      <c r="C17" s="2" t="str">
        <f t="shared" si="4"/>
        <v>3594.5(3)</v>
      </c>
      <c r="D17" s="2" t="str">
        <f t="shared" si="5"/>
        <v>27/2(+)</v>
      </c>
      <c r="E17" s="2" t="s">
        <v>58</v>
      </c>
      <c r="F17" s="2" t="s">
        <v>59</v>
      </c>
      <c r="G17" s="2" t="s">
        <v>304</v>
      </c>
      <c r="H17" s="2" t="s">
        <v>60</v>
      </c>
      <c r="I17" s="2" t="s">
        <v>374</v>
      </c>
      <c r="K17" s="10" t="s">
        <v>799</v>
      </c>
      <c r="L17" s="10"/>
      <c r="M17" s="2" t="str">
        <f t="shared" si="0"/>
        <v>X</v>
      </c>
      <c r="P17" s="14" t="str">
        <f t="shared" si="1"/>
        <v>match</v>
      </c>
      <c r="Q17" s="14" t="str">
        <f t="shared" si="2"/>
        <v>match</v>
      </c>
      <c r="R17" s="14" t="str">
        <f t="shared" si="6"/>
        <v>match</v>
      </c>
      <c r="S17" s="14" t="str">
        <f t="shared" si="3"/>
        <v>match</v>
      </c>
      <c r="T17" s="14" t="str">
        <f t="shared" si="7"/>
        <v>match</v>
      </c>
      <c r="U17" s="14" t="str">
        <f t="shared" si="8"/>
        <v>match</v>
      </c>
      <c r="V17" s="14">
        <v>263.60000000000002</v>
      </c>
      <c r="W17" s="14">
        <v>3594.5</v>
      </c>
      <c r="X17" s="14">
        <v>3330.9</v>
      </c>
      <c r="Y17" s="14" t="s">
        <v>50</v>
      </c>
      <c r="Z17" s="14" t="s">
        <v>59</v>
      </c>
      <c r="AA17" s="14" t="s">
        <v>855</v>
      </c>
      <c r="AC17" s="2" t="s">
        <v>504</v>
      </c>
      <c r="AD17" s="2" t="s">
        <v>380</v>
      </c>
      <c r="AI17" s="2">
        <f t="shared" si="9"/>
        <v>1</v>
      </c>
      <c r="AJ17" s="2">
        <f>Sheet1!P17</f>
        <v>1</v>
      </c>
      <c r="AL17" s="2" t="s">
        <v>394</v>
      </c>
    </row>
    <row r="18" spans="1:39">
      <c r="A18" s="2" t="s">
        <v>61</v>
      </c>
      <c r="B18" s="2" t="s">
        <v>483</v>
      </c>
      <c r="C18" s="2" t="str">
        <f t="shared" si="4"/>
        <v>5732.2(3)</v>
      </c>
      <c r="D18" s="2" t="str">
        <f t="shared" si="5"/>
        <v>(39/2-)</v>
      </c>
      <c r="E18" s="2" t="s">
        <v>62</v>
      </c>
      <c r="F18" s="2" t="s">
        <v>484</v>
      </c>
      <c r="G18" s="2" t="s">
        <v>305</v>
      </c>
      <c r="H18" s="2" t="s">
        <v>63</v>
      </c>
      <c r="I18" s="2" t="s">
        <v>375</v>
      </c>
      <c r="K18" s="10" t="s">
        <v>295</v>
      </c>
      <c r="L18" s="10"/>
      <c r="M18" s="2" t="str">
        <f t="shared" si="0"/>
        <v>X</v>
      </c>
      <c r="P18" s="14" t="str">
        <f t="shared" si="1"/>
        <v>match</v>
      </c>
      <c r="Q18" s="14" t="str">
        <f t="shared" si="2"/>
        <v>match</v>
      </c>
      <c r="R18" s="14" t="str">
        <f t="shared" si="6"/>
        <v>match</v>
      </c>
      <c r="S18" s="14" t="str">
        <f t="shared" si="3"/>
        <v>match</v>
      </c>
      <c r="T18" s="14" t="str">
        <f t="shared" si="7"/>
        <v>match</v>
      </c>
      <c r="U18" s="14" t="str">
        <f t="shared" si="8"/>
        <v>match</v>
      </c>
      <c r="V18" s="14">
        <v>280</v>
      </c>
      <c r="W18" s="14">
        <v>5732.2</v>
      </c>
      <c r="X18" s="14">
        <v>5452.2</v>
      </c>
      <c r="Y18" s="14" t="s">
        <v>483</v>
      </c>
      <c r="Z18" s="14" t="s">
        <v>484</v>
      </c>
      <c r="AA18" s="14" t="s">
        <v>855</v>
      </c>
      <c r="AC18" s="2" t="s">
        <v>504</v>
      </c>
      <c r="AD18" s="2" t="s">
        <v>295</v>
      </c>
      <c r="AI18" s="2">
        <f t="shared" si="9"/>
        <v>1</v>
      </c>
      <c r="AJ18" s="2">
        <f>Sheet1!P18</f>
        <v>1</v>
      </c>
    </row>
    <row r="19" spans="1:39">
      <c r="A19" s="2" t="s">
        <v>64</v>
      </c>
      <c r="B19" s="2" t="s">
        <v>485</v>
      </c>
      <c r="C19" s="2" t="str">
        <f t="shared" si="4"/>
        <v>1072.0(2)</v>
      </c>
      <c r="D19" s="2" t="str">
        <f t="shared" si="5"/>
        <v>5/2-</v>
      </c>
      <c r="E19" s="2" t="s">
        <v>56</v>
      </c>
      <c r="F19" s="2" t="s">
        <v>475</v>
      </c>
      <c r="G19" s="2" t="s">
        <v>65</v>
      </c>
      <c r="H19" s="2" t="s">
        <v>66</v>
      </c>
      <c r="I19" s="2" t="s">
        <v>374</v>
      </c>
      <c r="K19" s="10" t="s">
        <v>819</v>
      </c>
      <c r="L19" s="10"/>
      <c r="M19" s="2" t="str">
        <f t="shared" si="0"/>
        <v/>
      </c>
      <c r="P19" s="14" t="str">
        <f t="shared" si="1"/>
        <v>match</v>
      </c>
      <c r="Q19" s="14" t="str">
        <f t="shared" si="2"/>
        <v>match</v>
      </c>
      <c r="R19" s="14" t="str">
        <f t="shared" si="6"/>
        <v>match</v>
      </c>
      <c r="S19" s="14" t="str">
        <f t="shared" si="3"/>
        <v>match</v>
      </c>
      <c r="T19" s="14" t="str">
        <f t="shared" si="7"/>
        <v>match</v>
      </c>
      <c r="U19" s="14" t="str">
        <f t="shared" si="8"/>
        <v>match</v>
      </c>
      <c r="V19" s="14">
        <v>285.2</v>
      </c>
      <c r="W19" s="14">
        <v>1072</v>
      </c>
      <c r="X19" s="14">
        <v>786.8</v>
      </c>
      <c r="Y19" s="14" t="s">
        <v>485</v>
      </c>
      <c r="Z19" s="14" t="s">
        <v>475</v>
      </c>
      <c r="AA19" s="14" t="s">
        <v>856</v>
      </c>
      <c r="AC19" s="2" t="s">
        <v>295</v>
      </c>
      <c r="AD19" s="2" t="s">
        <v>378</v>
      </c>
      <c r="AI19" s="2">
        <f t="shared" si="9"/>
        <v>0</v>
      </c>
      <c r="AJ19" s="2">
        <f>Sheet1!P19</f>
        <v>0</v>
      </c>
      <c r="AL19" s="2" t="s">
        <v>395</v>
      </c>
    </row>
    <row r="20" spans="1:39">
      <c r="A20" s="2" t="s">
        <v>52</v>
      </c>
      <c r="B20" s="2" t="s">
        <v>54</v>
      </c>
      <c r="C20" s="2" t="str">
        <f t="shared" si="4"/>
        <v>2571.4(2)</v>
      </c>
      <c r="D20" s="2" t="str">
        <f t="shared" si="5"/>
        <v>19/2(+)</v>
      </c>
      <c r="E20" s="2" t="s">
        <v>67</v>
      </c>
      <c r="F20" s="2" t="s">
        <v>13</v>
      </c>
      <c r="G20" s="2" t="s">
        <v>306</v>
      </c>
      <c r="H20" s="2" t="s">
        <v>68</v>
      </c>
      <c r="I20" s="2" t="s">
        <v>375</v>
      </c>
      <c r="K20" s="10" t="s">
        <v>789</v>
      </c>
      <c r="L20" s="10"/>
      <c r="M20" s="2" t="str">
        <f t="shared" si="0"/>
        <v>X</v>
      </c>
      <c r="P20" s="14" t="str">
        <f t="shared" si="1"/>
        <v>match</v>
      </c>
      <c r="Q20" s="14" t="str">
        <f t="shared" si="2"/>
        <v>match</v>
      </c>
      <c r="R20" s="14" t="str">
        <f t="shared" si="6"/>
        <v>match</v>
      </c>
      <c r="S20" s="14" t="str">
        <f t="shared" si="3"/>
        <v>match</v>
      </c>
      <c r="T20" s="14" t="str">
        <f t="shared" si="7"/>
        <v>match</v>
      </c>
      <c r="U20" s="14" t="str">
        <f t="shared" si="8"/>
        <v>match</v>
      </c>
      <c r="V20" s="14">
        <v>308.5</v>
      </c>
      <c r="W20" s="14">
        <v>2571.4</v>
      </c>
      <c r="X20" s="14">
        <v>2262.9</v>
      </c>
      <c r="Y20" s="14" t="s">
        <v>54</v>
      </c>
      <c r="Z20" s="14" t="s">
        <v>13</v>
      </c>
      <c r="AA20" s="14" t="s">
        <v>855</v>
      </c>
      <c r="AC20" s="2" t="s">
        <v>504</v>
      </c>
      <c r="AD20" s="2" t="s">
        <v>381</v>
      </c>
      <c r="AI20" s="2">
        <f t="shared" si="9"/>
        <v>1</v>
      </c>
      <c r="AJ20" s="2">
        <f>Sheet1!P20</f>
        <v>1</v>
      </c>
      <c r="AL20" s="2" t="s">
        <v>396</v>
      </c>
    </row>
    <row r="21" spans="1:39">
      <c r="A21" s="2" t="s">
        <v>69</v>
      </c>
      <c r="B21" s="2" t="s">
        <v>486</v>
      </c>
      <c r="C21" s="2" t="str">
        <f t="shared" si="4"/>
        <v>3250.5(3)</v>
      </c>
      <c r="D21" s="2" t="str">
        <f t="shared" si="5"/>
        <v>27/2-</v>
      </c>
      <c r="E21" s="2" t="s">
        <v>70</v>
      </c>
      <c r="F21" s="2" t="s">
        <v>478</v>
      </c>
      <c r="G21" s="2" t="s">
        <v>307</v>
      </c>
      <c r="H21" s="2" t="s">
        <v>71</v>
      </c>
      <c r="K21" s="10" t="s">
        <v>295</v>
      </c>
      <c r="L21" s="10"/>
      <c r="M21" s="2" t="str">
        <f t="shared" si="0"/>
        <v>X</v>
      </c>
      <c r="P21" s="14" t="str">
        <f t="shared" si="1"/>
        <v>match</v>
      </c>
      <c r="Q21" s="14" t="str">
        <f t="shared" si="2"/>
        <v>match</v>
      </c>
      <c r="R21" s="14" t="str">
        <f t="shared" si="6"/>
        <v>match</v>
      </c>
      <c r="S21" s="14" t="str">
        <f t="shared" si="3"/>
        <v>match</v>
      </c>
      <c r="T21" s="14" t="str">
        <f t="shared" si="7"/>
        <v>match</v>
      </c>
      <c r="U21" s="14" t="str">
        <f t="shared" si="8"/>
        <v>match</v>
      </c>
      <c r="V21" s="14">
        <v>312.60000000000002</v>
      </c>
      <c r="W21" s="14">
        <v>3250.5</v>
      </c>
      <c r="X21" s="14">
        <v>2938.6</v>
      </c>
      <c r="Y21" s="14" t="s">
        <v>486</v>
      </c>
      <c r="Z21" s="14" t="s">
        <v>478</v>
      </c>
      <c r="AA21" s="14" t="s">
        <v>855</v>
      </c>
      <c r="AC21" s="2" t="s">
        <v>504</v>
      </c>
      <c r="AD21" s="2" t="s">
        <v>295</v>
      </c>
      <c r="AI21" s="2">
        <f t="shared" si="9"/>
        <v>1</v>
      </c>
      <c r="AJ21" s="2">
        <f>Sheet1!P21</f>
        <v>1</v>
      </c>
    </row>
    <row r="22" spans="1:39">
      <c r="A22" s="2" t="s">
        <v>5</v>
      </c>
      <c r="B22" s="2" t="s">
        <v>7</v>
      </c>
      <c r="C22" s="2" t="str">
        <f t="shared" si="4"/>
        <v>642.2(1)</v>
      </c>
      <c r="D22" s="2" t="str">
        <f t="shared" si="5"/>
        <v>7/2+</v>
      </c>
      <c r="E22" s="2" t="s">
        <v>27</v>
      </c>
      <c r="F22" s="2" t="s">
        <v>479</v>
      </c>
      <c r="G22" s="2" t="s">
        <v>27</v>
      </c>
      <c r="H22" s="2" t="s">
        <v>55</v>
      </c>
      <c r="I22" s="2" t="s">
        <v>10</v>
      </c>
      <c r="K22" s="10" t="s">
        <v>820</v>
      </c>
      <c r="L22" s="10"/>
      <c r="M22" s="2" t="str">
        <f t="shared" si="0"/>
        <v/>
      </c>
      <c r="P22" s="14" t="str">
        <f t="shared" si="1"/>
        <v>match</v>
      </c>
      <c r="Q22" s="14" t="str">
        <f t="shared" si="2"/>
        <v>match</v>
      </c>
      <c r="R22" s="14" t="str">
        <f t="shared" si="6"/>
        <v>match</v>
      </c>
      <c r="S22" s="14" t="str">
        <f t="shared" si="3"/>
        <v>match</v>
      </c>
      <c r="T22" s="14" t="str">
        <f t="shared" si="7"/>
        <v>match</v>
      </c>
      <c r="U22" s="14" t="str">
        <f t="shared" si="8"/>
        <v>match</v>
      </c>
      <c r="V22" s="14">
        <v>321.10000000000002</v>
      </c>
      <c r="W22" s="14">
        <v>642.20000000000005</v>
      </c>
      <c r="X22" s="14">
        <v>321.10000000000002</v>
      </c>
      <c r="Y22" s="14" t="s">
        <v>7</v>
      </c>
      <c r="Z22" s="14" t="s">
        <v>479</v>
      </c>
      <c r="AA22" s="14" t="s">
        <v>856</v>
      </c>
      <c r="AC22" s="2" t="s">
        <v>295</v>
      </c>
      <c r="AD22" s="2" t="s">
        <v>378</v>
      </c>
      <c r="AI22" s="2">
        <f t="shared" si="9"/>
        <v>0</v>
      </c>
      <c r="AJ22" s="2">
        <f>Sheet1!P22</f>
        <v>0</v>
      </c>
      <c r="AL22" s="2" t="s">
        <v>397</v>
      </c>
      <c r="AM22" s="2" t="s">
        <v>72</v>
      </c>
    </row>
    <row r="23" spans="1:39">
      <c r="A23" s="2" t="s">
        <v>73</v>
      </c>
      <c r="B23" s="2" t="s">
        <v>496</v>
      </c>
      <c r="C23" s="2" t="str">
        <f t="shared" si="4"/>
        <v>1115.9(2)</v>
      </c>
      <c r="D23" s="2" t="str">
        <f t="shared" si="5"/>
        <v>9/2(-)</v>
      </c>
      <c r="E23" s="2" t="s">
        <v>56</v>
      </c>
      <c r="F23" s="2" t="s">
        <v>475</v>
      </c>
      <c r="G23" s="2" t="s">
        <v>308</v>
      </c>
      <c r="H23" s="2" t="s">
        <v>516</v>
      </c>
      <c r="K23" s="10" t="s">
        <v>295</v>
      </c>
      <c r="L23" s="10"/>
      <c r="M23" s="2" t="str">
        <f t="shared" si="0"/>
        <v>X</v>
      </c>
      <c r="P23" s="14" t="str">
        <f t="shared" si="1"/>
        <v>match</v>
      </c>
      <c r="Q23" s="14" t="str">
        <f t="shared" si="2"/>
        <v>match</v>
      </c>
      <c r="R23" s="14" t="str">
        <f t="shared" si="6"/>
        <v>match</v>
      </c>
      <c r="S23" s="14" t="str">
        <f t="shared" si="3"/>
        <v>match</v>
      </c>
      <c r="T23" s="14" t="str">
        <f t="shared" si="7"/>
        <v>match</v>
      </c>
      <c r="U23" s="14" t="str">
        <f t="shared" si="8"/>
        <v>match</v>
      </c>
      <c r="V23" s="14">
        <v>328.8</v>
      </c>
      <c r="W23" s="14">
        <v>1115.9000000000001</v>
      </c>
      <c r="X23" s="14">
        <v>786.8</v>
      </c>
      <c r="Y23" s="14" t="s">
        <v>496</v>
      </c>
      <c r="Z23" s="14" t="s">
        <v>475</v>
      </c>
      <c r="AA23" s="14" t="s">
        <v>855</v>
      </c>
      <c r="AC23" s="2" t="s">
        <v>504</v>
      </c>
      <c r="AD23" s="2" t="s">
        <v>295</v>
      </c>
      <c r="AI23" s="2">
        <f t="shared" si="9"/>
        <v>1</v>
      </c>
      <c r="AJ23" s="2">
        <f>Sheet1!P23</f>
        <v>1</v>
      </c>
    </row>
    <row r="24" spans="1:39">
      <c r="A24" s="2" t="s">
        <v>74</v>
      </c>
      <c r="B24" s="2" t="s">
        <v>75</v>
      </c>
      <c r="C24" s="2" t="str">
        <f t="shared" si="4"/>
        <v>1528.1(2)</v>
      </c>
      <c r="D24" s="2" t="str">
        <f t="shared" si="5"/>
        <v>11/2(+)</v>
      </c>
      <c r="E24" s="2" t="s">
        <v>15</v>
      </c>
      <c r="F24" s="2" t="s">
        <v>17</v>
      </c>
      <c r="G24" s="2" t="s">
        <v>309</v>
      </c>
      <c r="H24" s="2" t="s">
        <v>76</v>
      </c>
      <c r="I24" s="2" t="s">
        <v>375</v>
      </c>
      <c r="K24" s="10" t="s">
        <v>771</v>
      </c>
      <c r="L24" s="10"/>
      <c r="M24" s="2" t="str">
        <f t="shared" si="0"/>
        <v>X</v>
      </c>
      <c r="P24" s="14" t="str">
        <f t="shared" si="1"/>
        <v>match</v>
      </c>
      <c r="Q24" s="14" t="str">
        <f t="shared" si="2"/>
        <v>match</v>
      </c>
      <c r="R24" s="14" t="str">
        <f t="shared" si="6"/>
        <v>match</v>
      </c>
      <c r="S24" s="14" t="str">
        <f t="shared" si="3"/>
        <v>match</v>
      </c>
      <c r="T24" s="14" t="str">
        <f t="shared" si="7"/>
        <v>match</v>
      </c>
      <c r="U24" s="14" t="str">
        <f t="shared" si="8"/>
        <v>match</v>
      </c>
      <c r="V24" s="14">
        <v>336.7</v>
      </c>
      <c r="W24" s="14">
        <v>1528.1</v>
      </c>
      <c r="X24" s="14">
        <v>1191.4000000000001</v>
      </c>
      <c r="Y24" s="14" t="s">
        <v>75</v>
      </c>
      <c r="Z24" s="14" t="s">
        <v>17</v>
      </c>
      <c r="AA24" s="14" t="s">
        <v>855</v>
      </c>
      <c r="AC24" s="2" t="s">
        <v>504</v>
      </c>
      <c r="AD24" s="2" t="s">
        <v>381</v>
      </c>
      <c r="AI24" s="2">
        <f t="shared" si="9"/>
        <v>1</v>
      </c>
      <c r="AJ24" s="2">
        <f>Sheet1!P24</f>
        <v>1</v>
      </c>
      <c r="AL24" s="2" t="s">
        <v>398</v>
      </c>
    </row>
    <row r="25" spans="1:39">
      <c r="A25" s="2" t="s">
        <v>49</v>
      </c>
      <c r="B25" s="2" t="s">
        <v>50</v>
      </c>
      <c r="C25" s="2" t="str">
        <f t="shared" si="4"/>
        <v>3804.8(3)</v>
      </c>
      <c r="D25" s="2" t="str">
        <f t="shared" si="5"/>
        <v>27/2(+)</v>
      </c>
      <c r="E25" s="2" t="s">
        <v>77</v>
      </c>
      <c r="F25" s="2" t="s">
        <v>78</v>
      </c>
      <c r="G25" s="2" t="s">
        <v>310</v>
      </c>
      <c r="H25" s="2" t="s">
        <v>79</v>
      </c>
      <c r="I25" s="2" t="s">
        <v>375</v>
      </c>
      <c r="K25" s="10" t="s">
        <v>807</v>
      </c>
      <c r="L25" s="10"/>
      <c r="M25" s="2" t="str">
        <f t="shared" si="0"/>
        <v>X</v>
      </c>
      <c r="P25" s="14" t="str">
        <f t="shared" si="1"/>
        <v>match</v>
      </c>
      <c r="Q25" s="14" t="str">
        <f t="shared" si="2"/>
        <v>match</v>
      </c>
      <c r="R25" s="14" t="str">
        <f t="shared" si="6"/>
        <v>match</v>
      </c>
      <c r="S25" s="14" t="str">
        <f t="shared" si="3"/>
        <v>match</v>
      </c>
      <c r="T25" s="14" t="str">
        <f t="shared" si="7"/>
        <v>match</v>
      </c>
      <c r="U25" s="14" t="str">
        <f t="shared" si="8"/>
        <v>match</v>
      </c>
      <c r="V25" s="14">
        <v>339.4</v>
      </c>
      <c r="W25" s="14">
        <v>3804.8</v>
      </c>
      <c r="X25" s="14">
        <v>3465.4</v>
      </c>
      <c r="Y25" s="14" t="s">
        <v>50</v>
      </c>
      <c r="Z25" s="14" t="s">
        <v>78</v>
      </c>
      <c r="AA25" s="14" t="s">
        <v>855</v>
      </c>
      <c r="AC25" s="2" t="s">
        <v>504</v>
      </c>
      <c r="AD25" s="2" t="s">
        <v>377</v>
      </c>
      <c r="AI25" s="2">
        <f t="shared" si="9"/>
        <v>1</v>
      </c>
      <c r="AJ25" s="2">
        <f>Sheet1!P25</f>
        <v>1</v>
      </c>
      <c r="AL25" s="2" t="s">
        <v>399</v>
      </c>
    </row>
    <row r="26" spans="1:39">
      <c r="A26" s="2" t="s">
        <v>80</v>
      </c>
      <c r="B26" s="2" t="s">
        <v>487</v>
      </c>
      <c r="C26" s="2" t="str">
        <f t="shared" si="4"/>
        <v>1850.9(2)</v>
      </c>
      <c r="D26" s="2" t="str">
        <f t="shared" si="5"/>
        <v>21/2-</v>
      </c>
      <c r="E26" s="2" t="s">
        <v>81</v>
      </c>
      <c r="F26" s="2" t="s">
        <v>488</v>
      </c>
      <c r="G26" s="2" t="s">
        <v>82</v>
      </c>
      <c r="H26" s="2" t="s">
        <v>83</v>
      </c>
      <c r="I26" s="2" t="s">
        <v>374</v>
      </c>
      <c r="K26" s="10" t="s">
        <v>775</v>
      </c>
      <c r="L26" s="10"/>
      <c r="M26" s="2" t="str">
        <f t="shared" si="0"/>
        <v/>
      </c>
      <c r="P26" s="14" t="str">
        <f t="shared" si="1"/>
        <v>match</v>
      </c>
      <c r="Q26" s="14" t="str">
        <f t="shared" si="2"/>
        <v>match</v>
      </c>
      <c r="R26" s="14" t="str">
        <f t="shared" si="6"/>
        <v>match</v>
      </c>
      <c r="S26" s="14" t="str">
        <f t="shared" si="3"/>
        <v>match</v>
      </c>
      <c r="T26" s="14" t="str">
        <f t="shared" si="7"/>
        <v>match</v>
      </c>
      <c r="U26" s="14" t="str">
        <f t="shared" si="8"/>
        <v>match</v>
      </c>
      <c r="V26" s="14">
        <v>350.4</v>
      </c>
      <c r="W26" s="14">
        <v>1850.9</v>
      </c>
      <c r="X26" s="14">
        <v>1500.5</v>
      </c>
      <c r="Y26" s="14" t="s">
        <v>487</v>
      </c>
      <c r="Z26" s="14" t="s">
        <v>488</v>
      </c>
      <c r="AA26" s="14" t="s">
        <v>856</v>
      </c>
      <c r="AC26" s="2" t="s">
        <v>295</v>
      </c>
      <c r="AD26" s="2" t="s">
        <v>0</v>
      </c>
      <c r="AI26" s="2">
        <f t="shared" si="9"/>
        <v>0</v>
      </c>
      <c r="AJ26" s="2">
        <f>Sheet1!P26</f>
        <v>0</v>
      </c>
      <c r="AL26" s="2" t="s">
        <v>400</v>
      </c>
      <c r="AM26" s="2" t="s">
        <v>84</v>
      </c>
    </row>
    <row r="27" spans="1:39">
      <c r="A27" s="2" t="s">
        <v>85</v>
      </c>
      <c r="B27" s="2" t="s">
        <v>489</v>
      </c>
      <c r="C27" s="2" t="str">
        <f t="shared" si="4"/>
        <v>3293.2(2)</v>
      </c>
      <c r="D27" s="2" t="str">
        <f t="shared" si="5"/>
        <v>25/2(-)</v>
      </c>
      <c r="E27" s="2" t="s">
        <v>70</v>
      </c>
      <c r="F27" s="2" t="s">
        <v>478</v>
      </c>
      <c r="G27" s="2" t="s">
        <v>311</v>
      </c>
      <c r="H27" s="2" t="s">
        <v>86</v>
      </c>
      <c r="I27" s="2" t="s">
        <v>375</v>
      </c>
      <c r="K27" s="10" t="s">
        <v>829</v>
      </c>
      <c r="L27" s="10"/>
      <c r="M27" s="2" t="str">
        <f t="shared" si="0"/>
        <v>X</v>
      </c>
      <c r="P27" s="14" t="str">
        <f t="shared" si="1"/>
        <v>match</v>
      </c>
      <c r="Q27" s="14" t="str">
        <f t="shared" si="2"/>
        <v>match</v>
      </c>
      <c r="R27" s="14" t="str">
        <f t="shared" si="6"/>
        <v>match</v>
      </c>
      <c r="S27" s="14" t="str">
        <f t="shared" si="3"/>
        <v>match</v>
      </c>
      <c r="T27" s="14" t="str">
        <f t="shared" si="7"/>
        <v>match</v>
      </c>
      <c r="U27" s="14" t="str">
        <f t="shared" si="8"/>
        <v>match</v>
      </c>
      <c r="V27" s="14">
        <v>354.6</v>
      </c>
      <c r="W27" s="14">
        <v>3293.2</v>
      </c>
      <c r="X27" s="14">
        <v>2938.6</v>
      </c>
      <c r="Y27" s="14" t="s">
        <v>489</v>
      </c>
      <c r="Z27" s="14" t="s">
        <v>478</v>
      </c>
      <c r="AA27" s="14" t="s">
        <v>855</v>
      </c>
      <c r="AC27" s="2" t="s">
        <v>504</v>
      </c>
      <c r="AD27" s="2" t="s">
        <v>382</v>
      </c>
      <c r="AI27" s="2">
        <f t="shared" si="9"/>
        <v>1</v>
      </c>
      <c r="AJ27" s="2">
        <f>Sheet1!P27</f>
        <v>1</v>
      </c>
      <c r="AL27" s="2" t="s">
        <v>401</v>
      </c>
      <c r="AM27" s="2" t="s">
        <v>87</v>
      </c>
    </row>
    <row r="28" spans="1:39">
      <c r="A28" s="2" t="s">
        <v>88</v>
      </c>
      <c r="B28" s="2" t="s">
        <v>89</v>
      </c>
      <c r="C28" s="2" t="str">
        <f t="shared" si="4"/>
        <v>1569.6(2)</v>
      </c>
      <c r="D28" s="2" t="str">
        <f t="shared" si="5"/>
        <v>15/2+</v>
      </c>
      <c r="E28" s="2" t="s">
        <v>15</v>
      </c>
      <c r="F28" s="2" t="s">
        <v>17</v>
      </c>
      <c r="G28" s="2" t="s">
        <v>90</v>
      </c>
      <c r="H28" s="2" t="s">
        <v>91</v>
      </c>
      <c r="I28" s="2" t="s">
        <v>4</v>
      </c>
      <c r="K28" s="10" t="s">
        <v>772</v>
      </c>
      <c r="L28" s="10"/>
      <c r="M28" s="2" t="str">
        <f t="shared" si="0"/>
        <v/>
      </c>
      <c r="P28" s="14" t="str">
        <f t="shared" si="1"/>
        <v>match</v>
      </c>
      <c r="Q28" s="14" t="str">
        <f t="shared" si="2"/>
        <v>match</v>
      </c>
      <c r="R28" s="14" t="str">
        <f t="shared" si="6"/>
        <v>match</v>
      </c>
      <c r="S28" s="14" t="str">
        <f t="shared" si="3"/>
        <v>match</v>
      </c>
      <c r="T28" s="14" t="str">
        <f t="shared" si="7"/>
        <v>match</v>
      </c>
      <c r="U28" s="14" t="str">
        <f t="shared" si="8"/>
        <v>match</v>
      </c>
      <c r="V28" s="14">
        <v>378.2</v>
      </c>
      <c r="W28" s="14">
        <v>1569.6</v>
      </c>
      <c r="X28" s="14">
        <v>1191.4000000000001</v>
      </c>
      <c r="Y28" s="14" t="s">
        <v>89</v>
      </c>
      <c r="Z28" s="14" t="s">
        <v>17</v>
      </c>
      <c r="AA28" s="14" t="s">
        <v>856</v>
      </c>
      <c r="AC28" s="2" t="s">
        <v>295</v>
      </c>
      <c r="AD28" s="2" t="s">
        <v>381</v>
      </c>
      <c r="AI28" s="2">
        <f t="shared" si="9"/>
        <v>0</v>
      </c>
      <c r="AJ28" s="2">
        <f>Sheet1!P28</f>
        <v>0</v>
      </c>
      <c r="AL28" s="2" t="s">
        <v>402</v>
      </c>
      <c r="AM28" s="2" t="s">
        <v>92</v>
      </c>
    </row>
    <row r="29" spans="1:39">
      <c r="A29" s="2" t="s">
        <v>42</v>
      </c>
      <c r="B29" s="2" t="s">
        <v>482</v>
      </c>
      <c r="C29" s="2" t="str">
        <f t="shared" si="4"/>
        <v>3913.6(4)</v>
      </c>
      <c r="D29" s="2" t="str">
        <f t="shared" si="5"/>
        <v>29/2(-)</v>
      </c>
      <c r="E29" s="2">
        <v>3535.5</v>
      </c>
      <c r="G29" s="2">
        <v>378</v>
      </c>
      <c r="K29" s="10" t="s">
        <v>295</v>
      </c>
      <c r="L29" s="10"/>
      <c r="M29" s="2" t="str">
        <f t="shared" si="0"/>
        <v>X</v>
      </c>
      <c r="P29" s="14" t="str">
        <f t="shared" si="1"/>
        <v>match</v>
      </c>
      <c r="Q29" s="14" t="str">
        <f t="shared" si="2"/>
        <v>match</v>
      </c>
      <c r="R29" s="14" t="str">
        <f t="shared" si="6"/>
        <v>match</v>
      </c>
      <c r="S29" s="14" t="str">
        <f t="shared" si="3"/>
        <v>match</v>
      </c>
      <c r="T29" s="14" t="str">
        <f>IF(Z29=F29, "match", "mismatch" )</f>
        <v>match</v>
      </c>
      <c r="U29" s="14" t="str">
        <f t="shared" si="8"/>
        <v>match</v>
      </c>
      <c r="V29" s="14">
        <v>378</v>
      </c>
      <c r="W29" s="14">
        <v>3913.6</v>
      </c>
      <c r="X29" s="14">
        <v>3535.5</v>
      </c>
      <c r="Y29" s="14" t="s">
        <v>482</v>
      </c>
      <c r="AA29" s="14" t="s">
        <v>855</v>
      </c>
      <c r="AC29" s="2" t="s">
        <v>504</v>
      </c>
      <c r="AD29" s="2" t="s">
        <v>295</v>
      </c>
      <c r="AI29" s="2">
        <f t="shared" si="9"/>
        <v>1</v>
      </c>
      <c r="AJ29" s="2">
        <f>Sheet1!P29</f>
        <v>1</v>
      </c>
    </row>
    <row r="30" spans="1:39">
      <c r="A30" s="2" t="s">
        <v>93</v>
      </c>
      <c r="B30" s="2" t="s">
        <v>94</v>
      </c>
      <c r="C30" s="2" t="str">
        <f t="shared" si="4"/>
        <v>4593.2(3)</v>
      </c>
      <c r="D30" s="2" t="str">
        <f t="shared" si="5"/>
        <v>33/2+</v>
      </c>
      <c r="E30" s="2" t="s">
        <v>32</v>
      </c>
      <c r="F30" s="2" t="s">
        <v>34</v>
      </c>
      <c r="G30" s="2">
        <v>381</v>
      </c>
      <c r="I30" s="2" t="s">
        <v>375</v>
      </c>
      <c r="K30" s="10" t="s">
        <v>295</v>
      </c>
      <c r="L30" s="10"/>
      <c r="M30" s="2" t="str">
        <f t="shared" si="0"/>
        <v>X</v>
      </c>
      <c r="P30" s="14" t="str">
        <f t="shared" si="1"/>
        <v>match</v>
      </c>
      <c r="Q30" s="14" t="str">
        <f t="shared" si="2"/>
        <v>match</v>
      </c>
      <c r="R30" s="14" t="str">
        <f t="shared" si="6"/>
        <v>match</v>
      </c>
      <c r="S30" s="14" t="str">
        <f t="shared" si="3"/>
        <v>match</v>
      </c>
      <c r="T30" s="14" t="str">
        <f t="shared" si="7"/>
        <v>match</v>
      </c>
      <c r="U30" s="14" t="str">
        <f t="shared" si="8"/>
        <v>match</v>
      </c>
      <c r="V30" s="14">
        <v>381</v>
      </c>
      <c r="W30" s="14">
        <v>4593.2</v>
      </c>
      <c r="X30" s="14">
        <v>4212.3999999999996</v>
      </c>
      <c r="Y30" s="14" t="s">
        <v>94</v>
      </c>
      <c r="Z30" s="14" t="s">
        <v>34</v>
      </c>
      <c r="AA30" s="14" t="s">
        <v>855</v>
      </c>
      <c r="AC30" s="2" t="s">
        <v>504</v>
      </c>
      <c r="AD30" s="2" t="s">
        <v>295</v>
      </c>
      <c r="AI30" s="2">
        <f t="shared" si="9"/>
        <v>1</v>
      </c>
      <c r="AJ30" s="2">
        <f>Sheet1!P30</f>
        <v>1</v>
      </c>
    </row>
    <row r="31" spans="1:39">
      <c r="A31" s="2" t="s">
        <v>70</v>
      </c>
      <c r="B31" s="2" t="s">
        <v>478</v>
      </c>
      <c r="C31" s="2" t="str">
        <f t="shared" si="4"/>
        <v>2938.6(2)</v>
      </c>
      <c r="D31" s="2" t="str">
        <f t="shared" si="5"/>
        <v>25/2-</v>
      </c>
      <c r="E31" s="2" t="s">
        <v>95</v>
      </c>
      <c r="F31" s="2" t="s">
        <v>490</v>
      </c>
      <c r="G31" s="2" t="s">
        <v>312</v>
      </c>
      <c r="H31" s="2" t="s">
        <v>96</v>
      </c>
      <c r="I31" s="2" t="s">
        <v>374</v>
      </c>
      <c r="K31" s="10" t="s">
        <v>830</v>
      </c>
      <c r="L31" s="10"/>
      <c r="M31" s="2" t="str">
        <f t="shared" si="0"/>
        <v>X</v>
      </c>
      <c r="P31" s="14" t="str">
        <f t="shared" si="1"/>
        <v>match</v>
      </c>
      <c r="Q31" s="14" t="str">
        <f t="shared" si="2"/>
        <v>match</v>
      </c>
      <c r="R31" s="14" t="str">
        <f t="shared" si="6"/>
        <v>match</v>
      </c>
      <c r="S31" s="14" t="str">
        <f t="shared" si="3"/>
        <v>match</v>
      </c>
      <c r="T31" s="14" t="str">
        <f t="shared" si="7"/>
        <v>match</v>
      </c>
      <c r="U31" s="14" t="str">
        <f t="shared" si="8"/>
        <v>match</v>
      </c>
      <c r="V31" s="14">
        <v>390.5</v>
      </c>
      <c r="W31" s="14">
        <v>2938.6</v>
      </c>
      <c r="X31" s="14">
        <v>2548</v>
      </c>
      <c r="Y31" s="14" t="s">
        <v>478</v>
      </c>
      <c r="Z31" s="14" t="s">
        <v>490</v>
      </c>
      <c r="AA31" s="14" t="s">
        <v>855</v>
      </c>
      <c r="AC31" s="2" t="s">
        <v>504</v>
      </c>
      <c r="AD31" s="2" t="s">
        <v>382</v>
      </c>
      <c r="AI31" s="2">
        <f t="shared" si="9"/>
        <v>1</v>
      </c>
      <c r="AJ31" s="2">
        <f>Sheet1!P31</f>
        <v>1</v>
      </c>
      <c r="AL31" s="2" t="s">
        <v>403</v>
      </c>
      <c r="AM31" s="2" t="s">
        <v>97</v>
      </c>
    </row>
    <row r="32" spans="1:39">
      <c r="A32" s="2" t="s">
        <v>36</v>
      </c>
      <c r="B32" s="2" t="s">
        <v>38</v>
      </c>
      <c r="C32" s="2" t="str">
        <f t="shared" si="4"/>
        <v>2568.7(2)</v>
      </c>
      <c r="D32" s="2" t="str">
        <f t="shared" si="5"/>
        <v>23/2+</v>
      </c>
      <c r="E32" s="2" t="s">
        <v>11</v>
      </c>
      <c r="F32" s="2" t="s">
        <v>13</v>
      </c>
      <c r="G32" s="2" t="s">
        <v>313</v>
      </c>
      <c r="I32" s="2" t="s">
        <v>4</v>
      </c>
      <c r="K32" s="10" t="s">
        <v>787</v>
      </c>
      <c r="L32" s="10"/>
      <c r="M32" s="2" t="str">
        <f t="shared" si="0"/>
        <v>X</v>
      </c>
      <c r="P32" s="14" t="str">
        <f t="shared" si="1"/>
        <v>match</v>
      </c>
      <c r="Q32" s="14" t="str">
        <f t="shared" si="2"/>
        <v>match</v>
      </c>
      <c r="R32" s="14" t="str">
        <f t="shared" si="6"/>
        <v>match</v>
      </c>
      <c r="S32" s="14" t="str">
        <f t="shared" si="3"/>
        <v>match</v>
      </c>
      <c r="T32" s="14" t="str">
        <f t="shared" si="7"/>
        <v>match</v>
      </c>
      <c r="U32" s="14" t="str">
        <f t="shared" si="8"/>
        <v>match</v>
      </c>
      <c r="V32" s="14">
        <v>394.1</v>
      </c>
      <c r="W32" s="14">
        <v>2568.6999999999998</v>
      </c>
      <c r="X32" s="14">
        <v>2175.1</v>
      </c>
      <c r="Y32" s="14" t="s">
        <v>38</v>
      </c>
      <c r="Z32" s="14" t="s">
        <v>13</v>
      </c>
      <c r="AA32" s="14" t="s">
        <v>855</v>
      </c>
      <c r="AC32" s="2" t="s">
        <v>504</v>
      </c>
      <c r="AD32" s="2" t="s">
        <v>0</v>
      </c>
      <c r="AI32" s="2">
        <f t="shared" si="9"/>
        <v>1</v>
      </c>
      <c r="AJ32" s="2">
        <f>Sheet1!P32</f>
        <v>1</v>
      </c>
      <c r="AL32" s="2" t="s">
        <v>404</v>
      </c>
      <c r="AM32" s="2" t="s">
        <v>98</v>
      </c>
    </row>
    <row r="33" spans="1:38">
      <c r="A33" s="2" t="s">
        <v>16</v>
      </c>
      <c r="B33" s="2" t="s">
        <v>18</v>
      </c>
      <c r="C33" s="2" t="str">
        <f t="shared" si="4"/>
        <v>1030.2(2)</v>
      </c>
      <c r="D33" s="2" t="str">
        <f t="shared" si="5"/>
        <v>9/2+</v>
      </c>
      <c r="E33" s="2" t="s">
        <v>23</v>
      </c>
      <c r="F33" s="2" t="s">
        <v>7</v>
      </c>
      <c r="G33" s="2" t="s">
        <v>314</v>
      </c>
      <c r="H33" s="2" t="s">
        <v>99</v>
      </c>
      <c r="I33" s="2" t="s">
        <v>375</v>
      </c>
      <c r="K33" s="10" t="s">
        <v>766</v>
      </c>
      <c r="L33" s="10"/>
      <c r="M33" s="2" t="str">
        <f t="shared" si="0"/>
        <v>X</v>
      </c>
      <c r="P33" s="14" t="str">
        <f t="shared" si="1"/>
        <v>match</v>
      </c>
      <c r="Q33" s="14" t="str">
        <f t="shared" si="2"/>
        <v>match</v>
      </c>
      <c r="R33" s="14" t="str">
        <f t="shared" si="6"/>
        <v>match</v>
      </c>
      <c r="S33" s="14" t="str">
        <f t="shared" si="3"/>
        <v>match</v>
      </c>
      <c r="T33" s="14" t="str">
        <f t="shared" si="7"/>
        <v>match</v>
      </c>
      <c r="U33" s="14" t="str">
        <f t="shared" si="8"/>
        <v>match</v>
      </c>
      <c r="V33" s="14">
        <v>394.2</v>
      </c>
      <c r="W33" s="14">
        <v>1030.2</v>
      </c>
      <c r="X33" s="14">
        <v>636.1</v>
      </c>
      <c r="Y33" s="14" t="s">
        <v>18</v>
      </c>
      <c r="Z33" s="14" t="s">
        <v>7</v>
      </c>
      <c r="AA33" s="14" t="s">
        <v>855</v>
      </c>
      <c r="AC33" s="2" t="s">
        <v>504</v>
      </c>
      <c r="AD33" s="2" t="s">
        <v>381</v>
      </c>
      <c r="AI33" s="2">
        <f t="shared" si="9"/>
        <v>1</v>
      </c>
      <c r="AJ33" s="2">
        <f>Sheet1!P33</f>
        <v>1</v>
      </c>
      <c r="AL33" s="2" t="s">
        <v>405</v>
      </c>
    </row>
    <row r="34" spans="1:38">
      <c r="A34" s="2" t="s">
        <v>100</v>
      </c>
      <c r="B34" s="2" t="s">
        <v>101</v>
      </c>
      <c r="C34" s="2" t="str">
        <f t="shared" si="4"/>
        <v>1597.3(2)</v>
      </c>
      <c r="D34" s="2" t="str">
        <f t="shared" si="5"/>
        <v>13/2(+)</v>
      </c>
      <c r="E34" s="2" t="s">
        <v>15</v>
      </c>
      <c r="F34" s="2" t="s">
        <v>17</v>
      </c>
      <c r="G34" s="2" t="s">
        <v>315</v>
      </c>
      <c r="H34" s="2" t="s">
        <v>102</v>
      </c>
      <c r="I34" s="2" t="s">
        <v>375</v>
      </c>
      <c r="K34" s="10" t="s">
        <v>773</v>
      </c>
      <c r="L34" s="10"/>
      <c r="M34" s="2" t="str">
        <f t="shared" ref="M34:M65" si="10">AB34&amp;AC34</f>
        <v>X</v>
      </c>
      <c r="P34" s="14" t="str">
        <f t="shared" si="1"/>
        <v>match</v>
      </c>
      <c r="Q34" s="14" t="str">
        <f t="shared" si="2"/>
        <v>match</v>
      </c>
      <c r="R34" s="14" t="str">
        <f t="shared" si="6"/>
        <v>match</v>
      </c>
      <c r="S34" s="14" t="str">
        <f t="shared" ref="S34:S66" si="11">IF(Y34=D34, "match", "mismatch" )</f>
        <v>match</v>
      </c>
      <c r="T34" s="14" t="str">
        <f t="shared" si="7"/>
        <v>match</v>
      </c>
      <c r="U34" s="14" t="str">
        <f t="shared" si="8"/>
        <v>match</v>
      </c>
      <c r="V34" s="14">
        <v>405.9</v>
      </c>
      <c r="W34" s="14">
        <v>1597.3</v>
      </c>
      <c r="X34" s="14">
        <v>1191.4000000000001</v>
      </c>
      <c r="Y34" s="14" t="s">
        <v>101</v>
      </c>
      <c r="Z34" s="14" t="s">
        <v>17</v>
      </c>
      <c r="AA34" s="14" t="s">
        <v>855</v>
      </c>
      <c r="AC34" s="2" t="s">
        <v>504</v>
      </c>
      <c r="AD34" s="2" t="s">
        <v>381</v>
      </c>
      <c r="AI34" s="2">
        <f t="shared" si="9"/>
        <v>1</v>
      </c>
      <c r="AJ34" s="2">
        <f>Sheet1!P34</f>
        <v>1</v>
      </c>
      <c r="AL34" s="2" t="s">
        <v>406</v>
      </c>
    </row>
    <row r="35" spans="1:38">
      <c r="A35" s="2" t="s">
        <v>24</v>
      </c>
      <c r="B35" s="2" t="s">
        <v>25</v>
      </c>
      <c r="C35" s="2" t="str">
        <f t="shared" si="4"/>
        <v>463.2(1)</v>
      </c>
      <c r="D35" s="2" t="str">
        <f t="shared" si="5"/>
        <v>5/2+</v>
      </c>
      <c r="E35" s="2" t="s">
        <v>1</v>
      </c>
      <c r="F35" s="2" t="s">
        <v>2</v>
      </c>
      <c r="G35" s="2" t="s">
        <v>103</v>
      </c>
      <c r="H35" s="2" t="s">
        <v>104</v>
      </c>
      <c r="I35" s="2" t="s">
        <v>374</v>
      </c>
      <c r="K35" s="10" t="s">
        <v>760</v>
      </c>
      <c r="L35" s="10" t="s">
        <v>860</v>
      </c>
      <c r="M35" s="2" t="str">
        <f t="shared" si="10"/>
        <v/>
      </c>
      <c r="P35" s="14" t="str">
        <f t="shared" si="1"/>
        <v>match</v>
      </c>
      <c r="Q35" s="14" t="str">
        <f t="shared" si="2"/>
        <v>match</v>
      </c>
      <c r="R35" s="14" t="str">
        <f t="shared" si="6"/>
        <v>match</v>
      </c>
      <c r="S35" s="14" t="str">
        <f t="shared" si="11"/>
        <v>match</v>
      </c>
      <c r="T35" s="14" t="str">
        <f t="shared" si="7"/>
        <v>match</v>
      </c>
      <c r="U35" s="14" t="str">
        <f t="shared" si="8"/>
        <v>match</v>
      </c>
      <c r="V35" s="14">
        <v>427.7</v>
      </c>
      <c r="W35" s="14">
        <v>463.2</v>
      </c>
      <c r="X35" s="14">
        <v>35.5</v>
      </c>
      <c r="Y35" s="14" t="s">
        <v>25</v>
      </c>
      <c r="Z35" s="14" t="s">
        <v>2</v>
      </c>
      <c r="AA35" s="14" t="s">
        <v>856</v>
      </c>
      <c r="AC35" s="2" t="s">
        <v>295</v>
      </c>
      <c r="AD35" s="2" t="s">
        <v>383</v>
      </c>
      <c r="AI35" s="2">
        <f t="shared" si="9"/>
        <v>0</v>
      </c>
      <c r="AJ35" s="2">
        <f>Sheet1!P35</f>
        <v>0</v>
      </c>
      <c r="AL35" s="2" t="s">
        <v>407</v>
      </c>
    </row>
    <row r="36" spans="1:38">
      <c r="A36" s="2" t="s">
        <v>105</v>
      </c>
      <c r="B36" s="2" t="s">
        <v>491</v>
      </c>
      <c r="C36" s="2" t="str">
        <f t="shared" si="4"/>
        <v>4484.5(2)</v>
      </c>
      <c r="D36" s="2" t="str">
        <f t="shared" si="5"/>
        <v>33/2-</v>
      </c>
      <c r="E36" s="2" t="s">
        <v>106</v>
      </c>
      <c r="F36" s="2" t="s">
        <v>492</v>
      </c>
      <c r="G36" s="2">
        <v>430</v>
      </c>
      <c r="H36" s="2" t="s">
        <v>146</v>
      </c>
      <c r="I36" s="2" t="s">
        <v>374</v>
      </c>
      <c r="K36" s="10" t="s">
        <v>804</v>
      </c>
      <c r="L36" s="10"/>
      <c r="M36" s="2" t="str">
        <f t="shared" si="10"/>
        <v>&amp;</v>
      </c>
      <c r="P36" s="14" t="str">
        <f t="shared" ref="P36:P99" si="12">IF( V36 = --LEFT(G36, FIND("(", G36&amp;"(") - 1 ), "match", "mismatch" )</f>
        <v>match</v>
      </c>
      <c r="Q36" s="14" t="str">
        <f t="shared" ref="Q36:Q99" si="13">IF( W36 = --LEFT(C36, FIND("(", C36&amp;"(") - 1 ), "match", "mismatch" )</f>
        <v>match</v>
      </c>
      <c r="R36" s="14" t="str">
        <f t="shared" si="6"/>
        <v>match</v>
      </c>
      <c r="S36" s="14" t="str">
        <f t="shared" si="11"/>
        <v>match</v>
      </c>
      <c r="T36" s="14" t="str">
        <f t="shared" si="7"/>
        <v>match</v>
      </c>
      <c r="U36" s="14" t="str">
        <f t="shared" si="8"/>
        <v>match</v>
      </c>
      <c r="V36" s="14">
        <v>430</v>
      </c>
      <c r="W36" s="14">
        <v>4484.5</v>
      </c>
      <c r="X36" s="14">
        <v>4054.5</v>
      </c>
      <c r="Y36" s="14" t="s">
        <v>491</v>
      </c>
      <c r="Z36" s="14" t="s">
        <v>492</v>
      </c>
      <c r="AA36" s="14" t="s">
        <v>856</v>
      </c>
      <c r="AB36" s="2" t="s">
        <v>289</v>
      </c>
      <c r="AC36" s="2" t="s">
        <v>295</v>
      </c>
      <c r="AD36" s="2" t="s">
        <v>0</v>
      </c>
      <c r="AF36" s="2" t="s">
        <v>108</v>
      </c>
      <c r="AG36" s="2" t="s">
        <v>284</v>
      </c>
      <c r="AH36" s="2" t="s">
        <v>286</v>
      </c>
      <c r="AI36" s="2">
        <f t="shared" si="9"/>
        <v>0</v>
      </c>
      <c r="AJ36" s="2">
        <f>Sheet1!P36</f>
        <v>0</v>
      </c>
      <c r="AL36" s="2" t="s">
        <v>285</v>
      </c>
    </row>
    <row r="37" spans="1:38">
      <c r="A37" s="2" t="s">
        <v>107</v>
      </c>
      <c r="B37" s="2" t="s">
        <v>493</v>
      </c>
      <c r="C37" s="2" t="str">
        <f t="shared" si="4"/>
        <v>4914.5(3)</v>
      </c>
      <c r="D37" s="2" t="str">
        <f t="shared" si="5"/>
        <v>35/2-</v>
      </c>
      <c r="E37" s="2" t="s">
        <v>105</v>
      </c>
      <c r="F37" s="2" t="s">
        <v>491</v>
      </c>
      <c r="G37" s="2">
        <v>430</v>
      </c>
      <c r="H37" s="2" t="s">
        <v>146</v>
      </c>
      <c r="I37" s="2" t="s">
        <v>374</v>
      </c>
      <c r="K37" s="10" t="s">
        <v>804</v>
      </c>
      <c r="L37" s="10"/>
      <c r="M37" s="2" t="str">
        <f t="shared" si="10"/>
        <v>&amp;</v>
      </c>
      <c r="P37" s="14" t="str">
        <f t="shared" si="12"/>
        <v>match</v>
      </c>
      <c r="Q37" s="14" t="str">
        <f t="shared" si="13"/>
        <v>match</v>
      </c>
      <c r="R37" s="14" t="str">
        <f t="shared" si="6"/>
        <v>match</v>
      </c>
      <c r="S37" s="14" t="str">
        <f t="shared" si="11"/>
        <v>match</v>
      </c>
      <c r="T37" s="14" t="str">
        <f t="shared" si="7"/>
        <v>match</v>
      </c>
      <c r="U37" s="14" t="str">
        <f t="shared" si="8"/>
        <v>match</v>
      </c>
      <c r="V37" s="14">
        <v>430</v>
      </c>
      <c r="W37" s="14">
        <v>4914.5</v>
      </c>
      <c r="X37" s="14">
        <v>4484.5</v>
      </c>
      <c r="Y37" s="14" t="s">
        <v>493</v>
      </c>
      <c r="Z37" s="14" t="s">
        <v>491</v>
      </c>
      <c r="AA37" s="14" t="s">
        <v>856</v>
      </c>
      <c r="AB37" s="2" t="s">
        <v>289</v>
      </c>
      <c r="AC37" s="2" t="s">
        <v>295</v>
      </c>
      <c r="AF37" s="2" t="s">
        <v>108</v>
      </c>
      <c r="AI37" s="2">
        <f t="shared" si="9"/>
        <v>0</v>
      </c>
      <c r="AJ37" s="2">
        <f>Sheet1!P37</f>
        <v>0</v>
      </c>
      <c r="AL37" s="2" t="s">
        <v>285</v>
      </c>
    </row>
    <row r="38" spans="1:38">
      <c r="A38" s="2" t="s">
        <v>109</v>
      </c>
      <c r="B38" s="2" t="s">
        <v>111</v>
      </c>
      <c r="C38" s="2" t="str">
        <f t="shared" si="4"/>
        <v>3294.4(4)</v>
      </c>
      <c r="D38" s="2" t="str">
        <f t="shared" si="5"/>
        <v>23/2(+)</v>
      </c>
      <c r="E38" s="2" t="s">
        <v>110</v>
      </c>
      <c r="F38" s="2" t="s">
        <v>38</v>
      </c>
      <c r="G38" s="2" t="s">
        <v>316</v>
      </c>
      <c r="H38" s="2" t="s">
        <v>112</v>
      </c>
      <c r="I38" s="2" t="s">
        <v>375</v>
      </c>
      <c r="K38" s="10" t="s">
        <v>795</v>
      </c>
      <c r="L38" s="10"/>
      <c r="M38" s="2" t="str">
        <f t="shared" si="10"/>
        <v>X</v>
      </c>
      <c r="P38" s="14" t="str">
        <f t="shared" si="12"/>
        <v>match</v>
      </c>
      <c r="Q38" s="14" t="str">
        <f t="shared" si="13"/>
        <v>match</v>
      </c>
      <c r="R38" s="14" t="str">
        <f t="shared" si="6"/>
        <v>match</v>
      </c>
      <c r="S38" s="14" t="str">
        <f t="shared" si="11"/>
        <v>match</v>
      </c>
      <c r="T38" s="14" t="str">
        <f t="shared" si="7"/>
        <v>match</v>
      </c>
      <c r="U38" s="14" t="str">
        <f t="shared" si="8"/>
        <v>match</v>
      </c>
      <c r="V38" s="14">
        <v>430.6</v>
      </c>
      <c r="W38" s="14">
        <v>3294.4</v>
      </c>
      <c r="X38" s="14">
        <v>2863.8</v>
      </c>
      <c r="Y38" s="14" t="s">
        <v>111</v>
      </c>
      <c r="Z38" s="14" t="s">
        <v>38</v>
      </c>
      <c r="AA38" s="14" t="s">
        <v>855</v>
      </c>
      <c r="AC38" s="2" t="s">
        <v>504</v>
      </c>
      <c r="AD38" s="2" t="s">
        <v>381</v>
      </c>
      <c r="AI38" s="2">
        <f t="shared" si="9"/>
        <v>1</v>
      </c>
      <c r="AJ38" s="2">
        <f>Sheet1!P38</f>
        <v>1</v>
      </c>
      <c r="AL38" s="2" t="s">
        <v>408</v>
      </c>
    </row>
    <row r="39" spans="1:38">
      <c r="A39" s="2" t="s">
        <v>113</v>
      </c>
      <c r="B39" s="2" t="s">
        <v>114</v>
      </c>
      <c r="C39" s="2" t="str">
        <f t="shared" si="4"/>
        <v>5034.8(3)</v>
      </c>
      <c r="D39" s="2" t="str">
        <f t="shared" si="5"/>
        <v>35/2(+)</v>
      </c>
      <c r="E39" s="2" t="s">
        <v>93</v>
      </c>
      <c r="F39" s="2" t="s">
        <v>94</v>
      </c>
      <c r="G39" s="2" t="s">
        <v>317</v>
      </c>
      <c r="H39" s="2" t="s">
        <v>115</v>
      </c>
      <c r="I39" s="2" t="s">
        <v>375</v>
      </c>
      <c r="K39" s="10" t="s">
        <v>808</v>
      </c>
      <c r="L39" s="10"/>
      <c r="M39" s="2" t="str">
        <f t="shared" si="10"/>
        <v>X</v>
      </c>
      <c r="P39" s="14" t="str">
        <f t="shared" si="12"/>
        <v>match</v>
      </c>
      <c r="Q39" s="14" t="str">
        <f t="shared" si="13"/>
        <v>match</v>
      </c>
      <c r="R39" s="14" t="str">
        <f t="shared" si="6"/>
        <v>match</v>
      </c>
      <c r="S39" s="14" t="str">
        <f t="shared" si="11"/>
        <v>match</v>
      </c>
      <c r="T39" s="14" t="str">
        <f t="shared" si="7"/>
        <v>match</v>
      </c>
      <c r="U39" s="14" t="str">
        <f t="shared" si="8"/>
        <v>match</v>
      </c>
      <c r="V39" s="14">
        <v>441.6</v>
      </c>
      <c r="W39" s="14">
        <v>5034.8</v>
      </c>
      <c r="X39" s="14">
        <v>4593.2</v>
      </c>
      <c r="Y39" s="14" t="s">
        <v>114</v>
      </c>
      <c r="Z39" s="14" t="s">
        <v>94</v>
      </c>
      <c r="AA39" s="14" t="s">
        <v>855</v>
      </c>
      <c r="AC39" s="2" t="s">
        <v>504</v>
      </c>
      <c r="AD39" s="2" t="s">
        <v>377</v>
      </c>
      <c r="AI39" s="2">
        <f t="shared" si="9"/>
        <v>1</v>
      </c>
      <c r="AJ39" s="2">
        <f>Sheet1!P39</f>
        <v>1</v>
      </c>
      <c r="AL39" s="2" t="s">
        <v>409</v>
      </c>
    </row>
    <row r="40" spans="1:38">
      <c r="A40" s="2" t="s">
        <v>116</v>
      </c>
      <c r="B40" s="2" t="s">
        <v>2</v>
      </c>
      <c r="C40" s="2" t="str">
        <f t="shared" si="4"/>
        <v>442.1(1)</v>
      </c>
      <c r="D40" s="2" t="str">
        <f t="shared" si="5"/>
        <v>3/2+</v>
      </c>
      <c r="E40" s="2">
        <v>0</v>
      </c>
      <c r="F40" s="2" t="s">
        <v>3</v>
      </c>
      <c r="G40" s="2" t="s">
        <v>116</v>
      </c>
      <c r="I40" s="2" t="s">
        <v>374</v>
      </c>
      <c r="K40" s="10" t="s">
        <v>295</v>
      </c>
      <c r="L40" s="10"/>
      <c r="M40" s="2" t="str">
        <f t="shared" si="10"/>
        <v/>
      </c>
      <c r="P40" s="14" t="str">
        <f t="shared" si="12"/>
        <v>match</v>
      </c>
      <c r="Q40" s="14" t="str">
        <f t="shared" si="13"/>
        <v>match</v>
      </c>
      <c r="R40" s="14" t="str">
        <f t="shared" si="6"/>
        <v>match</v>
      </c>
      <c r="S40" s="14" t="str">
        <f t="shared" si="11"/>
        <v>match</v>
      </c>
      <c r="T40" s="14" t="str">
        <f t="shared" si="7"/>
        <v>match</v>
      </c>
      <c r="U40" s="14" t="str">
        <f t="shared" si="8"/>
        <v>match</v>
      </c>
      <c r="V40" s="14">
        <v>442.1</v>
      </c>
      <c r="W40" s="14">
        <v>442.1</v>
      </c>
      <c r="X40" s="14">
        <v>0</v>
      </c>
      <c r="Y40" s="14" t="s">
        <v>2</v>
      </c>
      <c r="Z40" s="14" t="s">
        <v>3</v>
      </c>
      <c r="AA40" s="14" t="s">
        <v>856</v>
      </c>
      <c r="AC40" s="2" t="s">
        <v>295</v>
      </c>
      <c r="AD40" s="2" t="s">
        <v>295</v>
      </c>
      <c r="AI40" s="2">
        <f t="shared" si="9"/>
        <v>0</v>
      </c>
      <c r="AJ40" s="2">
        <f>Sheet1!P40</f>
        <v>0</v>
      </c>
    </row>
    <row r="41" spans="1:38">
      <c r="A41" s="2" t="s">
        <v>117</v>
      </c>
      <c r="B41" s="2" t="s">
        <v>18</v>
      </c>
      <c r="C41" s="2" t="str">
        <f t="shared" si="4"/>
        <v>1091.6(1)</v>
      </c>
      <c r="D41" s="2" t="str">
        <f t="shared" si="5"/>
        <v>9/2+</v>
      </c>
      <c r="E41" s="2" t="s">
        <v>5</v>
      </c>
      <c r="F41" s="2" t="s">
        <v>7</v>
      </c>
      <c r="G41" s="2" t="s">
        <v>118</v>
      </c>
      <c r="I41" s="2" t="s">
        <v>374</v>
      </c>
      <c r="K41" s="10" t="s">
        <v>295</v>
      </c>
      <c r="L41" s="10"/>
      <c r="M41" s="2" t="str">
        <f t="shared" si="10"/>
        <v/>
      </c>
      <c r="P41" s="14" t="str">
        <f t="shared" si="12"/>
        <v>match</v>
      </c>
      <c r="Q41" s="14" t="str">
        <f t="shared" si="13"/>
        <v>match</v>
      </c>
      <c r="R41" s="14" t="str">
        <f t="shared" si="6"/>
        <v>match</v>
      </c>
      <c r="S41" s="14" t="str">
        <f t="shared" si="11"/>
        <v>match</v>
      </c>
      <c r="T41" s="14" t="str">
        <f t="shared" si="7"/>
        <v>match</v>
      </c>
      <c r="U41" s="14" t="str">
        <f t="shared" si="8"/>
        <v>match</v>
      </c>
      <c r="V41" s="14">
        <v>449.4</v>
      </c>
      <c r="W41" s="14">
        <v>1091.5999999999999</v>
      </c>
      <c r="X41" s="14">
        <v>642.20000000000005</v>
      </c>
      <c r="Y41" s="14" t="s">
        <v>18</v>
      </c>
      <c r="Z41" s="14" t="s">
        <v>7</v>
      </c>
      <c r="AA41" s="14" t="s">
        <v>856</v>
      </c>
      <c r="AC41" s="2" t="s">
        <v>295</v>
      </c>
      <c r="AD41" s="2" t="s">
        <v>295</v>
      </c>
      <c r="AI41" s="2">
        <f t="shared" si="9"/>
        <v>0</v>
      </c>
      <c r="AJ41" s="2">
        <f>Sheet1!P41</f>
        <v>0</v>
      </c>
    </row>
    <row r="42" spans="1:38">
      <c r="A42" s="2" t="s">
        <v>24</v>
      </c>
      <c r="B42" s="2" t="s">
        <v>25</v>
      </c>
      <c r="C42" s="2" t="str">
        <f t="shared" si="4"/>
        <v>463.2(1)</v>
      </c>
      <c r="D42" s="2" t="str">
        <f t="shared" si="5"/>
        <v>5/2+</v>
      </c>
      <c r="E42" s="2">
        <v>0</v>
      </c>
      <c r="F42" s="2" t="s">
        <v>3</v>
      </c>
      <c r="G42" s="2" t="s">
        <v>119</v>
      </c>
      <c r="H42" s="2" t="s">
        <v>120</v>
      </c>
      <c r="I42" s="2" t="s">
        <v>4</v>
      </c>
      <c r="K42" s="10" t="s">
        <v>761</v>
      </c>
      <c r="L42" s="10"/>
      <c r="M42" s="2" t="str">
        <f t="shared" si="10"/>
        <v/>
      </c>
      <c r="P42" s="14" t="str">
        <f t="shared" si="12"/>
        <v>match</v>
      </c>
      <c r="Q42" s="14" t="str">
        <f t="shared" si="13"/>
        <v>match</v>
      </c>
      <c r="R42" s="14" t="str">
        <f t="shared" si="6"/>
        <v>match</v>
      </c>
      <c r="S42" s="14" t="str">
        <f t="shared" si="11"/>
        <v>match</v>
      </c>
      <c r="T42" s="14" t="str">
        <f t="shared" si="7"/>
        <v>match</v>
      </c>
      <c r="U42" s="14" t="str">
        <f t="shared" si="8"/>
        <v>match</v>
      </c>
      <c r="V42" s="14">
        <v>463</v>
      </c>
      <c r="W42" s="14">
        <v>463.2</v>
      </c>
      <c r="X42" s="14">
        <v>0</v>
      </c>
      <c r="Y42" s="14" t="s">
        <v>25</v>
      </c>
      <c r="Z42" s="14" t="s">
        <v>3</v>
      </c>
      <c r="AA42" s="14" t="s">
        <v>856</v>
      </c>
      <c r="AC42" s="2" t="s">
        <v>295</v>
      </c>
      <c r="AD42" s="2" t="s">
        <v>383</v>
      </c>
      <c r="AI42" s="2">
        <f t="shared" si="9"/>
        <v>0</v>
      </c>
      <c r="AJ42" s="2">
        <f>Sheet1!P42</f>
        <v>0</v>
      </c>
      <c r="AL42" s="2" t="s">
        <v>410</v>
      </c>
    </row>
    <row r="43" spans="1:38">
      <c r="A43" s="2" t="s">
        <v>56</v>
      </c>
      <c r="B43" s="2" t="s">
        <v>475</v>
      </c>
      <c r="C43" s="2" t="str">
        <f t="shared" si="4"/>
        <v>786.8(2)</v>
      </c>
      <c r="D43" s="2" t="str">
        <f t="shared" si="5"/>
        <v>7/2-</v>
      </c>
      <c r="E43" s="2" t="s">
        <v>27</v>
      </c>
      <c r="F43" s="2" t="s">
        <v>479</v>
      </c>
      <c r="G43" s="2" t="s">
        <v>121</v>
      </c>
      <c r="H43" s="2" t="s">
        <v>122</v>
      </c>
      <c r="I43" s="2" t="s">
        <v>374</v>
      </c>
      <c r="K43" s="10" t="s">
        <v>821</v>
      </c>
      <c r="L43" s="10"/>
      <c r="M43" s="2" t="str">
        <f t="shared" si="10"/>
        <v/>
      </c>
      <c r="P43" s="14" t="str">
        <f t="shared" si="12"/>
        <v>match</v>
      </c>
      <c r="Q43" s="14" t="str">
        <f t="shared" si="13"/>
        <v>match</v>
      </c>
      <c r="R43" s="14" t="str">
        <f t="shared" si="6"/>
        <v>match</v>
      </c>
      <c r="S43" s="14" t="str">
        <f t="shared" si="11"/>
        <v>match</v>
      </c>
      <c r="T43" s="14" t="str">
        <f t="shared" si="7"/>
        <v>match</v>
      </c>
      <c r="U43" s="14" t="str">
        <f t="shared" si="8"/>
        <v>match</v>
      </c>
      <c r="V43" s="14">
        <v>465.7</v>
      </c>
      <c r="W43" s="14">
        <v>786.8</v>
      </c>
      <c r="X43" s="14">
        <v>321.10000000000002</v>
      </c>
      <c r="Y43" s="14" t="s">
        <v>475</v>
      </c>
      <c r="Z43" s="14" t="s">
        <v>479</v>
      </c>
      <c r="AA43" s="14" t="s">
        <v>856</v>
      </c>
      <c r="AC43" s="2" t="s">
        <v>295</v>
      </c>
      <c r="AD43" s="2" t="s">
        <v>378</v>
      </c>
      <c r="AI43" s="2">
        <f t="shared" si="9"/>
        <v>0</v>
      </c>
      <c r="AJ43" s="2">
        <f>Sheet1!P43</f>
        <v>0</v>
      </c>
      <c r="AL43" s="2" t="s">
        <v>411</v>
      </c>
    </row>
    <row r="44" spans="1:38">
      <c r="A44" s="2" t="s">
        <v>123</v>
      </c>
      <c r="C44" s="2" t="str">
        <f t="shared" si="4"/>
        <v>3931.3(3)</v>
      </c>
      <c r="D44" s="2">
        <f>B44</f>
        <v>0</v>
      </c>
      <c r="E44" s="2" t="s">
        <v>77</v>
      </c>
      <c r="F44" s="2" t="s">
        <v>78</v>
      </c>
      <c r="G44" s="2" t="s">
        <v>318</v>
      </c>
      <c r="H44" s="2" t="s">
        <v>124</v>
      </c>
      <c r="I44" s="2" t="s">
        <v>375</v>
      </c>
      <c r="K44" s="10" t="s">
        <v>295</v>
      </c>
      <c r="L44" s="10"/>
      <c r="M44" s="2" t="str">
        <f t="shared" si="10"/>
        <v>X</v>
      </c>
      <c r="P44" s="14" t="str">
        <f t="shared" si="12"/>
        <v>match</v>
      </c>
      <c r="Q44" s="14" t="str">
        <f t="shared" si="13"/>
        <v>match</v>
      </c>
      <c r="R44" s="14" t="str">
        <f t="shared" si="6"/>
        <v>match</v>
      </c>
      <c r="S44" s="14" t="str">
        <f t="shared" si="11"/>
        <v>match</v>
      </c>
      <c r="T44" s="14" t="str">
        <f t="shared" si="7"/>
        <v>match</v>
      </c>
      <c r="U44" s="14" t="str">
        <f t="shared" si="8"/>
        <v>match</v>
      </c>
      <c r="V44" s="14">
        <v>465.9</v>
      </c>
      <c r="W44" s="14">
        <v>3931.3</v>
      </c>
      <c r="X44" s="14">
        <v>3465.4</v>
      </c>
      <c r="Z44" s="14" t="s">
        <v>78</v>
      </c>
      <c r="AA44" s="14" t="s">
        <v>855</v>
      </c>
      <c r="AC44" s="2" t="s">
        <v>504</v>
      </c>
      <c r="AD44" s="2" t="s">
        <v>295</v>
      </c>
      <c r="AI44" s="2">
        <f t="shared" si="9"/>
        <v>1</v>
      </c>
      <c r="AJ44" s="2">
        <f>Sheet1!P44</f>
        <v>1</v>
      </c>
    </row>
    <row r="45" spans="1:38">
      <c r="A45" s="2" t="s">
        <v>42</v>
      </c>
      <c r="B45" s="2" t="s">
        <v>482</v>
      </c>
      <c r="C45" s="2" t="str">
        <f t="shared" si="4"/>
        <v>3913.6(4)</v>
      </c>
      <c r="D45" s="2" t="str">
        <f t="shared" si="5"/>
        <v>29/2(-)</v>
      </c>
      <c r="E45" s="2" t="s">
        <v>125</v>
      </c>
      <c r="F45" s="2" t="s">
        <v>486</v>
      </c>
      <c r="G45" s="2" t="s">
        <v>319</v>
      </c>
      <c r="H45" s="2" t="s">
        <v>126</v>
      </c>
      <c r="I45" s="2" t="s">
        <v>375</v>
      </c>
      <c r="K45" s="10" t="s">
        <v>805</v>
      </c>
      <c r="L45" s="10"/>
      <c r="M45" s="2" t="str">
        <f t="shared" si="10"/>
        <v>X</v>
      </c>
      <c r="P45" s="14" t="str">
        <f t="shared" si="12"/>
        <v>match</v>
      </c>
      <c r="Q45" s="14" t="str">
        <f t="shared" si="13"/>
        <v>match</v>
      </c>
      <c r="R45" s="14" t="str">
        <f t="shared" si="6"/>
        <v>match</v>
      </c>
      <c r="S45" s="14" t="str">
        <f t="shared" si="11"/>
        <v>match</v>
      </c>
      <c r="T45" s="14" t="str">
        <f t="shared" si="7"/>
        <v>match</v>
      </c>
      <c r="U45" s="14" t="str">
        <f t="shared" si="8"/>
        <v>match</v>
      </c>
      <c r="V45" s="14">
        <v>479.7</v>
      </c>
      <c r="W45" s="14">
        <v>3913.6</v>
      </c>
      <c r="X45" s="14">
        <v>3434.3</v>
      </c>
      <c r="Y45" s="14" t="s">
        <v>482</v>
      </c>
      <c r="Z45" s="14" t="s">
        <v>486</v>
      </c>
      <c r="AA45" s="14" t="s">
        <v>855</v>
      </c>
      <c r="AC45" s="2" t="s">
        <v>504</v>
      </c>
      <c r="AD45" s="2" t="s">
        <v>382</v>
      </c>
      <c r="AI45" s="2">
        <f t="shared" si="9"/>
        <v>1</v>
      </c>
      <c r="AJ45" s="2">
        <f>Sheet1!P45</f>
        <v>1</v>
      </c>
      <c r="AL45" s="2" t="s">
        <v>391</v>
      </c>
    </row>
    <row r="46" spans="1:38">
      <c r="A46" s="2" t="s">
        <v>127</v>
      </c>
      <c r="B46" s="2" t="s">
        <v>46</v>
      </c>
      <c r="C46" s="2" t="str">
        <f t="shared" si="4"/>
        <v>4292.2(3)</v>
      </c>
      <c r="D46" s="2" t="str">
        <f t="shared" si="5"/>
        <v>29/2(+)</v>
      </c>
      <c r="E46" s="2" t="s">
        <v>49</v>
      </c>
      <c r="F46" s="2" t="s">
        <v>50</v>
      </c>
      <c r="G46" s="2" t="s">
        <v>320</v>
      </c>
      <c r="H46" s="2" t="s">
        <v>128</v>
      </c>
      <c r="I46" s="2" t="s">
        <v>375</v>
      </c>
      <c r="K46" s="10" t="s">
        <v>809</v>
      </c>
      <c r="L46" s="10"/>
      <c r="M46" s="2" t="str">
        <f t="shared" si="10"/>
        <v>X</v>
      </c>
      <c r="P46" s="14" t="str">
        <f t="shared" si="12"/>
        <v>match</v>
      </c>
      <c r="Q46" s="14" t="str">
        <f t="shared" si="13"/>
        <v>match</v>
      </c>
      <c r="R46" s="14" t="str">
        <f t="shared" si="6"/>
        <v>match</v>
      </c>
      <c r="S46" s="14" t="str">
        <f t="shared" si="11"/>
        <v>match</v>
      </c>
      <c r="T46" s="14" t="str">
        <f t="shared" si="7"/>
        <v>match</v>
      </c>
      <c r="U46" s="14" t="str">
        <f t="shared" si="8"/>
        <v>match</v>
      </c>
      <c r="V46" s="14">
        <v>487.4</v>
      </c>
      <c r="W46" s="14">
        <v>4292.2</v>
      </c>
      <c r="X46" s="14">
        <v>3804.8</v>
      </c>
      <c r="Y46" s="14" t="s">
        <v>46</v>
      </c>
      <c r="Z46" s="14" t="s">
        <v>50</v>
      </c>
      <c r="AA46" s="14" t="s">
        <v>855</v>
      </c>
      <c r="AC46" s="2" t="s">
        <v>504</v>
      </c>
      <c r="AD46" s="2" t="s">
        <v>377</v>
      </c>
      <c r="AI46" s="2">
        <f t="shared" si="9"/>
        <v>1</v>
      </c>
      <c r="AJ46" s="2">
        <f>Sheet1!P46</f>
        <v>1</v>
      </c>
      <c r="AL46" s="2" t="s">
        <v>250</v>
      </c>
    </row>
    <row r="47" spans="1:38">
      <c r="A47" s="2" t="s">
        <v>125</v>
      </c>
      <c r="B47" s="2" t="s">
        <v>486</v>
      </c>
      <c r="C47" s="2" t="str">
        <f t="shared" si="4"/>
        <v>3434.3(2)</v>
      </c>
      <c r="D47" s="2" t="str">
        <f t="shared" si="5"/>
        <v>27/2-</v>
      </c>
      <c r="E47" s="2" t="s">
        <v>70</v>
      </c>
      <c r="F47" s="2" t="s">
        <v>478</v>
      </c>
      <c r="G47" s="2" t="s">
        <v>321</v>
      </c>
      <c r="H47" s="2" t="s">
        <v>129</v>
      </c>
      <c r="I47" s="2" t="s">
        <v>374</v>
      </c>
      <c r="K47" s="10" t="s">
        <v>831</v>
      </c>
      <c r="L47" s="10"/>
      <c r="M47" s="2" t="str">
        <f t="shared" si="10"/>
        <v>X</v>
      </c>
      <c r="P47" s="14" t="str">
        <f t="shared" si="12"/>
        <v>match</v>
      </c>
      <c r="Q47" s="14" t="str">
        <f t="shared" si="13"/>
        <v>match</v>
      </c>
      <c r="R47" s="14" t="str">
        <f t="shared" si="6"/>
        <v>match</v>
      </c>
      <c r="S47" s="14" t="str">
        <f t="shared" si="11"/>
        <v>match</v>
      </c>
      <c r="T47" s="14" t="str">
        <f t="shared" si="7"/>
        <v>match</v>
      </c>
      <c r="U47" s="14" t="str">
        <f t="shared" si="8"/>
        <v>match</v>
      </c>
      <c r="V47" s="14">
        <v>495.8</v>
      </c>
      <c r="W47" s="14">
        <v>3434.3</v>
      </c>
      <c r="X47" s="14">
        <v>2938.6</v>
      </c>
      <c r="Y47" s="14" t="s">
        <v>486</v>
      </c>
      <c r="Z47" s="14" t="s">
        <v>478</v>
      </c>
      <c r="AA47" s="14" t="s">
        <v>855</v>
      </c>
      <c r="AC47" s="2" t="s">
        <v>504</v>
      </c>
      <c r="AD47" s="2" t="s">
        <v>382</v>
      </c>
      <c r="AI47" s="2">
        <f t="shared" si="9"/>
        <v>1</v>
      </c>
      <c r="AJ47" s="2">
        <f>Sheet1!P47</f>
        <v>1</v>
      </c>
      <c r="AL47" s="2" t="s">
        <v>412</v>
      </c>
    </row>
    <row r="48" spans="1:38">
      <c r="A48" s="2" t="s">
        <v>130</v>
      </c>
      <c r="C48" s="2" t="str">
        <f t="shared" si="4"/>
        <v>3984.1(5)</v>
      </c>
      <c r="D48" s="2">
        <f t="shared" si="5"/>
        <v>0</v>
      </c>
      <c r="E48" s="2" t="s">
        <v>131</v>
      </c>
      <c r="F48" s="2" t="s">
        <v>478</v>
      </c>
      <c r="G48" s="2" t="s">
        <v>322</v>
      </c>
      <c r="H48" s="2" t="s">
        <v>132</v>
      </c>
      <c r="K48" s="10" t="s">
        <v>295</v>
      </c>
      <c r="L48" s="10"/>
      <c r="M48" s="2" t="str">
        <f t="shared" si="10"/>
        <v>X</v>
      </c>
      <c r="P48" s="14" t="str">
        <f t="shared" si="12"/>
        <v>match</v>
      </c>
      <c r="Q48" s="14" t="str">
        <f t="shared" si="13"/>
        <v>match</v>
      </c>
      <c r="R48" s="14" t="str">
        <f t="shared" si="6"/>
        <v>match</v>
      </c>
      <c r="S48" s="14" t="str">
        <f t="shared" si="11"/>
        <v>match</v>
      </c>
      <c r="T48" s="14" t="str">
        <f>IF(Z48=F48, "match", "mismatch" )</f>
        <v>match</v>
      </c>
      <c r="U48" s="14" t="str">
        <f t="shared" si="8"/>
        <v>match</v>
      </c>
      <c r="V48" s="14">
        <v>509.1</v>
      </c>
      <c r="W48" s="14">
        <v>3984.1</v>
      </c>
      <c r="X48" s="15">
        <v>3475</v>
      </c>
      <c r="Z48" s="14" t="s">
        <v>478</v>
      </c>
      <c r="AA48" s="14" t="s">
        <v>855</v>
      </c>
      <c r="AC48" s="2" t="s">
        <v>504</v>
      </c>
      <c r="AD48" s="2" t="s">
        <v>295</v>
      </c>
      <c r="AI48" s="2">
        <f t="shared" si="9"/>
        <v>1</v>
      </c>
      <c r="AJ48" s="2">
        <f>Sheet1!P48</f>
        <v>1</v>
      </c>
    </row>
    <row r="49" spans="1:39">
      <c r="A49" s="2" t="s">
        <v>20</v>
      </c>
      <c r="B49" s="2" t="s">
        <v>477</v>
      </c>
      <c r="C49" s="2" t="str">
        <f t="shared" si="4"/>
        <v>3452.4(2)</v>
      </c>
      <c r="D49" s="2" t="str">
        <f t="shared" si="5"/>
        <v>27/2(-)</v>
      </c>
      <c r="E49" s="2" t="s">
        <v>70</v>
      </c>
      <c r="F49" s="2" t="s">
        <v>478</v>
      </c>
      <c r="G49" s="2" t="s">
        <v>323</v>
      </c>
      <c r="H49" s="2" t="s">
        <v>133</v>
      </c>
      <c r="I49" s="2" t="s">
        <v>375</v>
      </c>
      <c r="K49" s="10" t="s">
        <v>832</v>
      </c>
      <c r="L49" s="10"/>
      <c r="M49" s="2" t="str">
        <f t="shared" si="10"/>
        <v>X</v>
      </c>
      <c r="P49" s="14" t="str">
        <f t="shared" si="12"/>
        <v>match</v>
      </c>
      <c r="Q49" s="14" t="str">
        <f t="shared" si="13"/>
        <v>match</v>
      </c>
      <c r="R49" s="14" t="str">
        <f t="shared" si="6"/>
        <v>match</v>
      </c>
      <c r="S49" s="14" t="str">
        <f t="shared" si="11"/>
        <v>match</v>
      </c>
      <c r="T49" s="14" t="str">
        <f t="shared" si="7"/>
        <v>match</v>
      </c>
      <c r="U49" s="14" t="str">
        <f t="shared" si="8"/>
        <v>match</v>
      </c>
      <c r="V49" s="14">
        <v>513.70000000000005</v>
      </c>
      <c r="W49" s="14">
        <v>3452.4</v>
      </c>
      <c r="X49" s="14">
        <v>2938.6</v>
      </c>
      <c r="Y49" s="14" t="s">
        <v>477</v>
      </c>
      <c r="Z49" s="14" t="s">
        <v>478</v>
      </c>
      <c r="AA49" s="14" t="s">
        <v>855</v>
      </c>
      <c r="AC49" s="2" t="s">
        <v>504</v>
      </c>
      <c r="AD49" s="2" t="s">
        <v>382</v>
      </c>
      <c r="AI49" s="2">
        <f t="shared" si="9"/>
        <v>1</v>
      </c>
      <c r="AJ49" s="2">
        <f>Sheet1!P49</f>
        <v>1</v>
      </c>
      <c r="AL49" s="2" t="s">
        <v>413</v>
      </c>
    </row>
    <row r="50" spans="1:39">
      <c r="A50" s="2" t="s">
        <v>134</v>
      </c>
      <c r="B50" s="2" t="s">
        <v>494</v>
      </c>
      <c r="C50" s="2" t="str">
        <f t="shared" si="4"/>
        <v>4432.4(2)</v>
      </c>
      <c r="D50" s="2" t="str">
        <f t="shared" si="5"/>
        <v>(31/2-)</v>
      </c>
      <c r="E50" s="2" t="s">
        <v>42</v>
      </c>
      <c r="F50" s="2" t="s">
        <v>482</v>
      </c>
      <c r="G50" s="2">
        <v>519</v>
      </c>
      <c r="K50" s="10" t="s">
        <v>295</v>
      </c>
      <c r="L50" s="10"/>
      <c r="M50" s="2" t="str">
        <f t="shared" si="10"/>
        <v>X</v>
      </c>
      <c r="P50" s="14" t="str">
        <f t="shared" si="12"/>
        <v>match</v>
      </c>
      <c r="Q50" s="14" t="str">
        <f t="shared" si="13"/>
        <v>match</v>
      </c>
      <c r="R50" s="14" t="str">
        <f t="shared" si="6"/>
        <v>match</v>
      </c>
      <c r="S50" s="14" t="str">
        <f t="shared" si="11"/>
        <v>match</v>
      </c>
      <c r="T50" s="14" t="str">
        <f t="shared" si="7"/>
        <v>match</v>
      </c>
      <c r="U50" s="14" t="str">
        <f t="shared" si="8"/>
        <v>match</v>
      </c>
      <c r="V50" s="14">
        <v>519</v>
      </c>
      <c r="W50" s="14">
        <v>4432.3999999999996</v>
      </c>
      <c r="X50" s="14">
        <v>3913.6</v>
      </c>
      <c r="Y50" s="14" t="s">
        <v>494</v>
      </c>
      <c r="Z50" s="14" t="s">
        <v>482</v>
      </c>
      <c r="AA50" s="14" t="s">
        <v>855</v>
      </c>
      <c r="AC50" s="2" t="s">
        <v>504</v>
      </c>
      <c r="AD50" s="2" t="s">
        <v>295</v>
      </c>
      <c r="AI50" s="2">
        <f t="shared" si="9"/>
        <v>1</v>
      </c>
      <c r="AJ50" s="2">
        <f>Sheet1!P50</f>
        <v>1</v>
      </c>
    </row>
    <row r="51" spans="1:39">
      <c r="A51" s="2" t="s">
        <v>135</v>
      </c>
      <c r="B51" s="2" t="s">
        <v>136</v>
      </c>
      <c r="C51" s="2" t="str">
        <f t="shared" si="4"/>
        <v>1711.1(2)</v>
      </c>
      <c r="D51" s="2" t="str">
        <f t="shared" si="5"/>
        <v>15/2(+)</v>
      </c>
      <c r="E51" s="2" t="s">
        <v>15</v>
      </c>
      <c r="F51" s="2" t="s">
        <v>17</v>
      </c>
      <c r="G51" s="2" t="s">
        <v>324</v>
      </c>
      <c r="H51" s="2" t="s">
        <v>137</v>
      </c>
      <c r="I51" s="2" t="s">
        <v>138</v>
      </c>
      <c r="K51" s="10" t="s">
        <v>774</v>
      </c>
      <c r="L51" s="10"/>
      <c r="M51" s="2" t="str">
        <f t="shared" si="10"/>
        <v>X</v>
      </c>
      <c r="P51" s="14" t="str">
        <f t="shared" si="12"/>
        <v>match</v>
      </c>
      <c r="Q51" s="14" t="str">
        <f t="shared" si="13"/>
        <v>match</v>
      </c>
      <c r="R51" s="14" t="str">
        <f t="shared" si="6"/>
        <v>match</v>
      </c>
      <c r="S51" s="14" t="str">
        <f t="shared" si="11"/>
        <v>match</v>
      </c>
      <c r="T51" s="14" t="str">
        <f t="shared" si="7"/>
        <v>match</v>
      </c>
      <c r="U51" s="14" t="str">
        <f t="shared" si="8"/>
        <v>match</v>
      </c>
      <c r="V51" s="14">
        <v>519.70000000000005</v>
      </c>
      <c r="W51" s="14">
        <v>1711.1</v>
      </c>
      <c r="X51" s="14">
        <v>1191.4000000000001</v>
      </c>
      <c r="Y51" s="14" t="s">
        <v>136</v>
      </c>
      <c r="Z51" s="14" t="s">
        <v>17</v>
      </c>
      <c r="AA51" s="14" t="s">
        <v>855</v>
      </c>
      <c r="AC51" s="2" t="s">
        <v>504</v>
      </c>
      <c r="AD51" s="2" t="s">
        <v>381</v>
      </c>
      <c r="AI51" s="2">
        <f t="shared" si="9"/>
        <v>1</v>
      </c>
      <c r="AJ51" s="2">
        <f>Sheet1!P51</f>
        <v>1</v>
      </c>
      <c r="AL51" s="2" t="s">
        <v>414</v>
      </c>
    </row>
    <row r="52" spans="1:39">
      <c r="A52" s="2" t="s">
        <v>37</v>
      </c>
      <c r="B52" s="2" t="s">
        <v>481</v>
      </c>
      <c r="C52" s="2" t="str">
        <f t="shared" si="4"/>
        <v>2374.5(2)</v>
      </c>
      <c r="D52" s="2" t="str">
        <f t="shared" si="5"/>
        <v>23/2-</v>
      </c>
      <c r="E52" s="2" t="s">
        <v>80</v>
      </c>
      <c r="F52" s="2" t="s">
        <v>487</v>
      </c>
      <c r="G52" s="2" t="s">
        <v>139</v>
      </c>
      <c r="H52" s="2" t="s">
        <v>140</v>
      </c>
      <c r="I52" s="2" t="s">
        <v>374</v>
      </c>
      <c r="K52" s="10" t="s">
        <v>781</v>
      </c>
      <c r="L52" s="10"/>
      <c r="M52" s="2" t="str">
        <f t="shared" si="10"/>
        <v/>
      </c>
      <c r="P52" s="14" t="str">
        <f t="shared" si="12"/>
        <v>match</v>
      </c>
      <c r="Q52" s="14" t="str">
        <f t="shared" si="13"/>
        <v>match</v>
      </c>
      <c r="R52" s="14" t="str">
        <f t="shared" si="6"/>
        <v>match</v>
      </c>
      <c r="S52" s="14" t="str">
        <f t="shared" si="11"/>
        <v>match</v>
      </c>
      <c r="T52" s="14" t="str">
        <f t="shared" si="7"/>
        <v>match</v>
      </c>
      <c r="U52" s="14" t="str">
        <f t="shared" si="8"/>
        <v>match</v>
      </c>
      <c r="V52" s="14">
        <v>523.6</v>
      </c>
      <c r="W52" s="14">
        <v>2374.5</v>
      </c>
      <c r="X52" s="14">
        <v>1850.9</v>
      </c>
      <c r="Y52" s="14" t="s">
        <v>481</v>
      </c>
      <c r="Z52" s="14" t="s">
        <v>487</v>
      </c>
      <c r="AA52" s="14" t="s">
        <v>856</v>
      </c>
      <c r="AC52" s="2" t="s">
        <v>295</v>
      </c>
      <c r="AD52" s="2" t="s">
        <v>0</v>
      </c>
      <c r="AI52" s="2">
        <f t="shared" si="9"/>
        <v>0</v>
      </c>
      <c r="AJ52" s="2">
        <f>Sheet1!P52</f>
        <v>0</v>
      </c>
      <c r="AL52" s="2" t="s">
        <v>415</v>
      </c>
      <c r="AM52" s="2" t="s">
        <v>141</v>
      </c>
    </row>
    <row r="53" spans="1:39">
      <c r="A53" s="2" t="s">
        <v>142</v>
      </c>
      <c r="B53" s="2" t="s">
        <v>46</v>
      </c>
      <c r="C53" s="2" t="str">
        <f t="shared" si="4"/>
        <v>4331.0(3)</v>
      </c>
      <c r="D53" s="2" t="str">
        <f t="shared" si="5"/>
        <v>29/2(+)</v>
      </c>
      <c r="E53" s="2" t="s">
        <v>49</v>
      </c>
      <c r="F53" s="2" t="s">
        <v>50</v>
      </c>
      <c r="G53" s="2" t="s">
        <v>325</v>
      </c>
      <c r="H53" s="2" t="s">
        <v>143</v>
      </c>
      <c r="I53" s="2" t="s">
        <v>375</v>
      </c>
      <c r="K53" s="10" t="s">
        <v>810</v>
      </c>
      <c r="L53" s="10"/>
      <c r="M53" s="2" t="str">
        <f t="shared" si="10"/>
        <v>X</v>
      </c>
      <c r="P53" s="14" t="str">
        <f t="shared" si="12"/>
        <v>match</v>
      </c>
      <c r="Q53" s="14" t="str">
        <f t="shared" si="13"/>
        <v>match</v>
      </c>
      <c r="R53" s="14" t="str">
        <f t="shared" si="6"/>
        <v>match</v>
      </c>
      <c r="S53" s="14" t="str">
        <f t="shared" si="11"/>
        <v>match</v>
      </c>
      <c r="T53" s="14" t="str">
        <f t="shared" si="7"/>
        <v>match</v>
      </c>
      <c r="U53" s="14" t="str">
        <f t="shared" si="8"/>
        <v>match</v>
      </c>
      <c r="V53" s="14">
        <v>526.20000000000005</v>
      </c>
      <c r="W53" s="14">
        <v>4331</v>
      </c>
      <c r="X53" s="14">
        <v>3804.8</v>
      </c>
      <c r="Y53" s="14" t="s">
        <v>46</v>
      </c>
      <c r="Z53" s="14" t="s">
        <v>50</v>
      </c>
      <c r="AA53" s="14" t="s">
        <v>855</v>
      </c>
      <c r="AC53" s="2" t="s">
        <v>504</v>
      </c>
      <c r="AD53" s="2" t="s">
        <v>377</v>
      </c>
      <c r="AI53" s="2">
        <f t="shared" si="9"/>
        <v>1</v>
      </c>
      <c r="AJ53" s="2">
        <f>Sheet1!P53</f>
        <v>1</v>
      </c>
      <c r="AL53" s="2" t="s">
        <v>416</v>
      </c>
    </row>
    <row r="54" spans="1:39">
      <c r="A54" s="2" t="s">
        <v>93</v>
      </c>
      <c r="B54" s="2" t="s">
        <v>94</v>
      </c>
      <c r="C54" s="2" t="str">
        <f t="shared" si="4"/>
        <v>4593.2(3)</v>
      </c>
      <c r="D54" s="2" t="str">
        <f t="shared" si="5"/>
        <v>33/2+</v>
      </c>
      <c r="E54" s="2" t="s">
        <v>144</v>
      </c>
      <c r="F54" s="2" t="s">
        <v>145</v>
      </c>
      <c r="G54" s="2" t="s">
        <v>326</v>
      </c>
      <c r="H54" s="2" t="s">
        <v>146</v>
      </c>
      <c r="I54" s="2" t="s">
        <v>374</v>
      </c>
      <c r="K54" s="10" t="s">
        <v>811</v>
      </c>
      <c r="L54" s="10"/>
      <c r="M54" s="2" t="str">
        <f t="shared" si="10"/>
        <v>X</v>
      </c>
      <c r="P54" s="14" t="str">
        <f t="shared" si="12"/>
        <v>match</v>
      </c>
      <c r="Q54" s="14" t="str">
        <f t="shared" si="13"/>
        <v>match</v>
      </c>
      <c r="R54" s="14" t="str">
        <f t="shared" si="6"/>
        <v>match</v>
      </c>
      <c r="S54" s="14" t="str">
        <f t="shared" si="11"/>
        <v>match</v>
      </c>
      <c r="T54" s="14" t="str">
        <f t="shared" si="7"/>
        <v>match</v>
      </c>
      <c r="U54" s="14" t="str">
        <f t="shared" si="8"/>
        <v>match</v>
      </c>
      <c r="V54" s="14">
        <v>532.20000000000005</v>
      </c>
      <c r="W54" s="14">
        <v>4593.2</v>
      </c>
      <c r="X54" s="14">
        <v>4061</v>
      </c>
      <c r="Y54" s="14" t="s">
        <v>94</v>
      </c>
      <c r="Z54" s="14" t="s">
        <v>145</v>
      </c>
      <c r="AA54" s="14" t="s">
        <v>855</v>
      </c>
      <c r="AC54" s="2" t="s">
        <v>504</v>
      </c>
      <c r="AD54" s="2" t="s">
        <v>377</v>
      </c>
      <c r="AI54" s="2">
        <f t="shared" si="9"/>
        <v>1</v>
      </c>
      <c r="AJ54" s="2">
        <f>Sheet1!P54</f>
        <v>1</v>
      </c>
      <c r="AL54" s="2" t="s">
        <v>417</v>
      </c>
      <c r="AM54" s="2" t="s">
        <v>147</v>
      </c>
    </row>
    <row r="55" spans="1:39">
      <c r="A55" s="2" t="s">
        <v>62</v>
      </c>
      <c r="B55" s="2" t="s">
        <v>484</v>
      </c>
      <c r="C55" s="2" t="str">
        <f t="shared" si="4"/>
        <v>5452.2(3)</v>
      </c>
      <c r="D55" s="2" t="str">
        <f t="shared" si="5"/>
        <v>37/2-</v>
      </c>
      <c r="E55" s="2" t="s">
        <v>107</v>
      </c>
      <c r="F55" s="2" t="s">
        <v>493</v>
      </c>
      <c r="G55" s="2" t="s">
        <v>148</v>
      </c>
      <c r="H55" s="2" t="s">
        <v>149</v>
      </c>
      <c r="I55" s="2" t="s">
        <v>374</v>
      </c>
      <c r="K55" s="10" t="s">
        <v>844</v>
      </c>
      <c r="L55" s="10"/>
      <c r="M55" s="2" t="str">
        <f t="shared" si="10"/>
        <v/>
      </c>
      <c r="P55" s="14" t="str">
        <f t="shared" si="12"/>
        <v>match</v>
      </c>
      <c r="Q55" s="14" t="str">
        <f t="shared" si="13"/>
        <v>match</v>
      </c>
      <c r="R55" s="14" t="str">
        <f t="shared" si="6"/>
        <v>match</v>
      </c>
      <c r="S55" s="14" t="str">
        <f t="shared" si="11"/>
        <v>match</v>
      </c>
      <c r="T55" s="14" t="str">
        <f t="shared" si="7"/>
        <v>match</v>
      </c>
      <c r="U55" s="14" t="str">
        <f t="shared" si="8"/>
        <v>match</v>
      </c>
      <c r="V55" s="14">
        <v>537.70000000000005</v>
      </c>
      <c r="W55" s="14">
        <v>5452.2</v>
      </c>
      <c r="X55" s="14">
        <v>4914.5</v>
      </c>
      <c r="Y55" s="14" t="s">
        <v>484</v>
      </c>
      <c r="Z55" s="14" t="s">
        <v>493</v>
      </c>
      <c r="AA55" s="14" t="s">
        <v>856</v>
      </c>
      <c r="AC55" s="2" t="s">
        <v>295</v>
      </c>
      <c r="AD55" s="2" t="s">
        <v>384</v>
      </c>
      <c r="AI55" s="2">
        <f t="shared" si="9"/>
        <v>0</v>
      </c>
      <c r="AJ55" s="2">
        <f>Sheet1!P55</f>
        <v>0</v>
      </c>
      <c r="AL55" s="2" t="s">
        <v>418</v>
      </c>
    </row>
    <row r="56" spans="1:39">
      <c r="A56" s="2" t="s">
        <v>150</v>
      </c>
      <c r="B56" s="2" t="s">
        <v>495</v>
      </c>
      <c r="C56" s="2" t="str">
        <f t="shared" si="4"/>
        <v>4237.9(5)</v>
      </c>
      <c r="D56" s="2" t="str">
        <f t="shared" si="5"/>
        <v>31/2(-)</v>
      </c>
      <c r="E56" s="2" t="s">
        <v>43</v>
      </c>
      <c r="F56" s="2" t="s">
        <v>486</v>
      </c>
      <c r="G56" s="2" t="s">
        <v>327</v>
      </c>
      <c r="H56" s="2" t="s">
        <v>151</v>
      </c>
      <c r="I56" s="2" t="s">
        <v>138</v>
      </c>
      <c r="K56" s="10" t="s">
        <v>833</v>
      </c>
      <c r="L56" s="10"/>
      <c r="M56" s="2" t="str">
        <f t="shared" si="10"/>
        <v>X</v>
      </c>
      <c r="P56" s="14" t="str">
        <f t="shared" si="12"/>
        <v>match</v>
      </c>
      <c r="Q56" s="14" t="str">
        <f t="shared" si="13"/>
        <v>match</v>
      </c>
      <c r="R56" s="14" t="str">
        <f t="shared" si="6"/>
        <v>match</v>
      </c>
      <c r="S56" s="14" t="str">
        <f t="shared" si="11"/>
        <v>match</v>
      </c>
      <c r="T56" s="14" t="str">
        <f t="shared" si="7"/>
        <v>match</v>
      </c>
      <c r="U56" s="14" t="str">
        <f t="shared" si="8"/>
        <v>match</v>
      </c>
      <c r="V56" s="14">
        <v>544.6</v>
      </c>
      <c r="W56" s="14">
        <v>4237.8999999999996</v>
      </c>
      <c r="X56" s="14">
        <v>3693.3</v>
      </c>
      <c r="Y56" s="14" t="s">
        <v>495</v>
      </c>
      <c r="Z56" s="14" t="s">
        <v>486</v>
      </c>
      <c r="AA56" s="14" t="s">
        <v>855</v>
      </c>
      <c r="AC56" s="2" t="s">
        <v>504</v>
      </c>
      <c r="AD56" s="2" t="s">
        <v>382</v>
      </c>
      <c r="AI56" s="2">
        <f t="shared" si="9"/>
        <v>1</v>
      </c>
      <c r="AJ56" s="2">
        <f>Sheet1!P56</f>
        <v>1</v>
      </c>
      <c r="AL56" s="2" t="s">
        <v>419</v>
      </c>
    </row>
    <row r="57" spans="1:39">
      <c r="A57" s="2" t="s">
        <v>15</v>
      </c>
      <c r="B57" s="2" t="s">
        <v>17</v>
      </c>
      <c r="C57" s="2" t="str">
        <f t="shared" si="4"/>
        <v>1191.4(2)</v>
      </c>
      <c r="D57" s="2" t="str">
        <f t="shared" si="5"/>
        <v>11/2+</v>
      </c>
      <c r="E57" s="2" t="s">
        <v>5</v>
      </c>
      <c r="F57" s="2" t="s">
        <v>7</v>
      </c>
      <c r="G57" s="2" t="s">
        <v>152</v>
      </c>
      <c r="H57" s="2" t="s">
        <v>153</v>
      </c>
      <c r="I57" s="2" t="s">
        <v>4</v>
      </c>
      <c r="K57" s="10" t="s">
        <v>767</v>
      </c>
      <c r="L57" s="10"/>
      <c r="M57" s="2" t="str">
        <f t="shared" si="10"/>
        <v/>
      </c>
      <c r="P57" s="14" t="str">
        <f t="shared" si="12"/>
        <v>match</v>
      </c>
      <c r="Q57" s="14" t="str">
        <f t="shared" si="13"/>
        <v>match</v>
      </c>
      <c r="R57" s="14" t="str">
        <f t="shared" si="6"/>
        <v>match</v>
      </c>
      <c r="S57" s="14" t="str">
        <f t="shared" si="11"/>
        <v>match</v>
      </c>
      <c r="T57" s="14" t="str">
        <f t="shared" si="7"/>
        <v>match</v>
      </c>
      <c r="U57" s="14" t="str">
        <f t="shared" si="8"/>
        <v>match</v>
      </c>
      <c r="V57" s="14">
        <v>548.79999999999995</v>
      </c>
      <c r="W57" s="14">
        <v>1191.4000000000001</v>
      </c>
      <c r="X57" s="14">
        <v>642.20000000000005</v>
      </c>
      <c r="Y57" s="14" t="s">
        <v>17</v>
      </c>
      <c r="Z57" s="14" t="s">
        <v>7</v>
      </c>
      <c r="AA57" s="14" t="s">
        <v>856</v>
      </c>
      <c r="AC57" s="2" t="s">
        <v>295</v>
      </c>
      <c r="AD57" s="2" t="s">
        <v>379</v>
      </c>
      <c r="AI57" s="2">
        <f t="shared" si="9"/>
        <v>0</v>
      </c>
      <c r="AJ57" s="2">
        <f>Sheet1!P57</f>
        <v>0</v>
      </c>
      <c r="AL57" s="2" t="s">
        <v>420</v>
      </c>
    </row>
    <row r="58" spans="1:39">
      <c r="A58" s="2" t="s">
        <v>154</v>
      </c>
      <c r="C58" s="2" t="str">
        <f t="shared" si="4"/>
        <v>4147.9(3)</v>
      </c>
      <c r="D58" s="2">
        <f t="shared" si="5"/>
        <v>0</v>
      </c>
      <c r="E58" s="2" t="s">
        <v>57</v>
      </c>
      <c r="F58" s="2" t="s">
        <v>50</v>
      </c>
      <c r="G58" s="2" t="s">
        <v>328</v>
      </c>
      <c r="H58" s="2" t="s">
        <v>516</v>
      </c>
      <c r="K58" s="10" t="s">
        <v>295</v>
      </c>
      <c r="L58" s="10"/>
      <c r="M58" s="2" t="str">
        <f t="shared" si="10"/>
        <v>X</v>
      </c>
      <c r="P58" s="14" t="str">
        <f t="shared" si="12"/>
        <v>match</v>
      </c>
      <c r="Q58" s="14" t="str">
        <f t="shared" si="13"/>
        <v>match</v>
      </c>
      <c r="R58" s="14" t="str">
        <f t="shared" si="6"/>
        <v>match</v>
      </c>
      <c r="S58" s="14" t="str">
        <f t="shared" si="11"/>
        <v>match</v>
      </c>
      <c r="T58" s="14" t="str">
        <f t="shared" si="7"/>
        <v>match</v>
      </c>
      <c r="U58" s="14" t="str">
        <f t="shared" si="8"/>
        <v>match</v>
      </c>
      <c r="V58" s="14">
        <v>553.4</v>
      </c>
      <c r="W58" s="14">
        <v>4147.8999999999996</v>
      </c>
      <c r="X58" s="14">
        <v>3594.5</v>
      </c>
      <c r="Z58" s="14" t="s">
        <v>50</v>
      </c>
      <c r="AA58" s="14" t="s">
        <v>855</v>
      </c>
      <c r="AC58" s="2" t="s">
        <v>504</v>
      </c>
      <c r="AD58" s="2" t="s">
        <v>295</v>
      </c>
      <c r="AI58" s="2">
        <f t="shared" si="9"/>
        <v>1</v>
      </c>
      <c r="AJ58" s="2">
        <f>Sheet1!P58</f>
        <v>1</v>
      </c>
    </row>
    <row r="59" spans="1:39">
      <c r="A59" s="2" t="s">
        <v>15</v>
      </c>
      <c r="B59" s="2" t="s">
        <v>17</v>
      </c>
      <c r="C59" s="2" t="str">
        <f t="shared" si="4"/>
        <v>1191.4(2)</v>
      </c>
      <c r="D59" s="2" t="str">
        <f t="shared" si="5"/>
        <v>11/2+</v>
      </c>
      <c r="E59" s="2" t="s">
        <v>23</v>
      </c>
      <c r="F59" s="2" t="s">
        <v>7</v>
      </c>
      <c r="G59" s="2" t="s">
        <v>155</v>
      </c>
      <c r="H59" s="2" t="s">
        <v>156</v>
      </c>
      <c r="I59" s="2" t="s">
        <v>4</v>
      </c>
      <c r="K59" s="10" t="s">
        <v>768</v>
      </c>
      <c r="L59" s="10"/>
      <c r="M59" s="2" t="str">
        <f t="shared" si="10"/>
        <v/>
      </c>
      <c r="P59" s="14" t="str">
        <f t="shared" si="12"/>
        <v>match</v>
      </c>
      <c r="Q59" s="14" t="str">
        <f t="shared" si="13"/>
        <v>match</v>
      </c>
      <c r="R59" s="14" t="str">
        <f t="shared" si="6"/>
        <v>match</v>
      </c>
      <c r="S59" s="14" t="str">
        <f t="shared" si="11"/>
        <v>match</v>
      </c>
      <c r="T59" s="14" t="str">
        <f t="shared" si="7"/>
        <v>match</v>
      </c>
      <c r="U59" s="14" t="str">
        <f t="shared" si="8"/>
        <v>match</v>
      </c>
      <c r="V59" s="14">
        <v>555.29999999999995</v>
      </c>
      <c r="W59" s="14">
        <v>1191.4000000000001</v>
      </c>
      <c r="X59" s="14">
        <v>636.1</v>
      </c>
      <c r="Y59" s="14" t="s">
        <v>17</v>
      </c>
      <c r="Z59" s="14" t="s">
        <v>7</v>
      </c>
      <c r="AA59" s="14" t="s">
        <v>856</v>
      </c>
      <c r="AC59" s="2" t="s">
        <v>295</v>
      </c>
      <c r="AD59" s="2" t="s">
        <v>381</v>
      </c>
      <c r="AI59" s="2">
        <f t="shared" si="9"/>
        <v>0</v>
      </c>
      <c r="AJ59" s="2">
        <f>Sheet1!P59</f>
        <v>0</v>
      </c>
      <c r="AL59" s="2" t="s">
        <v>421</v>
      </c>
      <c r="AM59" s="2" t="s">
        <v>157</v>
      </c>
    </row>
    <row r="60" spans="1:39">
      <c r="A60" s="2" t="s">
        <v>70</v>
      </c>
      <c r="B60" s="2" t="s">
        <v>478</v>
      </c>
      <c r="C60" s="2" t="str">
        <f t="shared" si="4"/>
        <v>2938.6(2)</v>
      </c>
      <c r="D60" s="2" t="str">
        <f t="shared" si="5"/>
        <v>25/2-</v>
      </c>
      <c r="E60" s="2" t="s">
        <v>37</v>
      </c>
      <c r="F60" s="2" t="s">
        <v>481</v>
      </c>
      <c r="G60" s="2" t="s">
        <v>329</v>
      </c>
      <c r="H60" s="2" t="s">
        <v>158</v>
      </c>
      <c r="I60" s="2" t="s">
        <v>374</v>
      </c>
      <c r="K60" s="10" t="s">
        <v>794</v>
      </c>
      <c r="L60" s="10"/>
      <c r="M60" s="2" t="str">
        <f t="shared" si="10"/>
        <v>X</v>
      </c>
      <c r="P60" s="14" t="str">
        <f t="shared" si="12"/>
        <v>match</v>
      </c>
      <c r="Q60" s="14" t="str">
        <f t="shared" si="13"/>
        <v>match</v>
      </c>
      <c r="R60" s="14" t="str">
        <f t="shared" si="6"/>
        <v>match</v>
      </c>
      <c r="S60" s="14" t="str">
        <f t="shared" si="11"/>
        <v>match</v>
      </c>
      <c r="T60" s="14" t="str">
        <f t="shared" si="7"/>
        <v>match</v>
      </c>
      <c r="U60" s="14" t="str">
        <f t="shared" si="8"/>
        <v>match</v>
      </c>
      <c r="V60" s="14">
        <v>564</v>
      </c>
      <c r="W60" s="14">
        <v>2938.6</v>
      </c>
      <c r="X60" s="14">
        <v>2374.5</v>
      </c>
      <c r="Y60" s="14" t="s">
        <v>478</v>
      </c>
      <c r="Z60" s="14" t="s">
        <v>481</v>
      </c>
      <c r="AA60" s="14" t="s">
        <v>855</v>
      </c>
      <c r="AC60" s="2" t="s">
        <v>504</v>
      </c>
      <c r="AD60" s="2" t="s">
        <v>0</v>
      </c>
      <c r="AI60" s="2">
        <f t="shared" si="9"/>
        <v>1</v>
      </c>
      <c r="AJ60" s="2">
        <f>Sheet1!P60</f>
        <v>1</v>
      </c>
      <c r="AL60" s="2" t="s">
        <v>393</v>
      </c>
      <c r="AM60" s="2" t="s">
        <v>159</v>
      </c>
    </row>
    <row r="61" spans="1:39">
      <c r="A61" s="2" t="s">
        <v>100</v>
      </c>
      <c r="B61" s="2" t="s">
        <v>101</v>
      </c>
      <c r="C61" s="2" t="str">
        <f t="shared" si="4"/>
        <v>1597.3(2)</v>
      </c>
      <c r="D61" s="2" t="str">
        <f t="shared" si="5"/>
        <v>13/2(+)</v>
      </c>
      <c r="E61" s="2" t="s">
        <v>16</v>
      </c>
      <c r="F61" s="2" t="s">
        <v>18</v>
      </c>
      <c r="G61" s="2">
        <v>567</v>
      </c>
      <c r="H61" s="2" t="s">
        <v>287</v>
      </c>
      <c r="I61" s="2" t="s">
        <v>138</v>
      </c>
      <c r="K61" s="10" t="s">
        <v>845</v>
      </c>
      <c r="L61" s="10"/>
      <c r="M61" s="2" t="str">
        <f t="shared" si="10"/>
        <v>&amp;X</v>
      </c>
      <c r="P61" s="14" t="str">
        <f t="shared" si="12"/>
        <v>match</v>
      </c>
      <c r="Q61" s="14" t="str">
        <f t="shared" si="13"/>
        <v>match</v>
      </c>
      <c r="R61" s="14" t="str">
        <f t="shared" si="6"/>
        <v>match</v>
      </c>
      <c r="S61" s="14" t="str">
        <f t="shared" si="11"/>
        <v>match</v>
      </c>
      <c r="T61" s="14" t="str">
        <f t="shared" si="7"/>
        <v>match</v>
      </c>
      <c r="U61" s="14" t="str">
        <f>IF( (AA61="red") = (AC61="X"), "match", "mismatch")</f>
        <v>match</v>
      </c>
      <c r="V61" s="14">
        <v>567</v>
      </c>
      <c r="W61" s="14">
        <v>1597.3</v>
      </c>
      <c r="X61" s="14">
        <v>1030.2</v>
      </c>
      <c r="Y61" s="14" t="s">
        <v>101</v>
      </c>
      <c r="Z61" s="14" t="s">
        <v>18</v>
      </c>
      <c r="AA61" s="14" t="s">
        <v>855</v>
      </c>
      <c r="AB61" s="2" t="s">
        <v>289</v>
      </c>
      <c r="AC61" s="2" t="s">
        <v>504</v>
      </c>
      <c r="AD61" s="2" t="s">
        <v>376</v>
      </c>
      <c r="AI61" s="2">
        <f t="shared" si="9"/>
        <v>1</v>
      </c>
      <c r="AJ61" s="2">
        <f>Sheet1!P61</f>
        <v>1</v>
      </c>
      <c r="AL61" s="2" t="s">
        <v>422</v>
      </c>
      <c r="AM61" s="2" t="s">
        <v>160</v>
      </c>
    </row>
    <row r="62" spans="1:39">
      <c r="A62" s="2" t="s">
        <v>16</v>
      </c>
      <c r="B62" s="2" t="s">
        <v>18</v>
      </c>
      <c r="C62" s="2" t="str">
        <f t="shared" si="4"/>
        <v>1030.2(2)</v>
      </c>
      <c r="D62" s="2" t="str">
        <f t="shared" si="5"/>
        <v>9/2+</v>
      </c>
      <c r="E62" s="2" t="s">
        <v>24</v>
      </c>
      <c r="F62" s="2" t="s">
        <v>25</v>
      </c>
      <c r="G62" s="2">
        <v>567</v>
      </c>
      <c r="H62" s="2" t="s">
        <v>287</v>
      </c>
      <c r="I62" s="2" t="s">
        <v>4</v>
      </c>
      <c r="K62" s="10" t="s">
        <v>845</v>
      </c>
      <c r="L62" s="10"/>
      <c r="M62" s="2" t="str">
        <f t="shared" si="10"/>
        <v>&amp;</v>
      </c>
      <c r="P62" s="14" t="str">
        <f t="shared" si="12"/>
        <v>match</v>
      </c>
      <c r="Q62" s="14" t="str">
        <f t="shared" si="13"/>
        <v>match</v>
      </c>
      <c r="R62" s="14" t="str">
        <f t="shared" si="6"/>
        <v>match</v>
      </c>
      <c r="S62" s="14" t="str">
        <f t="shared" si="11"/>
        <v>match</v>
      </c>
      <c r="T62" s="14" t="str">
        <f t="shared" si="7"/>
        <v>match</v>
      </c>
      <c r="U62" s="14" t="str">
        <f t="shared" si="8"/>
        <v>match</v>
      </c>
      <c r="V62" s="14">
        <v>567</v>
      </c>
      <c r="W62" s="14">
        <v>1030.2</v>
      </c>
      <c r="X62" s="14">
        <v>463.2</v>
      </c>
      <c r="Y62" s="14" t="s">
        <v>18</v>
      </c>
      <c r="Z62" s="14" t="s">
        <v>25</v>
      </c>
      <c r="AA62" s="14" t="s">
        <v>856</v>
      </c>
      <c r="AB62" s="2" t="s">
        <v>289</v>
      </c>
      <c r="AC62" s="2" t="s">
        <v>295</v>
      </c>
      <c r="AD62" s="2" t="s">
        <v>376</v>
      </c>
      <c r="AE62" s="2" t="s">
        <v>288</v>
      </c>
      <c r="AI62" s="2">
        <f t="shared" si="9"/>
        <v>0</v>
      </c>
      <c r="AJ62" s="2">
        <f>Sheet1!P62</f>
        <v>0</v>
      </c>
      <c r="AL62" s="2" t="s">
        <v>422</v>
      </c>
      <c r="AM62" s="2" t="s">
        <v>160</v>
      </c>
    </row>
    <row r="63" spans="1:39">
      <c r="A63" s="2" t="s">
        <v>161</v>
      </c>
      <c r="B63" s="2" t="s">
        <v>7</v>
      </c>
      <c r="C63" s="2" t="str">
        <f t="shared" si="4"/>
        <v>1016.3(1)</v>
      </c>
      <c r="D63" s="2" t="str">
        <f t="shared" si="5"/>
        <v>7/2+</v>
      </c>
      <c r="E63" s="2" t="s">
        <v>116</v>
      </c>
      <c r="F63" s="2" t="s">
        <v>2</v>
      </c>
      <c r="G63" s="2" t="s">
        <v>280</v>
      </c>
      <c r="K63" s="10" t="s">
        <v>295</v>
      </c>
      <c r="L63" s="10"/>
      <c r="M63" s="2" t="str">
        <f t="shared" si="10"/>
        <v>A</v>
      </c>
      <c r="P63" s="14" t="str">
        <f t="shared" si="12"/>
        <v>match</v>
      </c>
      <c r="Q63" s="14" t="str">
        <f t="shared" si="13"/>
        <v>match</v>
      </c>
      <c r="R63" s="14" t="str">
        <f t="shared" si="6"/>
        <v>match</v>
      </c>
      <c r="S63" s="14" t="str">
        <f t="shared" si="11"/>
        <v>match</v>
      </c>
      <c r="T63" s="14" t="str">
        <f t="shared" si="7"/>
        <v>match</v>
      </c>
      <c r="U63" s="14" t="str">
        <f t="shared" si="8"/>
        <v>match</v>
      </c>
      <c r="V63" s="14">
        <v>574.20000000000005</v>
      </c>
      <c r="W63" s="14">
        <v>1016.3</v>
      </c>
      <c r="X63" s="14">
        <v>442.1</v>
      </c>
      <c r="Y63" s="14" t="s">
        <v>7</v>
      </c>
      <c r="Z63" s="14" t="s">
        <v>2</v>
      </c>
      <c r="AA63" s="14" t="s">
        <v>856</v>
      </c>
      <c r="AB63" s="2" t="s">
        <v>503</v>
      </c>
      <c r="AC63" s="2" t="s">
        <v>295</v>
      </c>
      <c r="AD63" s="2" t="s">
        <v>295</v>
      </c>
      <c r="AI63" s="2">
        <f t="shared" si="9"/>
        <v>0</v>
      </c>
      <c r="AJ63" s="2">
        <f>Sheet1!P63</f>
        <v>0</v>
      </c>
    </row>
    <row r="64" spans="1:39">
      <c r="A64" s="2" t="s">
        <v>162</v>
      </c>
      <c r="C64" s="2" t="str">
        <f t="shared" si="4"/>
        <v>2841.0(2)</v>
      </c>
      <c r="D64" s="2">
        <f t="shared" si="5"/>
        <v>0</v>
      </c>
      <c r="E64" s="2" t="s">
        <v>67</v>
      </c>
      <c r="F64" s="2" t="s">
        <v>13</v>
      </c>
      <c r="G64" s="2" t="s">
        <v>330</v>
      </c>
      <c r="H64" s="2" t="s">
        <v>516</v>
      </c>
      <c r="K64" s="10" t="s">
        <v>295</v>
      </c>
      <c r="L64" s="10"/>
      <c r="M64" s="2" t="str">
        <f t="shared" si="10"/>
        <v>X</v>
      </c>
      <c r="P64" s="14" t="str">
        <f t="shared" si="12"/>
        <v>match</v>
      </c>
      <c r="Q64" s="14" t="str">
        <f t="shared" si="13"/>
        <v>match</v>
      </c>
      <c r="R64" s="14" t="str">
        <f t="shared" si="6"/>
        <v>match</v>
      </c>
      <c r="S64" s="14" t="str">
        <f t="shared" si="11"/>
        <v>match</v>
      </c>
      <c r="T64" s="14" t="str">
        <f t="shared" si="7"/>
        <v>match</v>
      </c>
      <c r="U64" s="14" t="str">
        <f t="shared" si="8"/>
        <v>match</v>
      </c>
      <c r="V64" s="14">
        <v>578.1</v>
      </c>
      <c r="W64" s="14">
        <v>2841</v>
      </c>
      <c r="X64" s="14">
        <v>2262.9</v>
      </c>
      <c r="Z64" s="14" t="s">
        <v>13</v>
      </c>
      <c r="AA64" s="14" t="s">
        <v>855</v>
      </c>
      <c r="AC64" s="2" t="s">
        <v>504</v>
      </c>
      <c r="AD64" s="2" t="s">
        <v>295</v>
      </c>
      <c r="AI64" s="2">
        <f t="shared" si="9"/>
        <v>1</v>
      </c>
      <c r="AJ64" s="2">
        <f>Sheet1!P64</f>
        <v>1</v>
      </c>
    </row>
    <row r="65" spans="1:39">
      <c r="A65" s="2" t="s">
        <v>73</v>
      </c>
      <c r="B65" s="2" t="s">
        <v>496</v>
      </c>
      <c r="C65" s="2" t="str">
        <f t="shared" si="4"/>
        <v>1115.9(2)</v>
      </c>
      <c r="D65" s="2" t="str">
        <f t="shared" si="5"/>
        <v>9/2(-)</v>
      </c>
      <c r="E65" s="2" t="s">
        <v>6</v>
      </c>
      <c r="F65" s="2" t="s">
        <v>475</v>
      </c>
      <c r="G65" s="2" t="s">
        <v>331</v>
      </c>
      <c r="H65" s="2" t="s">
        <v>163</v>
      </c>
      <c r="I65" s="2" t="s">
        <v>375</v>
      </c>
      <c r="K65" s="10" t="s">
        <v>817</v>
      </c>
      <c r="L65" s="10"/>
      <c r="M65" s="2" t="str">
        <f t="shared" si="10"/>
        <v>X</v>
      </c>
      <c r="P65" s="14" t="str">
        <f t="shared" si="12"/>
        <v>match</v>
      </c>
      <c r="Q65" s="14" t="str">
        <f t="shared" si="13"/>
        <v>match</v>
      </c>
      <c r="R65" s="14" t="str">
        <f t="shared" si="6"/>
        <v>match</v>
      </c>
      <c r="S65" s="14" t="str">
        <f t="shared" si="11"/>
        <v>match</v>
      </c>
      <c r="T65" s="14" t="str">
        <f t="shared" si="7"/>
        <v>match</v>
      </c>
      <c r="U65" s="14" t="str">
        <f t="shared" si="8"/>
        <v>match</v>
      </c>
      <c r="V65" s="14">
        <v>590.5</v>
      </c>
      <c r="W65" s="14">
        <v>1115.9000000000001</v>
      </c>
      <c r="X65" s="14">
        <v>525.4</v>
      </c>
      <c r="Y65" s="14" t="s">
        <v>496</v>
      </c>
      <c r="Z65" s="14" t="s">
        <v>475</v>
      </c>
      <c r="AA65" s="14" t="s">
        <v>855</v>
      </c>
      <c r="AC65" s="2" t="s">
        <v>504</v>
      </c>
      <c r="AD65" s="2" t="s">
        <v>378</v>
      </c>
      <c r="AI65" s="2">
        <f t="shared" si="9"/>
        <v>1</v>
      </c>
      <c r="AJ65" s="2">
        <f>Sheet1!P65</f>
        <v>1</v>
      </c>
      <c r="AL65" s="2" t="s">
        <v>423</v>
      </c>
    </row>
    <row r="66" spans="1:39">
      <c r="A66" s="2" t="s">
        <v>51</v>
      </c>
      <c r="B66" s="2" t="s">
        <v>53</v>
      </c>
      <c r="C66" s="2" t="str">
        <f t="shared" si="4"/>
        <v>2813.7(2)</v>
      </c>
      <c r="D66" s="2" t="str">
        <f t="shared" si="5"/>
        <v>21/2(+)</v>
      </c>
      <c r="E66" s="2" t="s">
        <v>164</v>
      </c>
      <c r="F66" s="2" t="s">
        <v>165</v>
      </c>
      <c r="G66" s="2" t="s">
        <v>332</v>
      </c>
      <c r="H66" s="2" t="s">
        <v>516</v>
      </c>
      <c r="K66" s="10" t="s">
        <v>295</v>
      </c>
      <c r="L66" s="10"/>
      <c r="M66" s="2" t="str">
        <f t="shared" ref="M66:M97" si="14">AB66&amp;AC66</f>
        <v>X</v>
      </c>
      <c r="P66" s="14" t="str">
        <f t="shared" si="12"/>
        <v>match</v>
      </c>
      <c r="Q66" s="14" t="str">
        <f t="shared" si="13"/>
        <v>match</v>
      </c>
      <c r="R66" s="14" t="str">
        <f t="shared" si="6"/>
        <v>match</v>
      </c>
      <c r="S66" s="14" t="str">
        <f t="shared" si="11"/>
        <v>match</v>
      </c>
      <c r="T66" s="14" t="str">
        <f t="shared" si="7"/>
        <v>match</v>
      </c>
      <c r="U66" s="14" t="str">
        <f t="shared" si="8"/>
        <v>match</v>
      </c>
      <c r="V66" s="14">
        <v>592.20000000000005</v>
      </c>
      <c r="W66" s="14">
        <v>2813.7</v>
      </c>
      <c r="X66" s="14">
        <v>2221.5</v>
      </c>
      <c r="Y66" s="14" t="s">
        <v>53</v>
      </c>
      <c r="Z66" s="14" t="s">
        <v>165</v>
      </c>
      <c r="AA66" s="14" t="s">
        <v>855</v>
      </c>
      <c r="AC66" s="2" t="s">
        <v>504</v>
      </c>
      <c r="AD66" s="2" t="s">
        <v>295</v>
      </c>
      <c r="AI66" s="2">
        <f t="shared" si="9"/>
        <v>1</v>
      </c>
      <c r="AJ66" s="2">
        <f>Sheet1!P66</f>
        <v>1</v>
      </c>
    </row>
    <row r="67" spans="1:39">
      <c r="A67" s="2" t="s">
        <v>166</v>
      </c>
      <c r="C67" s="2" t="str">
        <f t="shared" ref="C67:C130" si="15">A67</f>
        <v>1715.8(2)</v>
      </c>
      <c r="D67" s="2">
        <f t="shared" ref="D67:D130" si="16">B67</f>
        <v>0</v>
      </c>
      <c r="E67" s="2" t="s">
        <v>167</v>
      </c>
      <c r="F67" s="2" t="s">
        <v>497</v>
      </c>
      <c r="G67" s="2" t="s">
        <v>333</v>
      </c>
      <c r="H67" s="2" t="s">
        <v>516</v>
      </c>
      <c r="K67" s="10" t="s">
        <v>295</v>
      </c>
      <c r="L67" s="10"/>
      <c r="M67" s="2" t="str">
        <f t="shared" si="14"/>
        <v>X</v>
      </c>
      <c r="P67" s="14" t="str">
        <f t="shared" si="12"/>
        <v>match</v>
      </c>
      <c r="Q67" s="14" t="str">
        <f t="shared" si="13"/>
        <v>match</v>
      </c>
      <c r="R67" s="14" t="str">
        <f t="shared" ref="R67:R98" si="17">IF( X67 = --LEFT(E67, FIND("(", E67&amp;"(") - 1 ), "match", "mismatch" )</f>
        <v>match</v>
      </c>
      <c r="S67" s="14" t="str">
        <f t="shared" ref="S67:S130" si="18">IF(Y67=D67, "match", "mismatch" )</f>
        <v>match</v>
      </c>
      <c r="T67" s="14" t="str">
        <f t="shared" ref="T67:T130" si="19">IF(Z67=F67, "match", "mismatch" )</f>
        <v>match</v>
      </c>
      <c r="U67" s="14" t="str">
        <f t="shared" ref="U67:U130" si="20">IF( (AA67="red") = (AC67="X"), "match", "mismatch")</f>
        <v>match</v>
      </c>
      <c r="V67" s="14">
        <v>596.4</v>
      </c>
      <c r="W67" s="14">
        <v>1715.8</v>
      </c>
      <c r="X67" s="14">
        <v>1119.4000000000001</v>
      </c>
      <c r="Z67" s="14" t="s">
        <v>497</v>
      </c>
      <c r="AA67" s="14" t="s">
        <v>855</v>
      </c>
      <c r="AC67" s="2" t="s">
        <v>504</v>
      </c>
      <c r="AD67" s="2" t="s">
        <v>295</v>
      </c>
      <c r="AI67" s="2">
        <f t="shared" ref="AI67:AI130" si="21">COUNTIF(AC67,"*X*")</f>
        <v>1</v>
      </c>
      <c r="AJ67" s="2">
        <f>Sheet1!P67</f>
        <v>1</v>
      </c>
    </row>
    <row r="68" spans="1:39">
      <c r="A68" s="2">
        <v>3535.5</v>
      </c>
      <c r="C68" s="2">
        <f t="shared" si="15"/>
        <v>3535.5</v>
      </c>
      <c r="D68" s="2">
        <f t="shared" si="16"/>
        <v>0</v>
      </c>
      <c r="E68" s="2" t="s">
        <v>70</v>
      </c>
      <c r="F68" s="2" t="s">
        <v>478</v>
      </c>
      <c r="G68" s="2">
        <v>597</v>
      </c>
      <c r="K68" s="10" t="s">
        <v>295</v>
      </c>
      <c r="L68" s="10"/>
      <c r="M68" s="2" t="str">
        <f t="shared" si="14"/>
        <v>X</v>
      </c>
      <c r="P68" s="14" t="str">
        <f t="shared" si="12"/>
        <v>match</v>
      </c>
      <c r="Q68" s="14" t="str">
        <f t="shared" si="13"/>
        <v>match</v>
      </c>
      <c r="R68" s="14" t="str">
        <f t="shared" si="17"/>
        <v>match</v>
      </c>
      <c r="S68" s="14" t="str">
        <f t="shared" si="18"/>
        <v>match</v>
      </c>
      <c r="T68" s="14" t="str">
        <f t="shared" si="19"/>
        <v>match</v>
      </c>
      <c r="U68" s="14" t="str">
        <f t="shared" si="20"/>
        <v>match</v>
      </c>
      <c r="V68" s="14">
        <v>597</v>
      </c>
      <c r="W68" s="14">
        <v>3535.5</v>
      </c>
      <c r="X68" s="14">
        <v>2938.6</v>
      </c>
      <c r="Z68" s="14" t="s">
        <v>478</v>
      </c>
      <c r="AA68" s="14" t="s">
        <v>855</v>
      </c>
      <c r="AC68" s="2" t="s">
        <v>504</v>
      </c>
      <c r="AD68" s="2" t="s">
        <v>295</v>
      </c>
      <c r="AI68" s="2">
        <f t="shared" si="21"/>
        <v>1</v>
      </c>
      <c r="AJ68" s="2">
        <f>Sheet1!P68</f>
        <v>1</v>
      </c>
    </row>
    <row r="69" spans="1:39">
      <c r="A69" s="2" t="s">
        <v>23</v>
      </c>
      <c r="B69" s="2" t="s">
        <v>7</v>
      </c>
      <c r="C69" s="2" t="str">
        <f t="shared" si="15"/>
        <v>636.1(1)</v>
      </c>
      <c r="D69" s="2" t="str">
        <f t="shared" si="16"/>
        <v>7/2+</v>
      </c>
      <c r="E69" s="2" t="s">
        <v>1</v>
      </c>
      <c r="F69" s="2" t="s">
        <v>2</v>
      </c>
      <c r="G69" s="2" t="s">
        <v>168</v>
      </c>
      <c r="H69" s="2" t="s">
        <v>169</v>
      </c>
      <c r="I69" s="2" t="s">
        <v>4</v>
      </c>
      <c r="K69" s="10" t="s">
        <v>762</v>
      </c>
      <c r="L69" s="10"/>
      <c r="M69" s="2" t="str">
        <f t="shared" si="14"/>
        <v/>
      </c>
      <c r="P69" s="14" t="str">
        <f t="shared" si="12"/>
        <v>match</v>
      </c>
      <c r="Q69" s="14" t="str">
        <f t="shared" si="13"/>
        <v>match</v>
      </c>
      <c r="R69" s="14" t="str">
        <f t="shared" si="17"/>
        <v>match</v>
      </c>
      <c r="S69" s="14" t="str">
        <f t="shared" si="18"/>
        <v>match</v>
      </c>
      <c r="T69" s="14" t="str">
        <f t="shared" si="19"/>
        <v>match</v>
      </c>
      <c r="U69" s="14" t="str">
        <f t="shared" si="20"/>
        <v>match</v>
      </c>
      <c r="V69" s="14">
        <v>600.6</v>
      </c>
      <c r="W69" s="14">
        <v>636.1</v>
      </c>
      <c r="X69" s="14">
        <v>35.5</v>
      </c>
      <c r="Y69" s="14" t="s">
        <v>7</v>
      </c>
      <c r="Z69" s="14" t="s">
        <v>2</v>
      </c>
      <c r="AA69" s="14" t="s">
        <v>856</v>
      </c>
      <c r="AC69" s="2" t="s">
        <v>295</v>
      </c>
      <c r="AD69" s="2" t="s">
        <v>379</v>
      </c>
      <c r="AI69" s="2">
        <f t="shared" si="21"/>
        <v>0</v>
      </c>
      <c r="AJ69" s="2">
        <f>Sheet1!P69</f>
        <v>0</v>
      </c>
      <c r="AL69" s="2" t="s">
        <v>403</v>
      </c>
    </row>
    <row r="70" spans="1:39">
      <c r="A70" s="2" t="s">
        <v>110</v>
      </c>
      <c r="B70" s="2" t="s">
        <v>38</v>
      </c>
      <c r="C70" s="2" t="str">
        <f t="shared" si="15"/>
        <v>2863.8(4)</v>
      </c>
      <c r="D70" s="2" t="str">
        <f t="shared" si="16"/>
        <v>23/2+</v>
      </c>
      <c r="E70" s="2" t="s">
        <v>67</v>
      </c>
      <c r="F70" s="2" t="s">
        <v>13</v>
      </c>
      <c r="G70" s="2" t="s">
        <v>334</v>
      </c>
      <c r="H70" s="2" t="s">
        <v>170</v>
      </c>
      <c r="I70" s="2" t="s">
        <v>4</v>
      </c>
      <c r="K70" s="10" t="s">
        <v>793</v>
      </c>
      <c r="L70" s="10"/>
      <c r="M70" s="2" t="str">
        <f t="shared" si="14"/>
        <v>X</v>
      </c>
      <c r="P70" s="14" t="str">
        <f t="shared" si="12"/>
        <v>match</v>
      </c>
      <c r="Q70" s="14" t="str">
        <f t="shared" si="13"/>
        <v>match</v>
      </c>
      <c r="R70" s="14" t="str">
        <f t="shared" si="17"/>
        <v>match</v>
      </c>
      <c r="S70" s="14" t="str">
        <f t="shared" si="18"/>
        <v>match</v>
      </c>
      <c r="T70" s="14" t="str">
        <f t="shared" si="19"/>
        <v>match</v>
      </c>
      <c r="U70" s="14" t="str">
        <f t="shared" si="20"/>
        <v>match</v>
      </c>
      <c r="V70" s="14">
        <v>600.9</v>
      </c>
      <c r="W70" s="14">
        <v>2863.8</v>
      </c>
      <c r="X70" s="14">
        <v>2262.9</v>
      </c>
      <c r="Y70" s="14" t="s">
        <v>38</v>
      </c>
      <c r="Z70" s="14" t="s">
        <v>13</v>
      </c>
      <c r="AA70" s="14" t="s">
        <v>855</v>
      </c>
      <c r="AC70" s="2" t="s">
        <v>504</v>
      </c>
      <c r="AD70" s="2" t="s">
        <v>383</v>
      </c>
      <c r="AI70" s="2">
        <f t="shared" si="21"/>
        <v>1</v>
      </c>
      <c r="AJ70" s="2">
        <f>Sheet1!P70</f>
        <v>1</v>
      </c>
      <c r="AL70" s="2" t="s">
        <v>424</v>
      </c>
      <c r="AM70" s="2" t="s">
        <v>171</v>
      </c>
    </row>
    <row r="71" spans="1:39">
      <c r="A71" s="2" t="s">
        <v>11</v>
      </c>
      <c r="B71" s="2" t="s">
        <v>13</v>
      </c>
      <c r="C71" s="2" t="str">
        <f t="shared" si="15"/>
        <v>2175.1(2)</v>
      </c>
      <c r="D71" s="2" t="str">
        <f t="shared" si="16"/>
        <v>19/2+</v>
      </c>
      <c r="E71" s="2" t="s">
        <v>88</v>
      </c>
      <c r="F71" s="2" t="s">
        <v>89</v>
      </c>
      <c r="G71" s="2" t="s">
        <v>335</v>
      </c>
      <c r="H71" s="2" t="s">
        <v>172</v>
      </c>
      <c r="I71" s="2" t="s">
        <v>4</v>
      </c>
      <c r="K71" s="10" t="s">
        <v>776</v>
      </c>
      <c r="L71" s="10"/>
      <c r="M71" s="2" t="str">
        <f t="shared" si="14"/>
        <v>X</v>
      </c>
      <c r="P71" s="14" t="str">
        <f t="shared" si="12"/>
        <v>match</v>
      </c>
      <c r="Q71" s="14" t="str">
        <f t="shared" si="13"/>
        <v>match</v>
      </c>
      <c r="R71" s="14" t="str">
        <f t="shared" si="17"/>
        <v>match</v>
      </c>
      <c r="S71" s="14" t="str">
        <f t="shared" si="18"/>
        <v>match</v>
      </c>
      <c r="T71" s="14" t="str">
        <f t="shared" si="19"/>
        <v>match</v>
      </c>
      <c r="U71" s="14" t="str">
        <f t="shared" si="20"/>
        <v>match</v>
      </c>
      <c r="V71" s="14">
        <v>605.5</v>
      </c>
      <c r="W71" s="14">
        <v>2175.1</v>
      </c>
      <c r="X71" s="14">
        <v>1569.6</v>
      </c>
      <c r="Y71" s="14" t="s">
        <v>13</v>
      </c>
      <c r="Z71" s="14" t="s">
        <v>89</v>
      </c>
      <c r="AA71" s="14" t="s">
        <v>855</v>
      </c>
      <c r="AC71" s="2" t="s">
        <v>504</v>
      </c>
      <c r="AD71" s="2" t="s">
        <v>379</v>
      </c>
      <c r="AI71" s="2">
        <f t="shared" si="21"/>
        <v>1</v>
      </c>
      <c r="AJ71" s="2">
        <f>Sheet1!P71</f>
        <v>1</v>
      </c>
      <c r="AL71" s="2" t="s">
        <v>425</v>
      </c>
      <c r="AM71" s="2" t="s">
        <v>173</v>
      </c>
    </row>
    <row r="72" spans="1:39">
      <c r="A72" s="2" t="s">
        <v>5</v>
      </c>
      <c r="B72" s="2" t="s">
        <v>7</v>
      </c>
      <c r="C72" s="2" t="str">
        <f t="shared" si="15"/>
        <v>642.2(1)</v>
      </c>
      <c r="D72" s="2" t="str">
        <f t="shared" si="16"/>
        <v>7/2+</v>
      </c>
      <c r="E72" s="2" t="s">
        <v>1</v>
      </c>
      <c r="F72" s="2" t="s">
        <v>2</v>
      </c>
      <c r="G72" s="2" t="s">
        <v>174</v>
      </c>
      <c r="H72" s="2" t="s">
        <v>290</v>
      </c>
      <c r="I72" s="2" t="s">
        <v>4</v>
      </c>
      <c r="K72" s="10" t="s">
        <v>763</v>
      </c>
      <c r="L72" s="10"/>
      <c r="M72" s="2" t="str">
        <f t="shared" si="14"/>
        <v/>
      </c>
      <c r="P72" s="14" t="str">
        <f t="shared" si="12"/>
        <v>match</v>
      </c>
      <c r="Q72" s="14" t="str">
        <f t="shared" si="13"/>
        <v>match</v>
      </c>
      <c r="R72" s="14" t="str">
        <f t="shared" si="17"/>
        <v>match</v>
      </c>
      <c r="S72" s="14" t="str">
        <f t="shared" si="18"/>
        <v>match</v>
      </c>
      <c r="T72" s="14" t="str">
        <f t="shared" si="19"/>
        <v>match</v>
      </c>
      <c r="U72" s="14" t="str">
        <f t="shared" si="20"/>
        <v>match</v>
      </c>
      <c r="V72" s="14">
        <v>606.70000000000005</v>
      </c>
      <c r="W72" s="14">
        <v>642.20000000000005</v>
      </c>
      <c r="X72" s="14">
        <v>35.5</v>
      </c>
      <c r="Y72" s="14" t="s">
        <v>7</v>
      </c>
      <c r="Z72" s="14" t="s">
        <v>2</v>
      </c>
      <c r="AA72" s="14" t="s">
        <v>856</v>
      </c>
      <c r="AC72" s="2" t="s">
        <v>295</v>
      </c>
      <c r="AD72" s="2" t="s">
        <v>295</v>
      </c>
      <c r="AI72" s="2">
        <f t="shared" si="21"/>
        <v>0</v>
      </c>
      <c r="AJ72" s="2">
        <f>Sheet1!P72</f>
        <v>0</v>
      </c>
    </row>
    <row r="73" spans="1:39">
      <c r="A73" s="2" t="s">
        <v>175</v>
      </c>
      <c r="B73" s="2" t="s">
        <v>176</v>
      </c>
      <c r="C73" s="2" t="str">
        <f t="shared" si="15"/>
        <v>3472.1(4)</v>
      </c>
      <c r="D73" s="2" t="str">
        <f t="shared" si="16"/>
        <v>(27/2+)</v>
      </c>
      <c r="E73" s="2" t="s">
        <v>110</v>
      </c>
      <c r="F73" s="2" t="s">
        <v>38</v>
      </c>
      <c r="G73" s="2" t="s">
        <v>336</v>
      </c>
      <c r="H73" s="2" t="s">
        <v>291</v>
      </c>
      <c r="I73" s="2" t="s">
        <v>138</v>
      </c>
      <c r="K73" s="10" t="s">
        <v>798</v>
      </c>
      <c r="L73" s="10"/>
      <c r="M73" s="2" t="str">
        <f t="shared" si="14"/>
        <v>X</v>
      </c>
      <c r="P73" s="14" t="str">
        <f t="shared" si="12"/>
        <v>match</v>
      </c>
      <c r="Q73" s="14" t="str">
        <f t="shared" si="13"/>
        <v>match</v>
      </c>
      <c r="R73" s="14" t="str">
        <f t="shared" si="17"/>
        <v>match</v>
      </c>
      <c r="S73" s="14" t="str">
        <f t="shared" si="18"/>
        <v>match</v>
      </c>
      <c r="T73" s="14" t="str">
        <f t="shared" si="19"/>
        <v>match</v>
      </c>
      <c r="U73" s="14" t="str">
        <f t="shared" si="20"/>
        <v>match</v>
      </c>
      <c r="V73" s="14">
        <v>608.29999999999995</v>
      </c>
      <c r="W73" s="14">
        <v>3472.1</v>
      </c>
      <c r="X73" s="14">
        <v>2863.8</v>
      </c>
      <c r="Y73" s="14" t="s">
        <v>176</v>
      </c>
      <c r="Z73" s="14" t="s">
        <v>38</v>
      </c>
      <c r="AA73" s="14" t="s">
        <v>855</v>
      </c>
      <c r="AC73" s="2" t="s">
        <v>504</v>
      </c>
      <c r="AD73" s="2" t="s">
        <v>383</v>
      </c>
      <c r="AI73" s="2">
        <f t="shared" si="21"/>
        <v>1</v>
      </c>
      <c r="AJ73" s="2">
        <f>Sheet1!P73</f>
        <v>1</v>
      </c>
      <c r="AL73" s="2" t="s">
        <v>426</v>
      </c>
    </row>
    <row r="74" spans="1:39">
      <c r="A74" s="2" t="s">
        <v>177</v>
      </c>
      <c r="B74" s="2" t="s">
        <v>498</v>
      </c>
      <c r="C74" s="2" t="str">
        <f t="shared" si="15"/>
        <v>1818.7(4)</v>
      </c>
      <c r="D74" s="2" t="str">
        <f t="shared" si="16"/>
        <v>13/2(-)</v>
      </c>
      <c r="E74" s="2" t="s">
        <v>178</v>
      </c>
      <c r="F74" s="2" t="s">
        <v>480</v>
      </c>
      <c r="G74" s="2" t="s">
        <v>337</v>
      </c>
      <c r="H74" s="2" t="s">
        <v>179</v>
      </c>
      <c r="I74" s="2" t="s">
        <v>375</v>
      </c>
      <c r="K74" s="10" t="s">
        <v>822</v>
      </c>
      <c r="L74" s="10"/>
      <c r="M74" s="2" t="str">
        <f t="shared" si="14"/>
        <v>X</v>
      </c>
      <c r="P74" s="14" t="str">
        <f t="shared" si="12"/>
        <v>match</v>
      </c>
      <c r="Q74" s="14" t="str">
        <f t="shared" si="13"/>
        <v>match</v>
      </c>
      <c r="R74" s="14" t="str">
        <f t="shared" si="17"/>
        <v>match</v>
      </c>
      <c r="S74" s="14" t="str">
        <f t="shared" si="18"/>
        <v>match</v>
      </c>
      <c r="T74" s="14" t="str">
        <f t="shared" si="19"/>
        <v>match</v>
      </c>
      <c r="U74" s="14" t="str">
        <f t="shared" si="20"/>
        <v>match</v>
      </c>
      <c r="V74" s="14">
        <v>609.1</v>
      </c>
      <c r="W74" s="14">
        <v>1818.7</v>
      </c>
      <c r="X74" s="14">
        <v>1209.5999999999999</v>
      </c>
      <c r="Y74" s="14" t="s">
        <v>498</v>
      </c>
      <c r="Z74" s="14" t="s">
        <v>480</v>
      </c>
      <c r="AA74" s="14" t="s">
        <v>855</v>
      </c>
      <c r="AC74" s="2" t="s">
        <v>504</v>
      </c>
      <c r="AD74" s="2" t="s">
        <v>378</v>
      </c>
      <c r="AI74" s="2">
        <f t="shared" si="21"/>
        <v>1</v>
      </c>
      <c r="AJ74" s="2">
        <f>Sheet1!P74</f>
        <v>1</v>
      </c>
      <c r="AL74" s="2" t="s">
        <v>427</v>
      </c>
    </row>
    <row r="75" spans="1:39">
      <c r="A75" s="2" t="s">
        <v>164</v>
      </c>
      <c r="B75" s="2" t="s">
        <v>165</v>
      </c>
      <c r="C75" s="2" t="str">
        <f t="shared" si="15"/>
        <v>2221.5(2)</v>
      </c>
      <c r="D75" s="2" t="str">
        <f t="shared" si="16"/>
        <v>17/2(+)</v>
      </c>
      <c r="E75" s="2" t="s">
        <v>100</v>
      </c>
      <c r="F75" s="2" t="s">
        <v>101</v>
      </c>
      <c r="G75" s="2" t="s">
        <v>338</v>
      </c>
      <c r="H75" s="2" t="s">
        <v>180</v>
      </c>
      <c r="I75" s="2" t="s">
        <v>138</v>
      </c>
      <c r="K75" s="10" t="s">
        <v>846</v>
      </c>
      <c r="L75" s="10"/>
      <c r="M75" s="2" t="str">
        <f t="shared" si="14"/>
        <v>X</v>
      </c>
      <c r="P75" s="14" t="str">
        <f t="shared" si="12"/>
        <v>match</v>
      </c>
      <c r="Q75" s="14" t="str">
        <f t="shared" si="13"/>
        <v>match</v>
      </c>
      <c r="R75" s="14" t="str">
        <f t="shared" si="17"/>
        <v>match</v>
      </c>
      <c r="S75" s="14" t="str">
        <f t="shared" si="18"/>
        <v>match</v>
      </c>
      <c r="T75" s="14" t="str">
        <f t="shared" si="19"/>
        <v>match</v>
      </c>
      <c r="U75" s="14" t="str">
        <f t="shared" si="20"/>
        <v>match</v>
      </c>
      <c r="V75" s="14">
        <v>624.20000000000005</v>
      </c>
      <c r="W75" s="14">
        <v>2221.5</v>
      </c>
      <c r="X75" s="14">
        <v>1597.3</v>
      </c>
      <c r="Y75" s="14" t="s">
        <v>165</v>
      </c>
      <c r="Z75" s="14" t="s">
        <v>101</v>
      </c>
      <c r="AA75" s="14" t="s">
        <v>855</v>
      </c>
      <c r="AC75" s="2" t="s">
        <v>504</v>
      </c>
      <c r="AD75" s="2" t="s">
        <v>376</v>
      </c>
      <c r="AI75" s="2">
        <f t="shared" si="21"/>
        <v>1</v>
      </c>
      <c r="AJ75" s="2">
        <f>Sheet1!P75</f>
        <v>1</v>
      </c>
      <c r="AL75" s="2" t="s">
        <v>428</v>
      </c>
    </row>
    <row r="76" spans="1:39">
      <c r="A76" s="2" t="s">
        <v>11</v>
      </c>
      <c r="B76" s="2" t="s">
        <v>13</v>
      </c>
      <c r="C76" s="2" t="str">
        <f t="shared" si="15"/>
        <v>2175.1(2)</v>
      </c>
      <c r="D76" s="2" t="str">
        <f t="shared" si="16"/>
        <v>19/2+</v>
      </c>
      <c r="E76" s="2" t="s">
        <v>181</v>
      </c>
      <c r="F76" s="2" t="s">
        <v>182</v>
      </c>
      <c r="G76" s="2" t="s">
        <v>183</v>
      </c>
      <c r="I76" s="2" t="s">
        <v>138</v>
      </c>
      <c r="J76" s="9" t="s">
        <v>854</v>
      </c>
      <c r="K76" s="10" t="s">
        <v>777</v>
      </c>
      <c r="L76" s="10"/>
      <c r="M76" s="2" t="str">
        <f t="shared" si="14"/>
        <v>X</v>
      </c>
      <c r="O76" s="1" t="s">
        <v>282</v>
      </c>
      <c r="P76" s="14" t="str">
        <f t="shared" si="12"/>
        <v>match</v>
      </c>
      <c r="Q76" s="14" t="str">
        <f t="shared" si="13"/>
        <v>match</v>
      </c>
      <c r="R76" s="14" t="str">
        <f t="shared" si="17"/>
        <v>match</v>
      </c>
      <c r="S76" s="14" t="str">
        <f t="shared" si="18"/>
        <v>match</v>
      </c>
      <c r="T76" s="14" t="str">
        <f t="shared" si="19"/>
        <v>match</v>
      </c>
      <c r="U76" s="14" t="str">
        <f t="shared" si="20"/>
        <v>match</v>
      </c>
      <c r="V76" s="15">
        <v>647</v>
      </c>
      <c r="W76" s="14">
        <v>2175.1</v>
      </c>
      <c r="X76" s="14">
        <v>1527.6</v>
      </c>
      <c r="Y76" s="14" t="s">
        <v>13</v>
      </c>
      <c r="Z76" s="14" t="s">
        <v>182</v>
      </c>
      <c r="AA76" s="14" t="s">
        <v>855</v>
      </c>
      <c r="AC76" s="2" t="s">
        <v>504</v>
      </c>
      <c r="AD76" s="2" t="s">
        <v>385</v>
      </c>
      <c r="AI76" s="2">
        <f t="shared" si="21"/>
        <v>1</v>
      </c>
      <c r="AJ76" s="2">
        <f>Sheet1!P76</f>
        <v>1</v>
      </c>
      <c r="AL76" s="2" t="s">
        <v>429</v>
      </c>
    </row>
    <row r="77" spans="1:39">
      <c r="A77" s="2" t="s">
        <v>164</v>
      </c>
      <c r="B77" s="2" t="s">
        <v>165</v>
      </c>
      <c r="C77" s="2" t="str">
        <f t="shared" si="15"/>
        <v>2221.5(2)</v>
      </c>
      <c r="D77" s="2" t="str">
        <f t="shared" si="16"/>
        <v>17/2(+)</v>
      </c>
      <c r="E77" s="2" t="s">
        <v>88</v>
      </c>
      <c r="F77" s="2" t="s">
        <v>89</v>
      </c>
      <c r="G77" s="2" t="s">
        <v>339</v>
      </c>
      <c r="H77" s="2" t="s">
        <v>184</v>
      </c>
      <c r="I77" s="2" t="s">
        <v>375</v>
      </c>
      <c r="K77" s="10" t="s">
        <v>779</v>
      </c>
      <c r="L77" s="10"/>
      <c r="M77" s="2" t="str">
        <f t="shared" si="14"/>
        <v>X</v>
      </c>
      <c r="P77" s="14" t="str">
        <f t="shared" si="12"/>
        <v>match</v>
      </c>
      <c r="Q77" s="14" t="str">
        <f t="shared" si="13"/>
        <v>match</v>
      </c>
      <c r="R77" s="14" t="str">
        <f t="shared" si="17"/>
        <v>match</v>
      </c>
      <c r="S77" s="14" t="str">
        <f t="shared" si="18"/>
        <v>match</v>
      </c>
      <c r="T77" s="14" t="str">
        <f t="shared" si="19"/>
        <v>match</v>
      </c>
      <c r="U77" s="14" t="str">
        <f t="shared" si="20"/>
        <v>match</v>
      </c>
      <c r="V77" s="15">
        <v>652</v>
      </c>
      <c r="W77" s="14">
        <v>2221.5</v>
      </c>
      <c r="X77" s="14">
        <v>1569.6</v>
      </c>
      <c r="Y77" s="14" t="s">
        <v>165</v>
      </c>
      <c r="Z77" s="14" t="s">
        <v>89</v>
      </c>
      <c r="AA77" s="14" t="s">
        <v>855</v>
      </c>
      <c r="AC77" s="2" t="s">
        <v>504</v>
      </c>
      <c r="AD77" s="2" t="s">
        <v>379</v>
      </c>
      <c r="AI77" s="2">
        <f t="shared" si="21"/>
        <v>1</v>
      </c>
      <c r="AJ77" s="2">
        <f>Sheet1!P77</f>
        <v>1</v>
      </c>
      <c r="AL77" s="2" t="s">
        <v>430</v>
      </c>
    </row>
    <row r="78" spans="1:39">
      <c r="A78" s="2" t="s">
        <v>45</v>
      </c>
      <c r="B78" s="2" t="s">
        <v>46</v>
      </c>
      <c r="C78" s="2" t="str">
        <f t="shared" si="15"/>
        <v>3983.5(2)</v>
      </c>
      <c r="D78" s="2" t="str">
        <f t="shared" si="16"/>
        <v>29/2(+)</v>
      </c>
      <c r="E78" s="2" t="s">
        <v>58</v>
      </c>
      <c r="F78" s="2" t="s">
        <v>59</v>
      </c>
      <c r="G78" s="2" t="s">
        <v>340</v>
      </c>
      <c r="H78" s="2" t="s">
        <v>185</v>
      </c>
      <c r="I78" s="2" t="s">
        <v>375</v>
      </c>
      <c r="K78" s="10" t="s">
        <v>812</v>
      </c>
      <c r="L78" s="10"/>
      <c r="M78" s="2" t="str">
        <f t="shared" si="14"/>
        <v>X</v>
      </c>
      <c r="P78" s="14" t="str">
        <f t="shared" si="12"/>
        <v>match</v>
      </c>
      <c r="Q78" s="14" t="str">
        <f t="shared" si="13"/>
        <v>match</v>
      </c>
      <c r="R78" s="14" t="str">
        <f t="shared" si="17"/>
        <v>match</v>
      </c>
      <c r="S78" s="14" t="str">
        <f t="shared" si="18"/>
        <v>match</v>
      </c>
      <c r="T78" s="14" t="str">
        <f t="shared" si="19"/>
        <v>match</v>
      </c>
      <c r="U78" s="14" t="str">
        <f t="shared" si="20"/>
        <v>match</v>
      </c>
      <c r="V78" s="14">
        <v>652.6</v>
      </c>
      <c r="W78" s="14">
        <v>3983.5</v>
      </c>
      <c r="X78" s="14">
        <v>3330.9</v>
      </c>
      <c r="Y78" s="14" t="s">
        <v>46</v>
      </c>
      <c r="Z78" s="14" t="s">
        <v>59</v>
      </c>
      <c r="AA78" s="14" t="s">
        <v>855</v>
      </c>
      <c r="AC78" s="2" t="s">
        <v>504</v>
      </c>
      <c r="AD78" s="2" t="s">
        <v>377</v>
      </c>
      <c r="AI78" s="2">
        <f t="shared" si="21"/>
        <v>1</v>
      </c>
      <c r="AJ78" s="2">
        <f>Sheet1!P78</f>
        <v>1</v>
      </c>
      <c r="AL78" s="2" t="s">
        <v>431</v>
      </c>
    </row>
    <row r="79" spans="1:39">
      <c r="A79" s="2" t="s">
        <v>81</v>
      </c>
      <c r="B79" s="2" t="s">
        <v>488</v>
      </c>
      <c r="C79" s="2" t="str">
        <f t="shared" si="15"/>
        <v>1500.5(2)</v>
      </c>
      <c r="D79" s="2" t="str">
        <f t="shared" si="16"/>
        <v>19/2-</v>
      </c>
      <c r="E79" s="2" t="s">
        <v>186</v>
      </c>
      <c r="F79" s="2" t="s">
        <v>499</v>
      </c>
      <c r="G79" s="2" t="s">
        <v>187</v>
      </c>
      <c r="H79" s="2">
        <v>1000</v>
      </c>
      <c r="I79" s="2" t="s">
        <v>4</v>
      </c>
      <c r="K79" s="10" t="s">
        <v>813</v>
      </c>
      <c r="L79" s="10"/>
      <c r="M79" s="2" t="str">
        <f t="shared" si="14"/>
        <v/>
      </c>
      <c r="P79" s="14" t="str">
        <f t="shared" si="12"/>
        <v>match</v>
      </c>
      <c r="Q79" s="14" t="str">
        <f t="shared" si="13"/>
        <v>match</v>
      </c>
      <c r="R79" s="14" t="str">
        <f t="shared" si="17"/>
        <v>match</v>
      </c>
      <c r="S79" s="14" t="str">
        <f t="shared" si="18"/>
        <v>match</v>
      </c>
      <c r="T79" s="14" t="str">
        <f t="shared" si="19"/>
        <v>match</v>
      </c>
      <c r="U79" s="14" t="str">
        <f t="shared" si="20"/>
        <v>match</v>
      </c>
      <c r="V79" s="14">
        <v>659.6</v>
      </c>
      <c r="W79" s="14">
        <v>1500.5</v>
      </c>
      <c r="X79" s="14">
        <v>840.9</v>
      </c>
      <c r="Y79" s="14" t="s">
        <v>488</v>
      </c>
      <c r="Z79" s="14" t="s">
        <v>499</v>
      </c>
      <c r="AA79" s="14" t="s">
        <v>856</v>
      </c>
      <c r="AC79" s="2" t="s">
        <v>295</v>
      </c>
      <c r="AD79" s="2" t="s">
        <v>377</v>
      </c>
      <c r="AE79" s="2" t="s">
        <v>283</v>
      </c>
      <c r="AI79" s="2">
        <f t="shared" si="21"/>
        <v>0</v>
      </c>
      <c r="AJ79" s="2">
        <f>Sheet1!P79</f>
        <v>0</v>
      </c>
      <c r="AL79" s="2" t="s">
        <v>432</v>
      </c>
    </row>
    <row r="80" spans="1:39">
      <c r="A80" s="2" t="s">
        <v>11</v>
      </c>
      <c r="B80" s="2" t="s">
        <v>13</v>
      </c>
      <c r="C80" s="2" t="str">
        <f t="shared" si="15"/>
        <v>2175.1(2)</v>
      </c>
      <c r="D80" s="2" t="str">
        <f t="shared" si="16"/>
        <v>19/2+</v>
      </c>
      <c r="E80" s="2" t="s">
        <v>188</v>
      </c>
      <c r="F80" s="2" t="s">
        <v>182</v>
      </c>
      <c r="G80" s="2">
        <v>661</v>
      </c>
      <c r="K80" s="10" t="s">
        <v>295</v>
      </c>
      <c r="L80" s="10"/>
      <c r="M80" s="2" t="str">
        <f t="shared" si="14"/>
        <v>X</v>
      </c>
      <c r="O80" s="1" t="s">
        <v>282</v>
      </c>
      <c r="P80" s="14" t="str">
        <f t="shared" si="12"/>
        <v>match</v>
      </c>
      <c r="Q80" s="14" t="str">
        <f t="shared" si="13"/>
        <v>match</v>
      </c>
      <c r="R80" s="14" t="str">
        <f t="shared" si="17"/>
        <v>match</v>
      </c>
      <c r="S80" s="14" t="str">
        <f t="shared" si="18"/>
        <v>match</v>
      </c>
      <c r="T80" s="14" t="str">
        <f t="shared" si="19"/>
        <v>match</v>
      </c>
      <c r="U80" s="14" t="str">
        <f t="shared" si="20"/>
        <v>match</v>
      </c>
      <c r="V80" s="14">
        <v>661</v>
      </c>
      <c r="W80" s="14">
        <v>2175.1</v>
      </c>
      <c r="X80" s="14">
        <v>1514.1</v>
      </c>
      <c r="Y80" s="14" t="s">
        <v>13</v>
      </c>
      <c r="Z80" s="14" t="s">
        <v>182</v>
      </c>
      <c r="AA80" s="14" t="s">
        <v>855</v>
      </c>
      <c r="AC80" s="2" t="s">
        <v>504</v>
      </c>
      <c r="AD80" s="2" t="s">
        <v>295</v>
      </c>
      <c r="AI80" s="2">
        <f t="shared" si="21"/>
        <v>1</v>
      </c>
      <c r="AJ80" s="2">
        <f>Sheet1!P80</f>
        <v>1</v>
      </c>
    </row>
    <row r="81" spans="1:39">
      <c r="A81" s="2" t="s">
        <v>11</v>
      </c>
      <c r="B81" s="2" t="s">
        <v>13</v>
      </c>
      <c r="C81" s="2" t="str">
        <f t="shared" si="15"/>
        <v>2175.1(2)</v>
      </c>
      <c r="D81" s="2" t="str">
        <f t="shared" si="16"/>
        <v>19/2+</v>
      </c>
      <c r="E81" s="2" t="s">
        <v>81</v>
      </c>
      <c r="F81" s="2" t="s">
        <v>488</v>
      </c>
      <c r="G81" s="2" t="s">
        <v>189</v>
      </c>
      <c r="H81" s="2" t="s">
        <v>146</v>
      </c>
      <c r="I81" s="2" t="s">
        <v>190</v>
      </c>
      <c r="K81" s="10" t="s">
        <v>778</v>
      </c>
      <c r="L81" s="10"/>
      <c r="M81" s="2" t="str">
        <f t="shared" si="14"/>
        <v/>
      </c>
      <c r="P81" s="14" t="str">
        <f t="shared" si="12"/>
        <v>match</v>
      </c>
      <c r="Q81" s="14" t="str">
        <f t="shared" si="13"/>
        <v>match</v>
      </c>
      <c r="R81" s="14" t="str">
        <f t="shared" si="17"/>
        <v>match</v>
      </c>
      <c r="S81" s="14" t="str">
        <f t="shared" si="18"/>
        <v>match</v>
      </c>
      <c r="T81" s="14" t="str">
        <f t="shared" si="19"/>
        <v>match</v>
      </c>
      <c r="U81" s="14" t="str">
        <f t="shared" si="20"/>
        <v>match</v>
      </c>
      <c r="V81" s="14">
        <v>674.3</v>
      </c>
      <c r="W81" s="14">
        <v>2175.1</v>
      </c>
      <c r="X81" s="14">
        <v>1500.5</v>
      </c>
      <c r="Y81" s="14" t="s">
        <v>13</v>
      </c>
      <c r="Z81" s="14" t="s">
        <v>488</v>
      </c>
      <c r="AA81" s="14" t="s">
        <v>856</v>
      </c>
      <c r="AC81" s="2" t="s">
        <v>295</v>
      </c>
      <c r="AD81" s="2" t="s">
        <v>380</v>
      </c>
      <c r="AI81" s="2">
        <f t="shared" si="21"/>
        <v>0</v>
      </c>
      <c r="AJ81" s="2">
        <f>Sheet1!P81</f>
        <v>0</v>
      </c>
      <c r="AL81" s="2" t="s">
        <v>433</v>
      </c>
    </row>
    <row r="82" spans="1:39">
      <c r="A82" s="2" t="s">
        <v>191</v>
      </c>
      <c r="B82" s="2" t="s">
        <v>482</v>
      </c>
      <c r="C82" s="2" t="str">
        <f t="shared" si="15"/>
        <v>4127.7(3)</v>
      </c>
      <c r="D82" s="2" t="str">
        <f t="shared" si="16"/>
        <v>29/2(-)</v>
      </c>
      <c r="E82" s="2" t="s">
        <v>20</v>
      </c>
      <c r="F82" s="2" t="s">
        <v>477</v>
      </c>
      <c r="G82" s="2" t="s">
        <v>341</v>
      </c>
      <c r="H82" s="2" t="s">
        <v>192</v>
      </c>
      <c r="I82" s="2" t="s">
        <v>375</v>
      </c>
      <c r="K82" s="10" t="s">
        <v>847</v>
      </c>
      <c r="L82" s="10"/>
      <c r="M82" s="2" t="str">
        <f t="shared" si="14"/>
        <v>X</v>
      </c>
      <c r="P82" s="14" t="str">
        <f t="shared" si="12"/>
        <v>match</v>
      </c>
      <c r="Q82" s="14" t="str">
        <f t="shared" si="13"/>
        <v>match</v>
      </c>
      <c r="R82" s="14" t="str">
        <f t="shared" si="17"/>
        <v>match</v>
      </c>
      <c r="S82" s="14" t="str">
        <f t="shared" si="18"/>
        <v>match</v>
      </c>
      <c r="T82" s="14" t="str">
        <f t="shared" si="19"/>
        <v>match</v>
      </c>
      <c r="U82" s="14" t="str">
        <f t="shared" si="20"/>
        <v>match</v>
      </c>
      <c r="V82" s="14">
        <v>675.3</v>
      </c>
      <c r="W82" s="14">
        <v>4127.7</v>
      </c>
      <c r="X82" s="14">
        <v>3452.4</v>
      </c>
      <c r="Y82" s="14" t="s">
        <v>482</v>
      </c>
      <c r="Z82" s="14" t="s">
        <v>477</v>
      </c>
      <c r="AA82" s="14" t="s">
        <v>855</v>
      </c>
      <c r="AC82" s="2" t="s">
        <v>504</v>
      </c>
      <c r="AD82" s="2" t="s">
        <v>386</v>
      </c>
      <c r="AI82" s="2">
        <f t="shared" si="21"/>
        <v>1</v>
      </c>
      <c r="AJ82" s="2">
        <f>Sheet1!P82</f>
        <v>1</v>
      </c>
      <c r="AL82" s="2" t="s">
        <v>434</v>
      </c>
    </row>
    <row r="83" spans="1:39">
      <c r="A83" s="2">
        <v>5272.2</v>
      </c>
      <c r="C83" s="2">
        <f t="shared" si="15"/>
        <v>5272.2</v>
      </c>
      <c r="D83" s="2">
        <f t="shared" si="16"/>
        <v>0</v>
      </c>
      <c r="E83" s="2" t="s">
        <v>93</v>
      </c>
      <c r="F83" s="2" t="s">
        <v>94</v>
      </c>
      <c r="G83" s="2">
        <v>679</v>
      </c>
      <c r="K83" s="10" t="s">
        <v>295</v>
      </c>
      <c r="L83" s="10"/>
      <c r="M83" s="2" t="str">
        <f t="shared" si="14"/>
        <v>X</v>
      </c>
      <c r="N83" s="2" t="s">
        <v>282</v>
      </c>
      <c r="O83" s="1" t="s">
        <v>282</v>
      </c>
      <c r="P83" s="14" t="str">
        <f t="shared" si="12"/>
        <v>match</v>
      </c>
      <c r="Q83" s="14" t="str">
        <f t="shared" si="13"/>
        <v>match</v>
      </c>
      <c r="R83" s="14" t="str">
        <f t="shared" si="17"/>
        <v>match</v>
      </c>
      <c r="S83" s="14" t="str">
        <f t="shared" si="18"/>
        <v>match</v>
      </c>
      <c r="T83" s="14" t="str">
        <f t="shared" si="19"/>
        <v>match</v>
      </c>
      <c r="U83" s="14" t="str">
        <f t="shared" si="20"/>
        <v>match</v>
      </c>
      <c r="V83" s="14">
        <v>679</v>
      </c>
      <c r="W83" s="14">
        <v>5272.2</v>
      </c>
      <c r="X83" s="14">
        <v>4593.2</v>
      </c>
      <c r="Z83" s="14" t="s">
        <v>94</v>
      </c>
      <c r="AA83" s="14" t="s">
        <v>855</v>
      </c>
      <c r="AC83" s="2" t="s">
        <v>504</v>
      </c>
      <c r="AD83" s="2" t="s">
        <v>295</v>
      </c>
      <c r="AI83" s="2">
        <f t="shared" si="21"/>
        <v>1</v>
      </c>
      <c r="AJ83" s="2">
        <f>Sheet1!P83</f>
        <v>1</v>
      </c>
    </row>
    <row r="84" spans="1:39">
      <c r="A84" s="2" t="s">
        <v>193</v>
      </c>
      <c r="B84" s="2" t="s">
        <v>194</v>
      </c>
      <c r="C84" s="2" t="str">
        <f t="shared" si="15"/>
        <v>823.9(1)</v>
      </c>
      <c r="D84" s="2" t="str">
        <f t="shared" si="16"/>
        <v>13/2</v>
      </c>
      <c r="E84" s="2" t="s">
        <v>28</v>
      </c>
      <c r="F84" s="2" t="s">
        <v>480</v>
      </c>
      <c r="G84" s="2" t="s">
        <v>195</v>
      </c>
      <c r="K84" s="10" t="s">
        <v>764</v>
      </c>
      <c r="L84" s="10"/>
      <c r="M84" s="2" t="str">
        <f t="shared" si="14"/>
        <v>X</v>
      </c>
      <c r="N84" s="2" t="s">
        <v>282</v>
      </c>
      <c r="O84" s="1" t="s">
        <v>282</v>
      </c>
      <c r="P84" s="14" t="str">
        <f t="shared" si="12"/>
        <v>match</v>
      </c>
      <c r="Q84" s="14" t="str">
        <f t="shared" si="13"/>
        <v>match</v>
      </c>
      <c r="R84" s="14" t="str">
        <f t="shared" si="17"/>
        <v>match</v>
      </c>
      <c r="S84" s="14" t="str">
        <f t="shared" si="18"/>
        <v>match</v>
      </c>
      <c r="T84" s="14" t="str">
        <f t="shared" si="19"/>
        <v>match</v>
      </c>
      <c r="U84" s="14" t="str">
        <f t="shared" si="20"/>
        <v>match</v>
      </c>
      <c r="V84" s="14">
        <v>679.1</v>
      </c>
      <c r="W84" s="14">
        <v>823.9</v>
      </c>
      <c r="X84" s="14">
        <v>144.80000000000001</v>
      </c>
      <c r="Y84" s="14" t="s">
        <v>194</v>
      </c>
      <c r="Z84" s="14" t="s">
        <v>480</v>
      </c>
      <c r="AA84" s="14" t="s">
        <v>855</v>
      </c>
      <c r="AC84" s="2" t="s">
        <v>504</v>
      </c>
      <c r="AD84" s="2" t="s">
        <v>385</v>
      </c>
      <c r="AI84" s="2">
        <f t="shared" si="21"/>
        <v>1</v>
      </c>
      <c r="AJ84" s="2">
        <f>Sheet1!P84</f>
        <v>1</v>
      </c>
      <c r="AL84" s="2" t="s">
        <v>435</v>
      </c>
    </row>
    <row r="85" spans="1:39">
      <c r="A85" s="2" t="s">
        <v>178</v>
      </c>
      <c r="B85" s="2" t="s">
        <v>480</v>
      </c>
      <c r="C85" s="2" t="str">
        <f t="shared" si="15"/>
        <v>1209.6(2)</v>
      </c>
      <c r="D85" s="2" t="str">
        <f t="shared" si="16"/>
        <v>11/2-</v>
      </c>
      <c r="E85" s="2" t="s">
        <v>6</v>
      </c>
      <c r="F85" s="2" t="s">
        <v>475</v>
      </c>
      <c r="G85" s="2" t="s">
        <v>196</v>
      </c>
      <c r="H85" s="2" t="s">
        <v>197</v>
      </c>
      <c r="K85" s="10" t="s">
        <v>295</v>
      </c>
      <c r="L85" s="10"/>
      <c r="M85" s="2" t="str">
        <f t="shared" si="14"/>
        <v/>
      </c>
      <c r="P85" s="14" t="str">
        <f t="shared" si="12"/>
        <v>match</v>
      </c>
      <c r="Q85" s="14" t="str">
        <f t="shared" si="13"/>
        <v>match</v>
      </c>
      <c r="R85" s="14" t="str">
        <f t="shared" si="17"/>
        <v>match</v>
      </c>
      <c r="S85" s="14" t="str">
        <f t="shared" si="18"/>
        <v>match</v>
      </c>
      <c r="T85" s="14" t="str">
        <f t="shared" si="19"/>
        <v>match</v>
      </c>
      <c r="U85" s="14" t="str">
        <f t="shared" si="20"/>
        <v>match</v>
      </c>
      <c r="V85" s="14">
        <v>684</v>
      </c>
      <c r="W85" s="14">
        <v>1209.5999999999999</v>
      </c>
      <c r="X85" s="14">
        <v>525.4</v>
      </c>
      <c r="Y85" s="14" t="s">
        <v>480</v>
      </c>
      <c r="Z85" s="14" t="s">
        <v>475</v>
      </c>
      <c r="AA85" s="14" t="s">
        <v>856</v>
      </c>
      <c r="AC85" s="2" t="s">
        <v>295</v>
      </c>
      <c r="AD85" s="2" t="s">
        <v>295</v>
      </c>
      <c r="AI85" s="2">
        <f t="shared" si="21"/>
        <v>0</v>
      </c>
      <c r="AJ85" s="2">
        <f>Sheet1!P85</f>
        <v>0</v>
      </c>
    </row>
    <row r="86" spans="1:39">
      <c r="A86" s="2" t="s">
        <v>188</v>
      </c>
      <c r="B86" s="2" t="s">
        <v>182</v>
      </c>
      <c r="C86" s="2" t="str">
        <f t="shared" si="15"/>
        <v>1514.1(2)</v>
      </c>
      <c r="D86" s="2" t="str">
        <f t="shared" si="16"/>
        <v>15/2</v>
      </c>
      <c r="E86" s="2" t="s">
        <v>193</v>
      </c>
      <c r="F86" s="2" t="s">
        <v>194</v>
      </c>
      <c r="G86" s="2" t="s">
        <v>198</v>
      </c>
      <c r="I86" s="2" t="s">
        <v>375</v>
      </c>
      <c r="K86" s="10" t="s">
        <v>769</v>
      </c>
      <c r="L86" s="10"/>
      <c r="M86" s="2" t="str">
        <f t="shared" si="14"/>
        <v>X</v>
      </c>
      <c r="N86" s="2" t="s">
        <v>282</v>
      </c>
      <c r="O86" s="1" t="s">
        <v>282</v>
      </c>
      <c r="P86" s="14" t="str">
        <f t="shared" si="12"/>
        <v>match</v>
      </c>
      <c r="Q86" s="14" t="str">
        <f t="shared" si="13"/>
        <v>match</v>
      </c>
      <c r="R86" s="14" t="str">
        <f t="shared" si="17"/>
        <v>match</v>
      </c>
      <c r="S86" s="14" t="str">
        <f t="shared" si="18"/>
        <v>match</v>
      </c>
      <c r="T86" s="14" t="str">
        <f t="shared" si="19"/>
        <v>match</v>
      </c>
      <c r="U86" s="14" t="str">
        <f t="shared" si="20"/>
        <v>match</v>
      </c>
      <c r="V86" s="14">
        <v>690.2</v>
      </c>
      <c r="W86" s="14">
        <v>1514.1</v>
      </c>
      <c r="X86" s="14">
        <v>823.9</v>
      </c>
      <c r="Y86" s="14" t="s">
        <v>182</v>
      </c>
      <c r="Z86" s="14" t="s">
        <v>194</v>
      </c>
      <c r="AA86" s="14" t="s">
        <v>855</v>
      </c>
      <c r="AC86" s="2" t="s">
        <v>504</v>
      </c>
      <c r="AD86" s="2" t="s">
        <v>385</v>
      </c>
      <c r="AI86" s="2">
        <f t="shared" si="21"/>
        <v>1</v>
      </c>
      <c r="AJ86" s="2">
        <f>Sheet1!P86</f>
        <v>1</v>
      </c>
      <c r="AL86" s="2" t="s">
        <v>436</v>
      </c>
    </row>
    <row r="87" spans="1:39">
      <c r="A87" s="2" t="s">
        <v>67</v>
      </c>
      <c r="B87" s="2" t="s">
        <v>13</v>
      </c>
      <c r="C87" s="2" t="str">
        <f t="shared" si="15"/>
        <v>2262.9(2)</v>
      </c>
      <c r="D87" s="2" t="str">
        <f t="shared" si="16"/>
        <v>19/2+</v>
      </c>
      <c r="E87" s="2" t="s">
        <v>88</v>
      </c>
      <c r="F87" s="2" t="s">
        <v>89</v>
      </c>
      <c r="G87" s="2" t="s">
        <v>199</v>
      </c>
      <c r="H87" s="2" t="s">
        <v>200</v>
      </c>
      <c r="I87" s="2" t="s">
        <v>4</v>
      </c>
      <c r="K87" s="10" t="s">
        <v>780</v>
      </c>
      <c r="L87" s="10"/>
      <c r="M87" s="2" t="str">
        <f t="shared" si="14"/>
        <v/>
      </c>
      <c r="P87" s="14" t="str">
        <f t="shared" si="12"/>
        <v>match</v>
      </c>
      <c r="Q87" s="14" t="str">
        <f t="shared" si="13"/>
        <v>match</v>
      </c>
      <c r="R87" s="14" t="str">
        <f t="shared" si="17"/>
        <v>match</v>
      </c>
      <c r="S87" s="14" t="str">
        <f t="shared" si="18"/>
        <v>match</v>
      </c>
      <c r="T87" s="14" t="str">
        <f t="shared" si="19"/>
        <v>match</v>
      </c>
      <c r="U87" s="14" t="str">
        <f t="shared" si="20"/>
        <v>match</v>
      </c>
      <c r="V87" s="14">
        <v>693.3</v>
      </c>
      <c r="W87" s="14">
        <v>2262.9</v>
      </c>
      <c r="X87" s="14">
        <v>1569.6</v>
      </c>
      <c r="Y87" s="14" t="s">
        <v>13</v>
      </c>
      <c r="Z87" s="14" t="s">
        <v>89</v>
      </c>
      <c r="AA87" s="14" t="s">
        <v>856</v>
      </c>
      <c r="AC87" s="2" t="s">
        <v>295</v>
      </c>
      <c r="AD87" s="2" t="s">
        <v>379</v>
      </c>
      <c r="AI87" s="2">
        <f t="shared" si="21"/>
        <v>0</v>
      </c>
      <c r="AJ87" s="2">
        <f>Sheet1!P87</f>
        <v>0</v>
      </c>
      <c r="AL87" s="2" t="s">
        <v>437</v>
      </c>
      <c r="AM87" s="2" t="s">
        <v>201</v>
      </c>
    </row>
    <row r="88" spans="1:39">
      <c r="A88" s="2" t="s">
        <v>186</v>
      </c>
      <c r="B88" s="2" t="s">
        <v>499</v>
      </c>
      <c r="C88" s="2" t="str">
        <f t="shared" si="15"/>
        <v>840.9(1)</v>
      </c>
      <c r="D88" s="2" t="str">
        <f t="shared" si="16"/>
        <v>15/2-</v>
      </c>
      <c r="E88" s="2" t="s">
        <v>28</v>
      </c>
      <c r="F88" s="2" t="s">
        <v>480</v>
      </c>
      <c r="G88" s="2" t="s">
        <v>281</v>
      </c>
      <c r="I88" s="2" t="s">
        <v>4</v>
      </c>
      <c r="K88" s="10" t="s">
        <v>765</v>
      </c>
      <c r="L88" s="10"/>
      <c r="M88" s="2" t="str">
        <f t="shared" si="14"/>
        <v>A</v>
      </c>
      <c r="P88" s="14" t="str">
        <f t="shared" si="12"/>
        <v>match</v>
      </c>
      <c r="Q88" s="14" t="str">
        <f t="shared" si="13"/>
        <v>match</v>
      </c>
      <c r="R88" s="14" t="str">
        <f t="shared" si="17"/>
        <v>match</v>
      </c>
      <c r="S88" s="14" t="str">
        <f t="shared" si="18"/>
        <v>match</v>
      </c>
      <c r="T88" s="14" t="str">
        <f t="shared" si="19"/>
        <v>match</v>
      </c>
      <c r="U88" s="14" t="str">
        <f t="shared" si="20"/>
        <v>match</v>
      </c>
      <c r="V88" s="14">
        <v>696.1</v>
      </c>
      <c r="W88" s="14">
        <v>840.9</v>
      </c>
      <c r="X88" s="14">
        <v>144.80000000000001</v>
      </c>
      <c r="Y88" s="14" t="s">
        <v>499</v>
      </c>
      <c r="Z88" s="14" t="s">
        <v>480</v>
      </c>
      <c r="AA88" s="14" t="s">
        <v>856</v>
      </c>
      <c r="AB88" s="2" t="s">
        <v>503</v>
      </c>
      <c r="AC88" s="2" t="s">
        <v>295</v>
      </c>
      <c r="AD88" s="2" t="s">
        <v>0</v>
      </c>
      <c r="AI88" s="2">
        <f t="shared" si="21"/>
        <v>0</v>
      </c>
      <c r="AJ88" s="2">
        <f>Sheet1!P88</f>
        <v>0</v>
      </c>
      <c r="AL88" s="2">
        <v>0.9</v>
      </c>
      <c r="AM88" s="2" t="s">
        <v>201</v>
      </c>
    </row>
    <row r="89" spans="1:39">
      <c r="A89" s="2" t="s">
        <v>95</v>
      </c>
      <c r="B89" s="2" t="s">
        <v>490</v>
      </c>
      <c r="C89" s="2" t="str">
        <f t="shared" si="15"/>
        <v>2548.0(2)</v>
      </c>
      <c r="D89" s="2" t="str">
        <f t="shared" si="16"/>
        <v>23/2(-)</v>
      </c>
      <c r="E89" s="2" t="s">
        <v>80</v>
      </c>
      <c r="F89" s="2" t="s">
        <v>487</v>
      </c>
      <c r="G89" s="2">
        <v>697</v>
      </c>
      <c r="H89" s="2" t="s">
        <v>292</v>
      </c>
      <c r="K89" s="10" t="s">
        <v>785</v>
      </c>
      <c r="L89" s="10"/>
      <c r="M89" s="2" t="str">
        <f t="shared" si="14"/>
        <v/>
      </c>
      <c r="P89" s="14" t="str">
        <f t="shared" si="12"/>
        <v>match</v>
      </c>
      <c r="Q89" s="14" t="str">
        <f t="shared" si="13"/>
        <v>match</v>
      </c>
      <c r="R89" s="14" t="str">
        <f t="shared" si="17"/>
        <v>match</v>
      </c>
      <c r="S89" s="14" t="str">
        <f t="shared" si="18"/>
        <v>match</v>
      </c>
      <c r="T89" s="14" t="str">
        <f t="shared" si="19"/>
        <v>match</v>
      </c>
      <c r="U89" s="14" t="str">
        <f>IF( (AA89="red") = (AC89="X"), "match", "mismatch")</f>
        <v>match</v>
      </c>
      <c r="V89" s="14">
        <v>697</v>
      </c>
      <c r="W89" s="14">
        <v>2548</v>
      </c>
      <c r="X89" s="14">
        <v>1850.9</v>
      </c>
      <c r="Y89" s="14" t="s">
        <v>490</v>
      </c>
      <c r="Z89" s="14" t="s">
        <v>487</v>
      </c>
      <c r="AA89" s="14" t="s">
        <v>856</v>
      </c>
      <c r="AC89" s="2" t="s">
        <v>295</v>
      </c>
      <c r="AD89" s="2" t="s">
        <v>295</v>
      </c>
      <c r="AE89" s="2" t="s">
        <v>108</v>
      </c>
      <c r="AF89" s="2" t="s">
        <v>293</v>
      </c>
      <c r="AI89" s="2">
        <f t="shared" si="21"/>
        <v>0</v>
      </c>
      <c r="AJ89" s="2">
        <f>Sheet1!P89</f>
        <v>0</v>
      </c>
    </row>
    <row r="90" spans="1:39">
      <c r="A90" s="2" t="s">
        <v>69</v>
      </c>
      <c r="B90" s="2" t="s">
        <v>486</v>
      </c>
      <c r="C90" s="2" t="str">
        <f t="shared" si="15"/>
        <v>3250.5(3)</v>
      </c>
      <c r="D90" s="2" t="str">
        <f t="shared" si="16"/>
        <v>27/2-</v>
      </c>
      <c r="E90" s="2" t="s">
        <v>95</v>
      </c>
      <c r="F90" s="2" t="s">
        <v>490</v>
      </c>
      <c r="G90" s="2" t="s">
        <v>202</v>
      </c>
      <c r="H90" s="2" t="s">
        <v>203</v>
      </c>
      <c r="I90" s="2" t="s">
        <v>4</v>
      </c>
      <c r="K90" s="10" t="s">
        <v>848</v>
      </c>
      <c r="L90" s="10"/>
      <c r="M90" s="2" t="str">
        <f t="shared" si="14"/>
        <v/>
      </c>
      <c r="P90" s="14" t="str">
        <f t="shared" si="12"/>
        <v>match</v>
      </c>
      <c r="Q90" s="14" t="str">
        <f t="shared" si="13"/>
        <v>match</v>
      </c>
      <c r="R90" s="14" t="str">
        <f t="shared" si="17"/>
        <v>match</v>
      </c>
      <c r="S90" s="14" t="str">
        <f t="shared" si="18"/>
        <v>match</v>
      </c>
      <c r="T90" s="14" t="str">
        <f t="shared" si="19"/>
        <v>match</v>
      </c>
      <c r="U90" s="14" t="str">
        <f t="shared" si="20"/>
        <v>match</v>
      </c>
      <c r="V90" s="16">
        <v>703</v>
      </c>
      <c r="W90" s="14">
        <v>3250.5</v>
      </c>
      <c r="X90" s="14">
        <v>2548</v>
      </c>
      <c r="Y90" s="14" t="s">
        <v>486</v>
      </c>
      <c r="Z90" s="14" t="s">
        <v>490</v>
      </c>
      <c r="AA90" s="14" t="s">
        <v>856</v>
      </c>
      <c r="AC90" s="2" t="s">
        <v>295</v>
      </c>
      <c r="AD90" s="2" t="s">
        <v>384</v>
      </c>
      <c r="AI90" s="2">
        <f t="shared" si="21"/>
        <v>0</v>
      </c>
      <c r="AJ90" s="2">
        <f>Sheet1!P90</f>
        <v>0</v>
      </c>
      <c r="AL90" s="2" t="s">
        <v>438</v>
      </c>
    </row>
    <row r="91" spans="1:39">
      <c r="A91" s="2" t="s">
        <v>48</v>
      </c>
      <c r="C91" s="2" t="str">
        <f t="shared" si="15"/>
        <v>4033.9(3)</v>
      </c>
      <c r="D91" s="2">
        <f t="shared" si="16"/>
        <v>0</v>
      </c>
      <c r="E91" s="2" t="s">
        <v>58</v>
      </c>
      <c r="F91" s="2" t="s">
        <v>59</v>
      </c>
      <c r="G91" s="2">
        <v>703</v>
      </c>
      <c r="K91" s="10" t="s">
        <v>295</v>
      </c>
      <c r="L91" s="10"/>
      <c r="M91" s="2" t="str">
        <f t="shared" si="14"/>
        <v>X</v>
      </c>
      <c r="P91" s="14" t="str">
        <f t="shared" si="12"/>
        <v>match</v>
      </c>
      <c r="Q91" s="14" t="str">
        <f t="shared" si="13"/>
        <v>match</v>
      </c>
      <c r="R91" s="14" t="str">
        <f t="shared" si="17"/>
        <v>match</v>
      </c>
      <c r="S91" s="14" t="str">
        <f t="shared" si="18"/>
        <v>match</v>
      </c>
      <c r="T91" s="14" t="str">
        <f t="shared" si="19"/>
        <v>match</v>
      </c>
      <c r="U91" s="14" t="str">
        <f t="shared" si="20"/>
        <v>match</v>
      </c>
      <c r="V91" s="14">
        <v>703</v>
      </c>
      <c r="W91" s="14">
        <v>4033.9</v>
      </c>
      <c r="X91" s="14">
        <v>3330.9</v>
      </c>
      <c r="Z91" s="14" t="s">
        <v>59</v>
      </c>
      <c r="AA91" s="14" t="s">
        <v>855</v>
      </c>
      <c r="AC91" s="2" t="s">
        <v>504</v>
      </c>
      <c r="AD91" s="2" t="s">
        <v>295</v>
      </c>
      <c r="AI91" s="2">
        <f t="shared" si="21"/>
        <v>1</v>
      </c>
      <c r="AJ91" s="2">
        <f>Sheet1!P91</f>
        <v>1</v>
      </c>
    </row>
    <row r="92" spans="1:39">
      <c r="A92" s="2" t="s">
        <v>181</v>
      </c>
      <c r="B92" s="2" t="s">
        <v>182</v>
      </c>
      <c r="C92" s="2" t="str">
        <f t="shared" si="15"/>
        <v>1527.6(2)</v>
      </c>
      <c r="D92" s="2" t="str">
        <f t="shared" si="16"/>
        <v>15/2</v>
      </c>
      <c r="E92" s="2" t="s">
        <v>193</v>
      </c>
      <c r="F92" s="2" t="s">
        <v>194</v>
      </c>
      <c r="G92" s="2" t="s">
        <v>204</v>
      </c>
      <c r="K92" s="10" t="s">
        <v>770</v>
      </c>
      <c r="L92" s="10"/>
      <c r="M92" s="2" t="str">
        <f t="shared" si="14"/>
        <v>X</v>
      </c>
      <c r="N92" s="2" t="s">
        <v>282</v>
      </c>
      <c r="O92" s="1" t="s">
        <v>282</v>
      </c>
      <c r="P92" s="14" t="str">
        <f t="shared" si="12"/>
        <v>match</v>
      </c>
      <c r="Q92" s="14" t="str">
        <f t="shared" si="13"/>
        <v>match</v>
      </c>
      <c r="R92" s="14" t="str">
        <f t="shared" si="17"/>
        <v>match</v>
      </c>
      <c r="S92" s="14" t="str">
        <f t="shared" si="18"/>
        <v>match</v>
      </c>
      <c r="T92" s="14" t="str">
        <f t="shared" si="19"/>
        <v>match</v>
      </c>
      <c r="U92" s="14" t="str">
        <f t="shared" si="20"/>
        <v>match</v>
      </c>
      <c r="V92" s="14">
        <v>703.7</v>
      </c>
      <c r="W92" s="14">
        <v>1527.6</v>
      </c>
      <c r="X92" s="14">
        <v>823.9</v>
      </c>
      <c r="Y92" s="14" t="s">
        <v>182</v>
      </c>
      <c r="Z92" s="14" t="s">
        <v>194</v>
      </c>
      <c r="AA92" s="14" t="s">
        <v>855</v>
      </c>
      <c r="AC92" s="2" t="s">
        <v>504</v>
      </c>
      <c r="AD92" s="2" t="s">
        <v>385</v>
      </c>
      <c r="AI92" s="2">
        <f t="shared" si="21"/>
        <v>1</v>
      </c>
      <c r="AJ92" s="2">
        <f>Sheet1!P92</f>
        <v>1</v>
      </c>
      <c r="AL92" s="2" t="s">
        <v>439</v>
      </c>
    </row>
    <row r="93" spans="1:39">
      <c r="A93" s="2" t="s">
        <v>205</v>
      </c>
      <c r="C93" s="2" t="str">
        <f t="shared" si="15"/>
        <v>4160.1(6)</v>
      </c>
      <c r="D93" s="2">
        <f t="shared" si="16"/>
        <v>0</v>
      </c>
      <c r="E93" s="2" t="s">
        <v>20</v>
      </c>
      <c r="F93" s="2" t="s">
        <v>477</v>
      </c>
      <c r="G93" s="2" t="s">
        <v>342</v>
      </c>
      <c r="H93" s="2" t="s">
        <v>151</v>
      </c>
      <c r="K93" s="10" t="s">
        <v>295</v>
      </c>
      <c r="L93" s="10"/>
      <c r="M93" s="2" t="str">
        <f t="shared" si="14"/>
        <v>X</v>
      </c>
      <c r="P93" s="14" t="str">
        <f t="shared" si="12"/>
        <v>match</v>
      </c>
      <c r="Q93" s="14" t="str">
        <f t="shared" si="13"/>
        <v>match</v>
      </c>
      <c r="R93" s="14" t="str">
        <f t="shared" si="17"/>
        <v>match</v>
      </c>
      <c r="S93" s="14" t="str">
        <f t="shared" si="18"/>
        <v>match</v>
      </c>
      <c r="T93" s="14" t="str">
        <f t="shared" si="19"/>
        <v>match</v>
      </c>
      <c r="U93" s="14" t="str">
        <f t="shared" si="20"/>
        <v>match</v>
      </c>
      <c r="V93" s="14">
        <v>707.7</v>
      </c>
      <c r="W93" s="14">
        <v>4160.1000000000004</v>
      </c>
      <c r="X93" s="14">
        <v>3452.4</v>
      </c>
      <c r="Z93" s="14" t="s">
        <v>477</v>
      </c>
      <c r="AA93" s="14" t="s">
        <v>855</v>
      </c>
      <c r="AC93" s="2" t="s">
        <v>504</v>
      </c>
      <c r="AD93" s="2" t="s">
        <v>295</v>
      </c>
      <c r="AI93" s="2">
        <f t="shared" si="21"/>
        <v>1</v>
      </c>
      <c r="AJ93" s="2">
        <f>Sheet1!P93</f>
        <v>1</v>
      </c>
    </row>
    <row r="94" spans="1:39">
      <c r="A94" s="2" t="s">
        <v>206</v>
      </c>
      <c r="C94" s="2" t="str">
        <f t="shared" si="15"/>
        <v>1828.0(2)</v>
      </c>
      <c r="D94" s="2">
        <f t="shared" si="16"/>
        <v>0</v>
      </c>
      <c r="E94" s="2" t="s">
        <v>167</v>
      </c>
      <c r="F94" s="2" t="s">
        <v>497</v>
      </c>
      <c r="G94" s="2" t="s">
        <v>343</v>
      </c>
      <c r="H94" s="2" t="s">
        <v>516</v>
      </c>
      <c r="K94" s="10" t="s">
        <v>295</v>
      </c>
      <c r="L94" s="10"/>
      <c r="M94" s="2" t="str">
        <f t="shared" si="14"/>
        <v>X</v>
      </c>
      <c r="P94" s="14" t="str">
        <f t="shared" si="12"/>
        <v>match</v>
      </c>
      <c r="Q94" s="14" t="str">
        <f t="shared" si="13"/>
        <v>match</v>
      </c>
      <c r="R94" s="14" t="str">
        <f t="shared" si="17"/>
        <v>match</v>
      </c>
      <c r="S94" s="14" t="str">
        <f t="shared" si="18"/>
        <v>match</v>
      </c>
      <c r="T94" s="14" t="str">
        <f t="shared" si="19"/>
        <v>match</v>
      </c>
      <c r="U94" s="14" t="str">
        <f t="shared" si="20"/>
        <v>match</v>
      </c>
      <c r="V94" s="14">
        <v>708.6</v>
      </c>
      <c r="W94" s="14">
        <v>1828</v>
      </c>
      <c r="X94" s="14">
        <v>1119.4000000000001</v>
      </c>
      <c r="Z94" s="14" t="s">
        <v>497</v>
      </c>
      <c r="AA94" s="14" t="s">
        <v>855</v>
      </c>
      <c r="AC94" s="2" t="s">
        <v>504</v>
      </c>
      <c r="AD94" s="2" t="s">
        <v>295</v>
      </c>
      <c r="AI94" s="2">
        <f t="shared" si="21"/>
        <v>1</v>
      </c>
      <c r="AJ94" s="2">
        <f>Sheet1!P94</f>
        <v>1</v>
      </c>
    </row>
    <row r="95" spans="1:39">
      <c r="A95" s="2" t="s">
        <v>16</v>
      </c>
      <c r="B95" s="2" t="s">
        <v>18</v>
      </c>
      <c r="C95" s="2" t="str">
        <f t="shared" si="15"/>
        <v>1030.2(2)</v>
      </c>
      <c r="D95" s="2" t="str">
        <f t="shared" si="16"/>
        <v>9/2+</v>
      </c>
      <c r="E95" s="2" t="s">
        <v>27</v>
      </c>
      <c r="F95" s="2" t="s">
        <v>479</v>
      </c>
      <c r="G95" s="2" t="s">
        <v>344</v>
      </c>
      <c r="H95" s="2" t="s">
        <v>516</v>
      </c>
      <c r="K95" s="10" t="s">
        <v>295</v>
      </c>
      <c r="L95" s="10"/>
      <c r="M95" s="2" t="str">
        <f t="shared" si="14"/>
        <v>X</v>
      </c>
      <c r="P95" s="14" t="str">
        <f t="shared" si="12"/>
        <v>match</v>
      </c>
      <c r="Q95" s="14" t="str">
        <f t="shared" si="13"/>
        <v>match</v>
      </c>
      <c r="R95" s="14" t="str">
        <f t="shared" si="17"/>
        <v>match</v>
      </c>
      <c r="S95" s="14" t="str">
        <f t="shared" si="18"/>
        <v>match</v>
      </c>
      <c r="T95" s="14" t="str">
        <f t="shared" si="19"/>
        <v>match</v>
      </c>
      <c r="U95" s="14" t="str">
        <f t="shared" si="20"/>
        <v>match</v>
      </c>
      <c r="V95" s="14">
        <v>709</v>
      </c>
      <c r="W95" s="14">
        <v>1030.2</v>
      </c>
      <c r="X95" s="14">
        <v>321.10000000000002</v>
      </c>
      <c r="Y95" s="14" t="s">
        <v>18</v>
      </c>
      <c r="Z95" s="14" t="s">
        <v>479</v>
      </c>
      <c r="AA95" s="14" t="s">
        <v>855</v>
      </c>
      <c r="AC95" s="2" t="s">
        <v>504</v>
      </c>
      <c r="AD95" s="2" t="s">
        <v>295</v>
      </c>
      <c r="AI95" s="2">
        <f t="shared" si="21"/>
        <v>1</v>
      </c>
      <c r="AJ95" s="2">
        <f>Sheet1!P95</f>
        <v>1</v>
      </c>
    </row>
    <row r="96" spans="1:39">
      <c r="A96" s="2" t="s">
        <v>207</v>
      </c>
      <c r="C96" s="2" t="str">
        <f t="shared" si="15"/>
        <v>3572.8(4)</v>
      </c>
      <c r="D96" s="2">
        <f t="shared" si="16"/>
        <v>0</v>
      </c>
      <c r="E96" s="2" t="s">
        <v>110</v>
      </c>
      <c r="F96" s="2" t="s">
        <v>38</v>
      </c>
      <c r="G96" s="2" t="s">
        <v>345</v>
      </c>
      <c r="H96" s="2" t="s">
        <v>208</v>
      </c>
      <c r="K96" s="10" t="s">
        <v>295</v>
      </c>
      <c r="L96" s="10"/>
      <c r="M96" s="2" t="str">
        <f t="shared" si="14"/>
        <v>X</v>
      </c>
      <c r="P96" s="14" t="str">
        <f t="shared" si="12"/>
        <v>match</v>
      </c>
      <c r="Q96" s="14" t="str">
        <f t="shared" si="13"/>
        <v>match</v>
      </c>
      <c r="R96" s="14" t="str">
        <f t="shared" si="17"/>
        <v>match</v>
      </c>
      <c r="S96" s="14" t="str">
        <f t="shared" si="18"/>
        <v>match</v>
      </c>
      <c r="T96" s="14" t="str">
        <f t="shared" si="19"/>
        <v>match</v>
      </c>
      <c r="U96" s="14" t="str">
        <f t="shared" si="20"/>
        <v>match</v>
      </c>
      <c r="V96" s="14">
        <v>709</v>
      </c>
      <c r="W96" s="14">
        <v>3572.8</v>
      </c>
      <c r="X96" s="14">
        <v>2863.8</v>
      </c>
      <c r="Z96" s="14" t="s">
        <v>38</v>
      </c>
      <c r="AA96" s="14" t="s">
        <v>855</v>
      </c>
      <c r="AC96" s="2" t="s">
        <v>504</v>
      </c>
      <c r="AD96" s="2" t="s">
        <v>295</v>
      </c>
      <c r="AI96" s="2">
        <f t="shared" si="21"/>
        <v>1</v>
      </c>
      <c r="AJ96" s="2">
        <f>Sheet1!P96</f>
        <v>1</v>
      </c>
    </row>
    <row r="97" spans="1:39">
      <c r="A97" s="2" t="s">
        <v>36</v>
      </c>
      <c r="B97" s="2" t="s">
        <v>38</v>
      </c>
      <c r="C97" s="2" t="str">
        <f t="shared" si="15"/>
        <v>2568.7(2)</v>
      </c>
      <c r="D97" s="2" t="str">
        <f t="shared" si="16"/>
        <v>23/2+</v>
      </c>
      <c r="E97" s="2" t="s">
        <v>80</v>
      </c>
      <c r="F97" s="2" t="s">
        <v>487</v>
      </c>
      <c r="G97" s="2" t="s">
        <v>209</v>
      </c>
      <c r="H97" s="2" t="s">
        <v>210</v>
      </c>
      <c r="I97" s="2" t="s">
        <v>10</v>
      </c>
      <c r="K97" s="10" t="s">
        <v>788</v>
      </c>
      <c r="L97" s="10"/>
      <c r="M97" s="2" t="str">
        <f t="shared" si="14"/>
        <v/>
      </c>
      <c r="P97" s="14" t="str">
        <f t="shared" si="12"/>
        <v>match</v>
      </c>
      <c r="Q97" s="14" t="str">
        <f t="shared" si="13"/>
        <v>match</v>
      </c>
      <c r="R97" s="14" t="str">
        <f t="shared" si="17"/>
        <v>match</v>
      </c>
      <c r="S97" s="14" t="str">
        <f t="shared" si="18"/>
        <v>match</v>
      </c>
      <c r="T97" s="14" t="str">
        <f t="shared" si="19"/>
        <v>match</v>
      </c>
      <c r="U97" s="14" t="str">
        <f t="shared" si="20"/>
        <v>match</v>
      </c>
      <c r="V97" s="14">
        <v>717.8</v>
      </c>
      <c r="W97" s="14">
        <v>2568.6999999999998</v>
      </c>
      <c r="X97" s="14">
        <v>1850.9</v>
      </c>
      <c r="Y97" s="14" t="s">
        <v>38</v>
      </c>
      <c r="Z97" s="14" t="s">
        <v>487</v>
      </c>
      <c r="AA97" s="14" t="s">
        <v>856</v>
      </c>
      <c r="AC97" s="2" t="s">
        <v>295</v>
      </c>
      <c r="AD97" s="2" t="s">
        <v>0</v>
      </c>
      <c r="AI97" s="2">
        <f t="shared" si="21"/>
        <v>0</v>
      </c>
      <c r="AJ97" s="2">
        <f>Sheet1!P97</f>
        <v>0</v>
      </c>
      <c r="AL97" s="2" t="s">
        <v>440</v>
      </c>
      <c r="AM97" s="2" t="s">
        <v>211</v>
      </c>
    </row>
    <row r="98" spans="1:39">
      <c r="A98" s="2" t="s">
        <v>212</v>
      </c>
      <c r="C98" s="2" t="str">
        <f t="shared" si="15"/>
        <v>1837.6(2)</v>
      </c>
      <c r="D98" s="2">
        <f t="shared" si="16"/>
        <v>0</v>
      </c>
      <c r="E98" s="2" t="s">
        <v>167</v>
      </c>
      <c r="F98" s="2" t="s">
        <v>497</v>
      </c>
      <c r="G98" s="2" t="s">
        <v>346</v>
      </c>
      <c r="H98" s="2" t="s">
        <v>516</v>
      </c>
      <c r="K98" s="10" t="s">
        <v>295</v>
      </c>
      <c r="L98" s="10"/>
      <c r="M98" s="2" t="str">
        <f t="shared" ref="M98:M129" si="22">AB98&amp;AC98</f>
        <v>X</v>
      </c>
      <c r="P98" s="14" t="str">
        <f t="shared" si="12"/>
        <v>match</v>
      </c>
      <c r="Q98" s="14" t="str">
        <f t="shared" si="13"/>
        <v>match</v>
      </c>
      <c r="R98" s="14" t="str">
        <f t="shared" si="17"/>
        <v>match</v>
      </c>
      <c r="S98" s="14" t="str">
        <f t="shared" si="18"/>
        <v>match</v>
      </c>
      <c r="T98" s="14" t="str">
        <f t="shared" si="19"/>
        <v>match</v>
      </c>
      <c r="U98" s="14" t="str">
        <f t="shared" si="20"/>
        <v>match</v>
      </c>
      <c r="V98" s="14">
        <v>718.2</v>
      </c>
      <c r="W98" s="14">
        <v>1837.6</v>
      </c>
      <c r="X98" s="14">
        <v>1119.4000000000001</v>
      </c>
      <c r="Z98" s="14" t="s">
        <v>497</v>
      </c>
      <c r="AA98" s="14" t="s">
        <v>855</v>
      </c>
      <c r="AC98" s="2" t="s">
        <v>504</v>
      </c>
      <c r="AD98" s="2" t="s">
        <v>295</v>
      </c>
      <c r="AI98" s="2">
        <f t="shared" si="21"/>
        <v>1</v>
      </c>
      <c r="AJ98" s="2">
        <f>Sheet1!P98</f>
        <v>1</v>
      </c>
    </row>
    <row r="99" spans="1:39">
      <c r="A99" s="2" t="s">
        <v>144</v>
      </c>
      <c r="B99" s="2" t="s">
        <v>145</v>
      </c>
      <c r="C99" s="2" t="str">
        <f t="shared" si="15"/>
        <v>4061.0(3)</v>
      </c>
      <c r="D99" s="2" t="str">
        <f t="shared" si="16"/>
        <v>31/2+</v>
      </c>
      <c r="E99" s="2" t="s">
        <v>58</v>
      </c>
      <c r="F99" s="2" t="s">
        <v>59</v>
      </c>
      <c r="G99" s="2" t="s">
        <v>213</v>
      </c>
      <c r="H99" s="2" t="s">
        <v>214</v>
      </c>
      <c r="I99" s="2" t="s">
        <v>4</v>
      </c>
      <c r="K99" s="10" t="s">
        <v>803</v>
      </c>
      <c r="L99" s="10"/>
      <c r="M99" s="2" t="str">
        <f t="shared" si="22"/>
        <v/>
      </c>
      <c r="P99" s="14" t="str">
        <f t="shared" si="12"/>
        <v>match</v>
      </c>
      <c r="Q99" s="14" t="str">
        <f t="shared" si="13"/>
        <v>match</v>
      </c>
      <c r="R99" s="14" t="str">
        <f t="shared" ref="R99:R130" si="23">IF( X99 = --LEFT(E99, FIND("(", E99&amp;"(") - 1 ), "match", "mismatch" )</f>
        <v>match</v>
      </c>
      <c r="S99" s="14" t="str">
        <f t="shared" si="18"/>
        <v>match</v>
      </c>
      <c r="T99" s="14" t="str">
        <f t="shared" si="19"/>
        <v>match</v>
      </c>
      <c r="U99" s="14" t="str">
        <f t="shared" si="20"/>
        <v>match</v>
      </c>
      <c r="V99" s="14">
        <v>730.1</v>
      </c>
      <c r="W99" s="14">
        <v>4061</v>
      </c>
      <c r="X99" s="14">
        <v>3330.9</v>
      </c>
      <c r="Y99" s="14" t="s">
        <v>145</v>
      </c>
      <c r="Z99" s="14" t="s">
        <v>59</v>
      </c>
      <c r="AA99" s="14" t="s">
        <v>856</v>
      </c>
      <c r="AC99" s="2" t="s">
        <v>295</v>
      </c>
      <c r="AD99" s="2" t="s">
        <v>0</v>
      </c>
      <c r="AI99" s="2">
        <f t="shared" si="21"/>
        <v>0</v>
      </c>
      <c r="AJ99" s="2">
        <f>Sheet1!P99</f>
        <v>0</v>
      </c>
      <c r="AL99" s="2" t="s">
        <v>441</v>
      </c>
      <c r="AM99" s="2" t="s">
        <v>215</v>
      </c>
    </row>
    <row r="100" spans="1:39">
      <c r="A100" s="2" t="s">
        <v>216</v>
      </c>
      <c r="C100" s="2" t="str">
        <f t="shared" si="15"/>
        <v>2915.2(2)</v>
      </c>
      <c r="D100" s="2">
        <f t="shared" si="16"/>
        <v>0</v>
      </c>
      <c r="E100" s="2" t="s">
        <v>11</v>
      </c>
      <c r="F100" s="2" t="s">
        <v>13</v>
      </c>
      <c r="G100" s="2" t="s">
        <v>347</v>
      </c>
      <c r="H100" s="2" t="s">
        <v>217</v>
      </c>
      <c r="K100" s="10" t="s">
        <v>295</v>
      </c>
      <c r="L100" s="10"/>
      <c r="M100" s="2" t="str">
        <f t="shared" si="22"/>
        <v>X</v>
      </c>
      <c r="P100" s="14" t="str">
        <f t="shared" ref="P100:P137" si="24">IF( V100 = --LEFT(G100, FIND("(", G100&amp;"(") - 1 ), "match", "mismatch" )</f>
        <v>match</v>
      </c>
      <c r="Q100" s="14" t="str">
        <f t="shared" ref="Q100:Q137" si="25">IF( W100 = --LEFT(C100, FIND("(", C100&amp;"(") - 1 ), "match", "mismatch" )</f>
        <v>match</v>
      </c>
      <c r="R100" s="14" t="str">
        <f t="shared" si="23"/>
        <v>match</v>
      </c>
      <c r="S100" s="14" t="str">
        <f t="shared" si="18"/>
        <v>match</v>
      </c>
      <c r="T100" s="14" t="str">
        <f t="shared" si="19"/>
        <v>match</v>
      </c>
      <c r="U100" s="14" t="str">
        <f t="shared" si="20"/>
        <v>match</v>
      </c>
      <c r="V100" s="14">
        <v>740.1</v>
      </c>
      <c r="W100" s="14">
        <v>2915.2</v>
      </c>
      <c r="X100" s="14">
        <v>2175.1</v>
      </c>
      <c r="Z100" s="14" t="s">
        <v>13</v>
      </c>
      <c r="AA100" s="14" t="s">
        <v>855</v>
      </c>
      <c r="AC100" s="2" t="s">
        <v>504</v>
      </c>
      <c r="AD100" s="2" t="s">
        <v>295</v>
      </c>
      <c r="AI100" s="2">
        <f t="shared" si="21"/>
        <v>1</v>
      </c>
      <c r="AJ100" s="2">
        <f>Sheet1!P100</f>
        <v>1</v>
      </c>
    </row>
    <row r="101" spans="1:39">
      <c r="A101" s="2" t="s">
        <v>218</v>
      </c>
      <c r="B101" s="2" t="s">
        <v>489</v>
      </c>
      <c r="C101" s="2" t="str">
        <f t="shared" si="15"/>
        <v>3118.6(2)</v>
      </c>
      <c r="D101" s="2" t="str">
        <f t="shared" si="16"/>
        <v>25/2(-)</v>
      </c>
      <c r="E101" s="2" t="s">
        <v>37</v>
      </c>
      <c r="F101" s="2" t="s">
        <v>481</v>
      </c>
      <c r="G101" s="2" t="s">
        <v>348</v>
      </c>
      <c r="H101" s="2" t="s">
        <v>219</v>
      </c>
      <c r="I101" s="2" t="s">
        <v>375</v>
      </c>
      <c r="K101" s="10" t="s">
        <v>806</v>
      </c>
      <c r="L101" s="10"/>
      <c r="M101" s="2" t="str">
        <f t="shared" si="22"/>
        <v>X</v>
      </c>
      <c r="P101" s="14" t="str">
        <f t="shared" si="24"/>
        <v>match</v>
      </c>
      <c r="Q101" s="14" t="str">
        <f t="shared" si="25"/>
        <v>match</v>
      </c>
      <c r="R101" s="14" t="str">
        <f t="shared" si="23"/>
        <v>match</v>
      </c>
      <c r="S101" s="14" t="str">
        <f t="shared" si="18"/>
        <v>match</v>
      </c>
      <c r="T101" s="14" t="str">
        <f t="shared" si="19"/>
        <v>match</v>
      </c>
      <c r="U101" s="14" t="str">
        <f t="shared" si="20"/>
        <v>match</v>
      </c>
      <c r="V101" s="14">
        <v>744.1</v>
      </c>
      <c r="W101" s="14">
        <v>3118.6</v>
      </c>
      <c r="X101" s="14">
        <v>2374.5</v>
      </c>
      <c r="Y101" s="14" t="s">
        <v>489</v>
      </c>
      <c r="Z101" s="14" t="s">
        <v>481</v>
      </c>
      <c r="AA101" s="14" t="s">
        <v>855</v>
      </c>
      <c r="AC101" s="2" t="s">
        <v>504</v>
      </c>
      <c r="AD101" s="2" t="s">
        <v>382</v>
      </c>
      <c r="AI101" s="2">
        <f t="shared" si="21"/>
        <v>1</v>
      </c>
      <c r="AJ101" s="2">
        <f>Sheet1!P101</f>
        <v>1</v>
      </c>
      <c r="AL101" s="2" t="s">
        <v>442</v>
      </c>
    </row>
    <row r="102" spans="1:39">
      <c r="A102" s="2" t="s">
        <v>43</v>
      </c>
      <c r="B102" s="2" t="s">
        <v>486</v>
      </c>
      <c r="C102" s="2" t="str">
        <f t="shared" si="15"/>
        <v>3693.3(4)</v>
      </c>
      <c r="D102" s="2" t="str">
        <f t="shared" si="16"/>
        <v>27/2-</v>
      </c>
      <c r="E102" s="2" t="s">
        <v>70</v>
      </c>
      <c r="F102" s="2" t="s">
        <v>478</v>
      </c>
      <c r="G102" s="2" t="s">
        <v>349</v>
      </c>
      <c r="H102" s="2" t="s">
        <v>220</v>
      </c>
      <c r="I102" s="2" t="s">
        <v>375</v>
      </c>
      <c r="K102" s="10" t="s">
        <v>834</v>
      </c>
      <c r="L102" s="10"/>
      <c r="M102" s="2" t="str">
        <f t="shared" si="22"/>
        <v>X</v>
      </c>
      <c r="P102" s="14" t="str">
        <f t="shared" si="24"/>
        <v>match</v>
      </c>
      <c r="Q102" s="14" t="str">
        <f t="shared" si="25"/>
        <v>match</v>
      </c>
      <c r="R102" s="14" t="str">
        <f t="shared" si="23"/>
        <v>match</v>
      </c>
      <c r="S102" s="14" t="str">
        <f t="shared" si="18"/>
        <v>match</v>
      </c>
      <c r="T102" s="14" t="str">
        <f t="shared" si="19"/>
        <v>match</v>
      </c>
      <c r="U102" s="14" t="str">
        <f t="shared" si="20"/>
        <v>match</v>
      </c>
      <c r="V102" s="14">
        <v>754.7</v>
      </c>
      <c r="W102" s="14">
        <v>3693.3</v>
      </c>
      <c r="X102" s="14">
        <v>2938.6</v>
      </c>
      <c r="Y102" s="14" t="s">
        <v>486</v>
      </c>
      <c r="Z102" s="14" t="s">
        <v>478</v>
      </c>
      <c r="AA102" s="14" t="s">
        <v>855</v>
      </c>
      <c r="AC102" s="2" t="s">
        <v>504</v>
      </c>
      <c r="AD102" s="2" t="s">
        <v>382</v>
      </c>
      <c r="AI102" s="2">
        <f t="shared" si="21"/>
        <v>1</v>
      </c>
      <c r="AJ102" s="2">
        <f>Sheet1!P102</f>
        <v>1</v>
      </c>
      <c r="AL102" s="2" t="s">
        <v>443</v>
      </c>
      <c r="AM102" s="2" t="s">
        <v>221</v>
      </c>
    </row>
    <row r="103" spans="1:39">
      <c r="A103" s="2" t="s">
        <v>58</v>
      </c>
      <c r="B103" s="2" t="s">
        <v>59</v>
      </c>
      <c r="C103" s="2" t="str">
        <f t="shared" si="15"/>
        <v>3330.9(2)</v>
      </c>
      <c r="D103" s="2" t="str">
        <f t="shared" si="16"/>
        <v>27/2+</v>
      </c>
      <c r="E103" s="2" t="s">
        <v>36</v>
      </c>
      <c r="F103" s="2" t="s">
        <v>38</v>
      </c>
      <c r="G103" s="2" t="s">
        <v>222</v>
      </c>
      <c r="H103" s="2" t="s">
        <v>223</v>
      </c>
      <c r="I103" s="2" t="s">
        <v>4</v>
      </c>
      <c r="K103" s="10" t="s">
        <v>796</v>
      </c>
      <c r="L103" s="10"/>
      <c r="M103" s="2" t="str">
        <f t="shared" si="22"/>
        <v/>
      </c>
      <c r="P103" s="14" t="str">
        <f t="shared" si="24"/>
        <v>match</v>
      </c>
      <c r="Q103" s="14" t="str">
        <f t="shared" si="25"/>
        <v>match</v>
      </c>
      <c r="R103" s="14" t="str">
        <f t="shared" si="23"/>
        <v>match</v>
      </c>
      <c r="S103" s="14" t="str">
        <f t="shared" si="18"/>
        <v>match</v>
      </c>
      <c r="T103" s="14" t="str">
        <f t="shared" si="19"/>
        <v>match</v>
      </c>
      <c r="U103" s="14" t="str">
        <f t="shared" si="20"/>
        <v>match</v>
      </c>
      <c r="V103" s="14">
        <v>762.2</v>
      </c>
      <c r="W103" s="14">
        <v>3330.9</v>
      </c>
      <c r="X103" s="14">
        <v>2568.6999999999998</v>
      </c>
      <c r="Y103" s="14" t="s">
        <v>59</v>
      </c>
      <c r="Z103" s="14" t="s">
        <v>38</v>
      </c>
      <c r="AA103" s="14" t="s">
        <v>856</v>
      </c>
      <c r="AC103" s="2" t="s">
        <v>295</v>
      </c>
      <c r="AD103" s="2" t="s">
        <v>0</v>
      </c>
      <c r="AI103" s="2">
        <f t="shared" si="21"/>
        <v>0</v>
      </c>
      <c r="AJ103" s="2">
        <f>Sheet1!P103</f>
        <v>0</v>
      </c>
      <c r="AL103" s="2" t="s">
        <v>444</v>
      </c>
      <c r="AM103" s="2" t="s">
        <v>224</v>
      </c>
    </row>
    <row r="104" spans="1:39">
      <c r="A104" s="2" t="s">
        <v>127</v>
      </c>
      <c r="B104" s="2" t="s">
        <v>46</v>
      </c>
      <c r="C104" s="2" t="str">
        <f t="shared" si="15"/>
        <v>4292.2(3)</v>
      </c>
      <c r="D104" s="2" t="str">
        <f t="shared" si="16"/>
        <v>29/2(+)</v>
      </c>
      <c r="E104" s="2" t="s">
        <v>225</v>
      </c>
      <c r="F104" s="2" t="s">
        <v>50</v>
      </c>
      <c r="G104" s="2">
        <v>766</v>
      </c>
      <c r="K104" s="10" t="s">
        <v>295</v>
      </c>
      <c r="L104" s="10"/>
      <c r="M104" s="2" t="str">
        <f t="shared" si="22"/>
        <v>X</v>
      </c>
      <c r="O104" s="1" t="s">
        <v>282</v>
      </c>
      <c r="P104" s="14" t="str">
        <f t="shared" si="24"/>
        <v>match</v>
      </c>
      <c r="Q104" s="14" t="str">
        <f t="shared" si="25"/>
        <v>match</v>
      </c>
      <c r="R104" s="14" t="str">
        <f t="shared" si="23"/>
        <v>match</v>
      </c>
      <c r="S104" s="14" t="str">
        <f t="shared" si="18"/>
        <v>match</v>
      </c>
      <c r="T104" s="14" t="str">
        <f t="shared" si="19"/>
        <v>match</v>
      </c>
      <c r="U104" s="14" t="str">
        <f t="shared" si="20"/>
        <v>match</v>
      </c>
      <c r="V104" s="14">
        <v>766</v>
      </c>
      <c r="W104" s="14">
        <v>4292.2</v>
      </c>
      <c r="X104" s="14">
        <v>3526.5</v>
      </c>
      <c r="Y104" s="14" t="s">
        <v>46</v>
      </c>
      <c r="Z104" s="14" t="s">
        <v>50</v>
      </c>
      <c r="AA104" s="14" t="s">
        <v>855</v>
      </c>
      <c r="AC104" s="2" t="s">
        <v>504</v>
      </c>
      <c r="AD104" s="2" t="s">
        <v>295</v>
      </c>
      <c r="AI104" s="2">
        <f t="shared" si="21"/>
        <v>1</v>
      </c>
      <c r="AJ104" s="2">
        <f>Sheet1!P104</f>
        <v>1</v>
      </c>
    </row>
    <row r="105" spans="1:39">
      <c r="A105" s="2" t="s">
        <v>226</v>
      </c>
      <c r="C105" s="2" t="str">
        <f t="shared" si="15"/>
        <v>2946.7(2)</v>
      </c>
      <c r="D105" s="2">
        <f t="shared" si="16"/>
        <v>0</v>
      </c>
      <c r="E105" s="2" t="s">
        <v>11</v>
      </c>
      <c r="F105" s="2" t="s">
        <v>13</v>
      </c>
      <c r="G105" s="2" t="s">
        <v>350</v>
      </c>
      <c r="H105" s="2" t="s">
        <v>516</v>
      </c>
      <c r="K105" s="10" t="s">
        <v>295</v>
      </c>
      <c r="L105" s="10"/>
      <c r="M105" s="2" t="str">
        <f t="shared" si="22"/>
        <v>X</v>
      </c>
      <c r="P105" s="14" t="str">
        <f t="shared" si="24"/>
        <v>match</v>
      </c>
      <c r="Q105" s="14" t="str">
        <f t="shared" si="25"/>
        <v>match</v>
      </c>
      <c r="R105" s="14" t="str">
        <f t="shared" si="23"/>
        <v>match</v>
      </c>
      <c r="S105" s="14" t="str">
        <f t="shared" si="18"/>
        <v>match</v>
      </c>
      <c r="T105" s="14" t="str">
        <f t="shared" si="19"/>
        <v>match</v>
      </c>
      <c r="U105" s="14" t="str">
        <f t="shared" si="20"/>
        <v>match</v>
      </c>
      <c r="V105" s="14">
        <v>771.6</v>
      </c>
      <c r="W105" s="14">
        <v>2946.7</v>
      </c>
      <c r="X105" s="14">
        <v>2175.1</v>
      </c>
      <c r="Z105" s="14" t="s">
        <v>13</v>
      </c>
      <c r="AA105" s="14" t="s">
        <v>855</v>
      </c>
      <c r="AC105" s="2" t="s">
        <v>504</v>
      </c>
      <c r="AD105" s="2" t="s">
        <v>295</v>
      </c>
      <c r="AI105" s="2">
        <f t="shared" si="21"/>
        <v>1</v>
      </c>
      <c r="AJ105" s="2">
        <f>Sheet1!P105</f>
        <v>1</v>
      </c>
    </row>
    <row r="106" spans="1:39">
      <c r="A106" s="2" t="s">
        <v>167</v>
      </c>
      <c r="B106" s="2" t="s">
        <v>497</v>
      </c>
      <c r="C106" s="2" t="str">
        <f t="shared" si="15"/>
        <v>1119.4(1)</v>
      </c>
      <c r="D106" s="2" t="str">
        <f t="shared" si="16"/>
        <v>(13/2-)</v>
      </c>
      <c r="E106" s="2" t="s">
        <v>27</v>
      </c>
      <c r="F106" s="2" t="s">
        <v>479</v>
      </c>
      <c r="G106" s="2" t="s">
        <v>228</v>
      </c>
      <c r="H106" s="2" t="s">
        <v>294</v>
      </c>
      <c r="K106" s="10" t="s">
        <v>852</v>
      </c>
      <c r="L106" s="10"/>
      <c r="M106" s="2" t="str">
        <f t="shared" si="22"/>
        <v>&amp;X</v>
      </c>
      <c r="P106" s="14" t="str">
        <f t="shared" si="24"/>
        <v>match</v>
      </c>
      <c r="Q106" s="14" t="str">
        <f t="shared" si="25"/>
        <v>match</v>
      </c>
      <c r="R106" s="14" t="str">
        <f t="shared" si="23"/>
        <v>match</v>
      </c>
      <c r="S106" s="14" t="str">
        <f t="shared" si="18"/>
        <v>match</v>
      </c>
      <c r="T106" s="14" t="str">
        <f t="shared" si="19"/>
        <v>match</v>
      </c>
      <c r="U106" s="14" t="str">
        <f t="shared" si="20"/>
        <v>match</v>
      </c>
      <c r="V106" s="14">
        <v>798.3</v>
      </c>
      <c r="W106" s="14">
        <v>1119.4000000000001</v>
      </c>
      <c r="X106" s="14">
        <v>321.10000000000002</v>
      </c>
      <c r="Y106" s="14" t="s">
        <v>497</v>
      </c>
      <c r="Z106" s="14" t="s">
        <v>479</v>
      </c>
      <c r="AA106" s="14" t="s">
        <v>855</v>
      </c>
      <c r="AB106" s="2" t="s">
        <v>289</v>
      </c>
      <c r="AC106" s="2" t="s">
        <v>504</v>
      </c>
      <c r="AD106" s="2" t="s">
        <v>387</v>
      </c>
      <c r="AI106" s="2">
        <f t="shared" si="21"/>
        <v>1</v>
      </c>
      <c r="AJ106" s="2">
        <f>Sheet1!P106</f>
        <v>1</v>
      </c>
      <c r="AL106" s="2" t="s">
        <v>445</v>
      </c>
    </row>
    <row r="107" spans="1:39">
      <c r="A107" s="2" t="s">
        <v>227</v>
      </c>
      <c r="B107" s="2" t="s">
        <v>475</v>
      </c>
      <c r="C107" s="2" t="str">
        <f t="shared" si="15"/>
        <v>1323.7(2)</v>
      </c>
      <c r="D107" s="2" t="str">
        <f t="shared" si="16"/>
        <v>7/2-</v>
      </c>
      <c r="E107" s="2" t="s">
        <v>6</v>
      </c>
      <c r="F107" s="2" t="s">
        <v>475</v>
      </c>
      <c r="G107" s="2" t="s">
        <v>228</v>
      </c>
      <c r="H107" s="2" t="s">
        <v>294</v>
      </c>
      <c r="I107" s="2" t="s">
        <v>374</v>
      </c>
      <c r="K107" s="10" t="s">
        <v>823</v>
      </c>
      <c r="L107" s="10"/>
      <c r="M107" s="2" t="str">
        <f t="shared" si="22"/>
        <v>&amp;</v>
      </c>
      <c r="P107" s="14" t="str">
        <f t="shared" si="24"/>
        <v>match</v>
      </c>
      <c r="Q107" s="14" t="str">
        <f t="shared" si="25"/>
        <v>match</v>
      </c>
      <c r="R107" s="14" t="str">
        <f t="shared" si="23"/>
        <v>match</v>
      </c>
      <c r="S107" s="14" t="str">
        <f t="shared" si="18"/>
        <v>match</v>
      </c>
      <c r="T107" s="14" t="str">
        <f t="shared" si="19"/>
        <v>match</v>
      </c>
      <c r="U107" s="14" t="str">
        <f t="shared" si="20"/>
        <v>match</v>
      </c>
      <c r="V107" s="14">
        <v>798.3</v>
      </c>
      <c r="W107" s="14">
        <v>1323.7</v>
      </c>
      <c r="X107" s="14">
        <v>525.4</v>
      </c>
      <c r="Y107" s="14" t="s">
        <v>475</v>
      </c>
      <c r="Z107" s="14" t="s">
        <v>475</v>
      </c>
      <c r="AA107" s="14" t="s">
        <v>856</v>
      </c>
      <c r="AB107" s="2" t="s">
        <v>289</v>
      </c>
      <c r="AC107" s="2" t="s">
        <v>295</v>
      </c>
      <c r="AD107" s="2" t="s">
        <v>378</v>
      </c>
      <c r="AI107" s="2">
        <f t="shared" si="21"/>
        <v>0</v>
      </c>
      <c r="AJ107" s="2">
        <f>Sheet1!P107</f>
        <v>0</v>
      </c>
      <c r="AL107" s="2" t="s">
        <v>446</v>
      </c>
    </row>
    <row r="108" spans="1:39">
      <c r="A108" s="2" t="s">
        <v>106</v>
      </c>
      <c r="B108" s="2" t="s">
        <v>492</v>
      </c>
      <c r="C108" s="2" t="str">
        <f t="shared" si="15"/>
        <v>4054.5(2)</v>
      </c>
      <c r="D108" s="2" t="str">
        <f t="shared" si="16"/>
        <v>31/2-</v>
      </c>
      <c r="E108" s="2" t="s">
        <v>229</v>
      </c>
      <c r="F108" s="2" t="s">
        <v>486</v>
      </c>
      <c r="G108" s="2" t="s">
        <v>230</v>
      </c>
      <c r="H108" s="2" t="s">
        <v>231</v>
      </c>
      <c r="I108" s="2" t="s">
        <v>4</v>
      </c>
      <c r="K108" s="10" t="s">
        <v>802</v>
      </c>
      <c r="L108" s="10"/>
      <c r="M108" s="2" t="str">
        <f t="shared" si="22"/>
        <v/>
      </c>
      <c r="P108" s="14" t="str">
        <f t="shared" si="24"/>
        <v>match</v>
      </c>
      <c r="Q108" s="14" t="str">
        <f t="shared" si="25"/>
        <v>match</v>
      </c>
      <c r="R108" s="14" t="str">
        <f t="shared" si="23"/>
        <v>match</v>
      </c>
      <c r="S108" s="14" t="str">
        <f t="shared" si="18"/>
        <v>match</v>
      </c>
      <c r="T108" s="14" t="str">
        <f t="shared" si="19"/>
        <v>match</v>
      </c>
      <c r="U108" s="14" t="str">
        <f t="shared" si="20"/>
        <v>match</v>
      </c>
      <c r="V108" s="14">
        <v>804</v>
      </c>
      <c r="W108" s="14">
        <v>4054.5</v>
      </c>
      <c r="X108" s="14">
        <v>3250.5</v>
      </c>
      <c r="Y108" s="14" t="s">
        <v>492</v>
      </c>
      <c r="Z108" s="14" t="s">
        <v>486</v>
      </c>
      <c r="AA108" s="14" t="s">
        <v>856</v>
      </c>
      <c r="AC108" s="2" t="s">
        <v>295</v>
      </c>
      <c r="AD108" s="2" t="s">
        <v>0</v>
      </c>
      <c r="AI108" s="2">
        <f t="shared" si="21"/>
        <v>0</v>
      </c>
      <c r="AJ108" s="2">
        <f>Sheet1!P108</f>
        <v>0</v>
      </c>
      <c r="AL108" s="2" t="s">
        <v>447</v>
      </c>
    </row>
    <row r="109" spans="1:39">
      <c r="A109" s="2" t="s">
        <v>232</v>
      </c>
      <c r="B109" s="2" t="s">
        <v>50</v>
      </c>
      <c r="C109" s="2" t="str">
        <f t="shared" si="15"/>
        <v>3697.2(4)</v>
      </c>
      <c r="D109" s="2" t="str">
        <f t="shared" si="16"/>
        <v>27/2(+)</v>
      </c>
      <c r="E109" s="2" t="s">
        <v>110</v>
      </c>
      <c r="F109" s="2" t="s">
        <v>38</v>
      </c>
      <c r="G109" s="2" t="s">
        <v>351</v>
      </c>
      <c r="H109" s="2" t="s">
        <v>233</v>
      </c>
      <c r="I109" s="2" t="s">
        <v>138</v>
      </c>
      <c r="K109" s="10" t="s">
        <v>800</v>
      </c>
      <c r="L109" s="10"/>
      <c r="M109" s="2" t="str">
        <f t="shared" si="22"/>
        <v>X</v>
      </c>
      <c r="P109" s="14" t="str">
        <f t="shared" si="24"/>
        <v>match</v>
      </c>
      <c r="Q109" s="14" t="str">
        <f t="shared" si="25"/>
        <v>match</v>
      </c>
      <c r="R109" s="14" t="str">
        <f t="shared" si="23"/>
        <v>match</v>
      </c>
      <c r="S109" s="14" t="str">
        <f t="shared" si="18"/>
        <v>match</v>
      </c>
      <c r="T109" s="14" t="str">
        <f t="shared" si="19"/>
        <v>match</v>
      </c>
      <c r="U109" s="14" t="str">
        <f t="shared" si="20"/>
        <v>match</v>
      </c>
      <c r="V109" s="14">
        <v>833.4</v>
      </c>
      <c r="W109" s="14">
        <v>3697.2</v>
      </c>
      <c r="X109" s="14">
        <v>2863.8</v>
      </c>
      <c r="Y109" s="14" t="s">
        <v>50</v>
      </c>
      <c r="Z109" s="14" t="s">
        <v>38</v>
      </c>
      <c r="AA109" s="14" t="s">
        <v>855</v>
      </c>
      <c r="AC109" s="2" t="s">
        <v>504</v>
      </c>
      <c r="AD109" s="2" t="s">
        <v>379</v>
      </c>
      <c r="AI109" s="2">
        <f t="shared" si="21"/>
        <v>1</v>
      </c>
      <c r="AJ109" s="2">
        <f>Sheet1!P109</f>
        <v>1</v>
      </c>
      <c r="AL109" s="2" t="s">
        <v>391</v>
      </c>
    </row>
    <row r="110" spans="1:39">
      <c r="A110" s="2" t="s">
        <v>234</v>
      </c>
      <c r="B110" s="2" t="s">
        <v>477</v>
      </c>
      <c r="C110" s="2" t="str">
        <f t="shared" si="15"/>
        <v>3773.2(2)</v>
      </c>
      <c r="D110" s="2" t="str">
        <f t="shared" si="16"/>
        <v>27/2(-)</v>
      </c>
      <c r="E110" s="2" t="s">
        <v>70</v>
      </c>
      <c r="F110" s="2" t="s">
        <v>478</v>
      </c>
      <c r="G110" s="2" t="s">
        <v>352</v>
      </c>
      <c r="H110" s="2" t="s">
        <v>79</v>
      </c>
      <c r="I110" s="2" t="s">
        <v>374</v>
      </c>
      <c r="K110" s="10" t="s">
        <v>835</v>
      </c>
      <c r="L110" s="10"/>
      <c r="M110" s="2" t="str">
        <f t="shared" si="22"/>
        <v>X</v>
      </c>
      <c r="P110" s="14" t="str">
        <f t="shared" si="24"/>
        <v>match</v>
      </c>
      <c r="Q110" s="14" t="str">
        <f t="shared" si="25"/>
        <v>match</v>
      </c>
      <c r="R110" s="14" t="str">
        <f t="shared" si="23"/>
        <v>match</v>
      </c>
      <c r="S110" s="14" t="str">
        <f t="shared" si="18"/>
        <v>match</v>
      </c>
      <c r="T110" s="14" t="str">
        <f t="shared" si="19"/>
        <v>match</v>
      </c>
      <c r="U110" s="14" t="str">
        <f t="shared" si="20"/>
        <v>match</v>
      </c>
      <c r="V110" s="14">
        <v>834.6</v>
      </c>
      <c r="W110" s="14">
        <v>3773.2</v>
      </c>
      <c r="X110" s="14">
        <v>2938.6</v>
      </c>
      <c r="Y110" s="14" t="s">
        <v>477</v>
      </c>
      <c r="Z110" s="14" t="s">
        <v>478</v>
      </c>
      <c r="AA110" s="14" t="s">
        <v>855</v>
      </c>
      <c r="AC110" s="2" t="s">
        <v>504</v>
      </c>
      <c r="AD110" s="2" t="s">
        <v>382</v>
      </c>
      <c r="AI110" s="2">
        <f t="shared" si="21"/>
        <v>1</v>
      </c>
      <c r="AJ110" s="2">
        <f>Sheet1!P110</f>
        <v>1</v>
      </c>
      <c r="AL110" s="2" t="s">
        <v>431</v>
      </c>
      <c r="AM110" s="12" t="s">
        <v>502</v>
      </c>
    </row>
    <row r="111" spans="1:39">
      <c r="A111" s="2" t="s">
        <v>235</v>
      </c>
      <c r="B111" s="2" t="s">
        <v>236</v>
      </c>
      <c r="C111" s="2" t="str">
        <f t="shared" si="15"/>
        <v>3708.1(5)</v>
      </c>
      <c r="D111" s="2" t="str">
        <f t="shared" si="16"/>
        <v>25/2+</v>
      </c>
      <c r="E111" s="2" t="s">
        <v>110</v>
      </c>
      <c r="F111" s="2" t="s">
        <v>38</v>
      </c>
      <c r="G111" s="2" t="s">
        <v>353</v>
      </c>
      <c r="H111" s="2" t="s">
        <v>146</v>
      </c>
      <c r="I111" s="2" t="s">
        <v>374</v>
      </c>
      <c r="K111" s="10" t="s">
        <v>801</v>
      </c>
      <c r="L111" s="10"/>
      <c r="M111" s="2" t="str">
        <f t="shared" si="22"/>
        <v>X</v>
      </c>
      <c r="P111" s="14" t="str">
        <f t="shared" si="24"/>
        <v>match</v>
      </c>
      <c r="Q111" s="14" t="str">
        <f t="shared" si="25"/>
        <v>match</v>
      </c>
      <c r="R111" s="14" t="str">
        <f t="shared" si="23"/>
        <v>match</v>
      </c>
      <c r="S111" s="14" t="str">
        <f t="shared" si="18"/>
        <v>match</v>
      </c>
      <c r="T111" s="14" t="str">
        <f t="shared" si="19"/>
        <v>match</v>
      </c>
      <c r="U111" s="14" t="str">
        <f t="shared" si="20"/>
        <v>match</v>
      </c>
      <c r="V111" s="14">
        <v>844.3</v>
      </c>
      <c r="W111" s="14">
        <v>3708.1</v>
      </c>
      <c r="X111" s="14">
        <v>2863.8</v>
      </c>
      <c r="Y111" s="14" t="s">
        <v>236</v>
      </c>
      <c r="Z111" s="14" t="s">
        <v>38</v>
      </c>
      <c r="AA111" s="14" t="s">
        <v>855</v>
      </c>
      <c r="AC111" s="2" t="s">
        <v>504</v>
      </c>
      <c r="AD111" s="2" t="s">
        <v>381</v>
      </c>
      <c r="AI111" s="2">
        <f t="shared" si="21"/>
        <v>1</v>
      </c>
      <c r="AJ111" s="2">
        <f>Sheet1!P111</f>
        <v>1</v>
      </c>
      <c r="AL111" s="2" t="s">
        <v>448</v>
      </c>
      <c r="AM111" s="2" t="s">
        <v>237</v>
      </c>
    </row>
    <row r="112" spans="1:39">
      <c r="A112" s="2" t="s">
        <v>238</v>
      </c>
      <c r="B112" s="2" t="s">
        <v>136</v>
      </c>
      <c r="C112" s="2" t="str">
        <f t="shared" si="15"/>
        <v>2425.8(2)</v>
      </c>
      <c r="D112" s="2" t="str">
        <f t="shared" si="16"/>
        <v>15/2(+)</v>
      </c>
      <c r="E112" s="2" t="s">
        <v>88</v>
      </c>
      <c r="F112" s="2" t="s">
        <v>89</v>
      </c>
      <c r="G112" s="2" t="s">
        <v>354</v>
      </c>
      <c r="H112" s="2" t="s">
        <v>239</v>
      </c>
      <c r="I112" s="2" t="s">
        <v>375</v>
      </c>
      <c r="K112" s="10" t="s">
        <v>783</v>
      </c>
      <c r="L112" s="10"/>
      <c r="M112" s="2" t="str">
        <f t="shared" si="22"/>
        <v>X</v>
      </c>
      <c r="P112" s="14" t="str">
        <f t="shared" si="24"/>
        <v>match</v>
      </c>
      <c r="Q112" s="14" t="str">
        <f t="shared" si="25"/>
        <v>match</v>
      </c>
      <c r="R112" s="14" t="str">
        <f t="shared" si="23"/>
        <v>match</v>
      </c>
      <c r="S112" s="14" t="str">
        <f t="shared" si="18"/>
        <v>match</v>
      </c>
      <c r="T112" s="14" t="str">
        <f t="shared" si="19"/>
        <v>match</v>
      </c>
      <c r="U112" s="14" t="str">
        <f t="shared" si="20"/>
        <v>match</v>
      </c>
      <c r="V112" s="14">
        <v>856.2</v>
      </c>
      <c r="W112" s="14">
        <v>2425.8000000000002</v>
      </c>
      <c r="X112" s="14">
        <v>1569.6</v>
      </c>
      <c r="Y112" s="14" t="s">
        <v>136</v>
      </c>
      <c r="Z112" s="14" t="s">
        <v>89</v>
      </c>
      <c r="AA112" s="14" t="s">
        <v>855</v>
      </c>
      <c r="AC112" s="2" t="s">
        <v>504</v>
      </c>
      <c r="AD112" s="2" t="s">
        <v>379</v>
      </c>
      <c r="AI112" s="2">
        <f t="shared" si="21"/>
        <v>1</v>
      </c>
      <c r="AJ112" s="2">
        <f>Sheet1!P112</f>
        <v>1</v>
      </c>
      <c r="AL112" s="2" t="s">
        <v>517</v>
      </c>
    </row>
    <row r="113" spans="1:38">
      <c r="A113" s="2" t="s">
        <v>240</v>
      </c>
      <c r="B113" s="2" t="s">
        <v>496</v>
      </c>
      <c r="C113" s="2" t="str">
        <f t="shared" si="15"/>
        <v>1389.3(2)</v>
      </c>
      <c r="D113" s="2" t="str">
        <f t="shared" si="16"/>
        <v>9/2(-)</v>
      </c>
      <c r="E113" s="2" t="s">
        <v>6</v>
      </c>
      <c r="F113" s="2" t="s">
        <v>475</v>
      </c>
      <c r="G113" s="2" t="s">
        <v>355</v>
      </c>
      <c r="H113" s="2" t="s">
        <v>241</v>
      </c>
      <c r="I113" s="2" t="s">
        <v>375</v>
      </c>
      <c r="K113" s="10" t="s">
        <v>824</v>
      </c>
      <c r="L113" s="10"/>
      <c r="M113" s="2" t="str">
        <f t="shared" si="22"/>
        <v>X</v>
      </c>
      <c r="P113" s="14" t="str">
        <f t="shared" si="24"/>
        <v>match</v>
      </c>
      <c r="Q113" s="14" t="str">
        <f t="shared" si="25"/>
        <v>match</v>
      </c>
      <c r="R113" s="14" t="str">
        <f t="shared" si="23"/>
        <v>match</v>
      </c>
      <c r="S113" s="14" t="str">
        <f t="shared" si="18"/>
        <v>match</v>
      </c>
      <c r="T113" s="14" t="str">
        <f t="shared" si="19"/>
        <v>match</v>
      </c>
      <c r="U113" s="14" t="str">
        <f t="shared" si="20"/>
        <v>match</v>
      </c>
      <c r="V113" s="14">
        <v>863.9</v>
      </c>
      <c r="W113" s="14">
        <v>1389.3</v>
      </c>
      <c r="X113" s="14">
        <v>525.4</v>
      </c>
      <c r="Y113" s="14" t="s">
        <v>496</v>
      </c>
      <c r="Z113" s="14" t="s">
        <v>475</v>
      </c>
      <c r="AA113" s="14" t="s">
        <v>855</v>
      </c>
      <c r="AC113" s="2" t="s">
        <v>504</v>
      </c>
      <c r="AD113" s="2" t="s">
        <v>378</v>
      </c>
      <c r="AI113" s="2">
        <f t="shared" si="21"/>
        <v>1</v>
      </c>
      <c r="AJ113" s="2">
        <f>Sheet1!P113</f>
        <v>1</v>
      </c>
      <c r="AL113" s="2" t="s">
        <v>449</v>
      </c>
    </row>
    <row r="114" spans="1:38">
      <c r="A114" s="2" t="s">
        <v>242</v>
      </c>
      <c r="B114" s="2" t="s">
        <v>489</v>
      </c>
      <c r="C114" s="2" t="str">
        <f t="shared" si="15"/>
        <v>3808.6(2)</v>
      </c>
      <c r="D114" s="2" t="str">
        <f t="shared" si="16"/>
        <v>25/2(-)</v>
      </c>
      <c r="E114" s="2" t="s">
        <v>70</v>
      </c>
      <c r="F114" s="2" t="s">
        <v>478</v>
      </c>
      <c r="G114" s="2" t="s">
        <v>356</v>
      </c>
      <c r="H114" s="2" t="s">
        <v>241</v>
      </c>
      <c r="I114" s="2" t="s">
        <v>375</v>
      </c>
      <c r="K114" s="10" t="s">
        <v>836</v>
      </c>
      <c r="L114" s="10"/>
      <c r="M114" s="2" t="str">
        <f t="shared" si="22"/>
        <v>X</v>
      </c>
      <c r="P114" s="14" t="str">
        <f t="shared" si="24"/>
        <v>match</v>
      </c>
      <c r="Q114" s="14" t="str">
        <f t="shared" si="25"/>
        <v>match</v>
      </c>
      <c r="R114" s="14" t="str">
        <f t="shared" si="23"/>
        <v>match</v>
      </c>
      <c r="S114" s="14" t="str">
        <f t="shared" si="18"/>
        <v>match</v>
      </c>
      <c r="T114" s="14" t="str">
        <f t="shared" si="19"/>
        <v>match</v>
      </c>
      <c r="U114" s="14" t="str">
        <f t="shared" si="20"/>
        <v>match</v>
      </c>
      <c r="V114" s="14">
        <v>870</v>
      </c>
      <c r="W114" s="14">
        <v>3808.6</v>
      </c>
      <c r="X114" s="14">
        <v>2938.6</v>
      </c>
      <c r="Y114" s="14" t="s">
        <v>489</v>
      </c>
      <c r="Z114" s="14" t="s">
        <v>478</v>
      </c>
      <c r="AA114" s="14" t="s">
        <v>855</v>
      </c>
      <c r="AC114" s="2" t="s">
        <v>504</v>
      </c>
      <c r="AD114" s="2" t="s">
        <v>382</v>
      </c>
      <c r="AI114" s="2">
        <f t="shared" si="21"/>
        <v>1</v>
      </c>
      <c r="AJ114" s="2">
        <f>Sheet1!P114</f>
        <v>1</v>
      </c>
      <c r="AL114" s="2" t="s">
        <v>450</v>
      </c>
    </row>
    <row r="115" spans="1:38">
      <c r="A115" s="2" t="s">
        <v>37</v>
      </c>
      <c r="B115" s="2" t="s">
        <v>481</v>
      </c>
      <c r="C115" s="2" t="str">
        <f t="shared" si="15"/>
        <v>2374.5(2)</v>
      </c>
      <c r="D115" s="2" t="str">
        <f t="shared" si="16"/>
        <v>23/2-</v>
      </c>
      <c r="E115" s="2" t="s">
        <v>81</v>
      </c>
      <c r="F115" s="2" t="s">
        <v>488</v>
      </c>
      <c r="G115" s="2" t="s">
        <v>243</v>
      </c>
      <c r="H115" s="2" t="s">
        <v>244</v>
      </c>
      <c r="I115" s="2" t="s">
        <v>4</v>
      </c>
      <c r="K115" s="10" t="s">
        <v>782</v>
      </c>
      <c r="L115" s="10"/>
      <c r="M115" s="2" t="str">
        <f t="shared" si="22"/>
        <v/>
      </c>
      <c r="P115" s="14" t="str">
        <f t="shared" si="24"/>
        <v>match</v>
      </c>
      <c r="Q115" s="14" t="str">
        <f t="shared" si="25"/>
        <v>match</v>
      </c>
      <c r="R115" s="14" t="str">
        <f t="shared" si="23"/>
        <v>match</v>
      </c>
      <c r="S115" s="14" t="str">
        <f t="shared" si="18"/>
        <v>match</v>
      </c>
      <c r="T115" s="14" t="str">
        <f t="shared" si="19"/>
        <v>match</v>
      </c>
      <c r="U115" s="14" t="str">
        <f t="shared" si="20"/>
        <v>match</v>
      </c>
      <c r="V115" s="14">
        <v>873.6</v>
      </c>
      <c r="W115" s="14">
        <v>2374.5</v>
      </c>
      <c r="X115" s="14">
        <v>1500.5</v>
      </c>
      <c r="Y115" s="14" t="s">
        <v>481</v>
      </c>
      <c r="Z115" s="14" t="s">
        <v>488</v>
      </c>
      <c r="AA115" s="14" t="s">
        <v>856</v>
      </c>
      <c r="AC115" s="2" t="s">
        <v>295</v>
      </c>
      <c r="AD115" s="2" t="s">
        <v>0</v>
      </c>
      <c r="AI115" s="2">
        <f t="shared" si="21"/>
        <v>0</v>
      </c>
      <c r="AJ115" s="2">
        <f>Sheet1!P115</f>
        <v>0</v>
      </c>
      <c r="AL115" s="2" t="s">
        <v>451</v>
      </c>
    </row>
    <row r="116" spans="1:38">
      <c r="A116" s="2" t="s">
        <v>69</v>
      </c>
      <c r="B116" s="2" t="s">
        <v>486</v>
      </c>
      <c r="C116" s="2" t="str">
        <f t="shared" si="15"/>
        <v>3250.5(3)</v>
      </c>
      <c r="D116" s="2" t="str">
        <f t="shared" si="16"/>
        <v>27/2-</v>
      </c>
      <c r="E116" s="2" t="s">
        <v>37</v>
      </c>
      <c r="F116" s="2" t="s">
        <v>481</v>
      </c>
      <c r="G116" s="2" t="s">
        <v>245</v>
      </c>
      <c r="H116" s="2" t="s">
        <v>246</v>
      </c>
      <c r="I116" s="2" t="s">
        <v>4</v>
      </c>
      <c r="K116" s="10" t="s">
        <v>837</v>
      </c>
      <c r="L116" s="10"/>
      <c r="M116" s="2" t="str">
        <f t="shared" si="22"/>
        <v/>
      </c>
      <c r="P116" s="14" t="str">
        <f t="shared" si="24"/>
        <v>match</v>
      </c>
      <c r="Q116" s="14" t="str">
        <f t="shared" si="25"/>
        <v>match</v>
      </c>
      <c r="R116" s="14" t="str">
        <f t="shared" si="23"/>
        <v>match</v>
      </c>
      <c r="S116" s="14" t="str">
        <f t="shared" si="18"/>
        <v>match</v>
      </c>
      <c r="T116" s="14" t="str">
        <f t="shared" si="19"/>
        <v>match</v>
      </c>
      <c r="U116" s="14" t="str">
        <f t="shared" si="20"/>
        <v>match</v>
      </c>
      <c r="V116" s="14">
        <v>876</v>
      </c>
      <c r="W116" s="14">
        <v>3250.5</v>
      </c>
      <c r="X116" s="14">
        <v>2374.5</v>
      </c>
      <c r="Y116" s="14" t="s">
        <v>486</v>
      </c>
      <c r="Z116" s="14" t="s">
        <v>481</v>
      </c>
      <c r="AA116" s="14" t="s">
        <v>856</v>
      </c>
      <c r="AC116" s="2" t="s">
        <v>295</v>
      </c>
      <c r="AD116" s="2" t="s">
        <v>382</v>
      </c>
      <c r="AI116" s="2">
        <f t="shared" si="21"/>
        <v>0</v>
      </c>
      <c r="AJ116" s="2">
        <f>Sheet1!P116</f>
        <v>0</v>
      </c>
      <c r="AL116" s="2" t="s">
        <v>452</v>
      </c>
    </row>
    <row r="117" spans="1:38">
      <c r="A117" s="2" t="s">
        <v>32</v>
      </c>
      <c r="B117" s="2" t="s">
        <v>34</v>
      </c>
      <c r="C117" s="2" t="str">
        <f t="shared" si="15"/>
        <v>4212.4(3)</v>
      </c>
      <c r="D117" s="2" t="str">
        <f t="shared" si="16"/>
        <v>31/2(+)</v>
      </c>
      <c r="E117" s="2" t="s">
        <v>58</v>
      </c>
      <c r="F117" s="2" t="s">
        <v>59</v>
      </c>
      <c r="G117" s="2" t="s">
        <v>357</v>
      </c>
      <c r="H117" s="2" t="s">
        <v>247</v>
      </c>
      <c r="I117" s="2" t="s">
        <v>4</v>
      </c>
      <c r="K117" s="10" t="s">
        <v>814</v>
      </c>
      <c r="L117" s="10"/>
      <c r="M117" s="2" t="str">
        <f t="shared" si="22"/>
        <v>X</v>
      </c>
      <c r="P117" s="14" t="str">
        <f t="shared" si="24"/>
        <v>match</v>
      </c>
      <c r="Q117" s="14" t="str">
        <f t="shared" si="25"/>
        <v>match</v>
      </c>
      <c r="R117" s="14" t="str">
        <f t="shared" si="23"/>
        <v>match</v>
      </c>
      <c r="S117" s="14" t="str">
        <f t="shared" si="18"/>
        <v>match</v>
      </c>
      <c r="T117" s="14" t="str">
        <f t="shared" si="19"/>
        <v>match</v>
      </c>
      <c r="U117" s="14" t="str">
        <f t="shared" si="20"/>
        <v>match</v>
      </c>
      <c r="V117" s="14">
        <v>881.5</v>
      </c>
      <c r="W117" s="14">
        <v>4212.3999999999996</v>
      </c>
      <c r="X117" s="14">
        <v>3330.9</v>
      </c>
      <c r="Y117" s="14" t="s">
        <v>34</v>
      </c>
      <c r="Z117" s="14" t="s">
        <v>59</v>
      </c>
      <c r="AA117" s="14" t="s">
        <v>855</v>
      </c>
      <c r="AC117" s="2" t="s">
        <v>504</v>
      </c>
      <c r="AD117" s="2" t="s">
        <v>377</v>
      </c>
      <c r="AI117" s="2">
        <f t="shared" si="21"/>
        <v>1</v>
      </c>
      <c r="AJ117" s="2">
        <f>Sheet1!P117</f>
        <v>1</v>
      </c>
      <c r="AL117" s="2" t="s">
        <v>453</v>
      </c>
    </row>
    <row r="118" spans="1:38">
      <c r="A118" s="2" t="s">
        <v>178</v>
      </c>
      <c r="B118" s="2" t="s">
        <v>480</v>
      </c>
      <c r="C118" s="2" t="str">
        <f t="shared" si="15"/>
        <v>1209.6(2)</v>
      </c>
      <c r="D118" s="2" t="str">
        <f t="shared" si="16"/>
        <v>11/2-</v>
      </c>
      <c r="E118" s="2" t="s">
        <v>27</v>
      </c>
      <c r="F118" s="2" t="s">
        <v>479</v>
      </c>
      <c r="G118" s="2" t="s">
        <v>248</v>
      </c>
      <c r="H118" s="2" t="s">
        <v>208</v>
      </c>
      <c r="I118" s="2" t="s">
        <v>374</v>
      </c>
      <c r="K118" s="10" t="s">
        <v>825</v>
      </c>
      <c r="L118" s="10"/>
      <c r="M118" s="2" t="str">
        <f t="shared" si="22"/>
        <v/>
      </c>
      <c r="P118" s="14" t="str">
        <f t="shared" si="24"/>
        <v>match</v>
      </c>
      <c r="Q118" s="14" t="str">
        <f t="shared" si="25"/>
        <v>match</v>
      </c>
      <c r="R118" s="14" t="str">
        <f t="shared" si="23"/>
        <v>match</v>
      </c>
      <c r="S118" s="14" t="str">
        <f t="shared" si="18"/>
        <v>match</v>
      </c>
      <c r="T118" s="14" t="str">
        <f t="shared" si="19"/>
        <v>match</v>
      </c>
      <c r="U118" s="14" t="str">
        <f t="shared" si="20"/>
        <v>match</v>
      </c>
      <c r="V118" s="14">
        <v>888.5</v>
      </c>
      <c r="W118" s="14">
        <v>1209.5999999999999</v>
      </c>
      <c r="X118" s="14">
        <v>321.10000000000002</v>
      </c>
      <c r="Y118" s="14" t="s">
        <v>480</v>
      </c>
      <c r="Z118" s="14" t="s">
        <v>479</v>
      </c>
      <c r="AA118" s="14" t="s">
        <v>856</v>
      </c>
      <c r="AC118" s="2" t="s">
        <v>295</v>
      </c>
      <c r="AD118" s="2" t="s">
        <v>378</v>
      </c>
      <c r="AI118" s="2">
        <f t="shared" si="21"/>
        <v>0</v>
      </c>
      <c r="AJ118" s="2">
        <f>Sheet1!P118</f>
        <v>0</v>
      </c>
      <c r="AL118" s="2" t="s">
        <v>454</v>
      </c>
    </row>
    <row r="119" spans="1:38">
      <c r="A119" s="2" t="s">
        <v>249</v>
      </c>
      <c r="B119" s="2" t="s">
        <v>165</v>
      </c>
      <c r="C119" s="2" t="str">
        <f t="shared" si="15"/>
        <v>2462.0(2)</v>
      </c>
      <c r="D119" s="2" t="str">
        <f t="shared" si="16"/>
        <v>17/2(+)</v>
      </c>
      <c r="E119" s="2" t="s">
        <v>88</v>
      </c>
      <c r="F119" s="2" t="s">
        <v>89</v>
      </c>
      <c r="G119" s="2" t="s">
        <v>358</v>
      </c>
      <c r="H119" s="2" t="s">
        <v>250</v>
      </c>
      <c r="I119" s="2" t="s">
        <v>375</v>
      </c>
      <c r="K119" s="10" t="s">
        <v>784</v>
      </c>
      <c r="L119" s="10"/>
      <c r="M119" s="2" t="str">
        <f t="shared" si="22"/>
        <v>X</v>
      </c>
      <c r="P119" s="14" t="str">
        <f t="shared" si="24"/>
        <v>match</v>
      </c>
      <c r="Q119" s="14" t="str">
        <f t="shared" si="25"/>
        <v>match</v>
      </c>
      <c r="R119" s="14" t="str">
        <f t="shared" si="23"/>
        <v>match</v>
      </c>
      <c r="S119" s="14" t="str">
        <f t="shared" si="18"/>
        <v>match</v>
      </c>
      <c r="T119" s="14" t="str">
        <f t="shared" si="19"/>
        <v>match</v>
      </c>
      <c r="U119" s="14" t="str">
        <f t="shared" si="20"/>
        <v>match</v>
      </c>
      <c r="V119" s="14">
        <v>892</v>
      </c>
      <c r="W119" s="14">
        <v>2462</v>
      </c>
      <c r="X119" s="14">
        <v>1569.6</v>
      </c>
      <c r="Y119" s="14" t="s">
        <v>165</v>
      </c>
      <c r="Z119" s="14" t="s">
        <v>89</v>
      </c>
      <c r="AA119" s="14" t="s">
        <v>855</v>
      </c>
      <c r="AC119" s="2" t="s">
        <v>504</v>
      </c>
      <c r="AD119" s="2" t="s">
        <v>379</v>
      </c>
      <c r="AI119" s="2">
        <f t="shared" si="21"/>
        <v>1</v>
      </c>
      <c r="AJ119" s="2">
        <f>Sheet1!P119</f>
        <v>1</v>
      </c>
      <c r="AL119" s="2" t="s">
        <v>455</v>
      </c>
    </row>
    <row r="120" spans="1:38">
      <c r="A120" s="2" t="s">
        <v>77</v>
      </c>
      <c r="B120" s="2" t="s">
        <v>78</v>
      </c>
      <c r="C120" s="2" t="str">
        <f t="shared" si="15"/>
        <v>3465.4(2)</v>
      </c>
      <c r="D120" s="2" t="str">
        <f t="shared" si="16"/>
        <v>25/2(+)</v>
      </c>
      <c r="E120" s="2" t="s">
        <v>36</v>
      </c>
      <c r="F120" s="2" t="s">
        <v>38</v>
      </c>
      <c r="G120" s="2" t="s">
        <v>359</v>
      </c>
      <c r="H120" s="2" t="s">
        <v>251</v>
      </c>
      <c r="I120" s="2" t="s">
        <v>374</v>
      </c>
      <c r="K120" s="10" t="s">
        <v>815</v>
      </c>
      <c r="L120" s="10"/>
      <c r="M120" s="2" t="str">
        <f t="shared" si="22"/>
        <v>X</v>
      </c>
      <c r="P120" s="14" t="str">
        <f t="shared" si="24"/>
        <v>match</v>
      </c>
      <c r="Q120" s="14" t="str">
        <f t="shared" si="25"/>
        <v>match</v>
      </c>
      <c r="R120" s="14" t="str">
        <f t="shared" si="23"/>
        <v>match</v>
      </c>
      <c r="S120" s="14" t="str">
        <f t="shared" si="18"/>
        <v>match</v>
      </c>
      <c r="T120" s="14" t="str">
        <f t="shared" si="19"/>
        <v>match</v>
      </c>
      <c r="U120" s="14" t="str">
        <f t="shared" si="20"/>
        <v>match</v>
      </c>
      <c r="V120" s="14">
        <v>896.7</v>
      </c>
      <c r="W120" s="14">
        <v>3465.4</v>
      </c>
      <c r="X120" s="14">
        <v>2568.6999999999998</v>
      </c>
      <c r="Y120" s="14" t="s">
        <v>78</v>
      </c>
      <c r="Z120" s="14" t="s">
        <v>38</v>
      </c>
      <c r="AA120" s="14" t="s">
        <v>855</v>
      </c>
      <c r="AC120" s="2" t="s">
        <v>504</v>
      </c>
      <c r="AD120" s="2" t="s">
        <v>377</v>
      </c>
      <c r="AI120" s="2">
        <f t="shared" si="21"/>
        <v>1</v>
      </c>
      <c r="AJ120" s="2">
        <f>Sheet1!P120</f>
        <v>1</v>
      </c>
      <c r="AL120" s="2" t="s">
        <v>456</v>
      </c>
    </row>
    <row r="121" spans="1:38">
      <c r="A121" s="2" t="s">
        <v>252</v>
      </c>
      <c r="C121" s="2" t="str">
        <f t="shared" si="15"/>
        <v>3165.7(2)</v>
      </c>
      <c r="D121" s="2">
        <f t="shared" si="16"/>
        <v>0</v>
      </c>
      <c r="E121" s="2" t="s">
        <v>67</v>
      </c>
      <c r="F121" s="2" t="s">
        <v>13</v>
      </c>
      <c r="G121" s="2" t="s">
        <v>360</v>
      </c>
      <c r="H121" s="2" t="s">
        <v>253</v>
      </c>
      <c r="K121" s="10" t="s">
        <v>295</v>
      </c>
      <c r="L121" s="10"/>
      <c r="M121" s="2" t="str">
        <f t="shared" si="22"/>
        <v>X</v>
      </c>
      <c r="P121" s="14" t="str">
        <f t="shared" si="24"/>
        <v>match</v>
      </c>
      <c r="Q121" s="14" t="str">
        <f t="shared" si="25"/>
        <v>match</v>
      </c>
      <c r="R121" s="14" t="str">
        <f t="shared" si="23"/>
        <v>match</v>
      </c>
      <c r="S121" s="14" t="str">
        <f t="shared" si="18"/>
        <v>match</v>
      </c>
      <c r="T121" s="14" t="str">
        <f t="shared" si="19"/>
        <v>match</v>
      </c>
      <c r="U121" s="14" t="str">
        <f t="shared" si="20"/>
        <v>match</v>
      </c>
      <c r="V121" s="14">
        <v>902.8</v>
      </c>
      <c r="W121" s="14">
        <v>3165.7</v>
      </c>
      <c r="X121" s="14">
        <v>2262.9</v>
      </c>
      <c r="Z121" s="14" t="s">
        <v>13</v>
      </c>
      <c r="AA121" s="14" t="s">
        <v>855</v>
      </c>
      <c r="AC121" s="2" t="s">
        <v>504</v>
      </c>
      <c r="AD121" s="2" t="s">
        <v>295</v>
      </c>
      <c r="AI121" s="2">
        <f t="shared" si="21"/>
        <v>1</v>
      </c>
      <c r="AJ121" s="2">
        <f>Sheet1!P121</f>
        <v>1</v>
      </c>
    </row>
    <row r="122" spans="1:38">
      <c r="A122" s="2" t="s">
        <v>12</v>
      </c>
      <c r="B122" s="2" t="s">
        <v>476</v>
      </c>
      <c r="C122" s="2" t="str">
        <f t="shared" si="15"/>
        <v>2028.6(2)</v>
      </c>
      <c r="D122" s="2" t="str">
        <f t="shared" si="16"/>
        <v>(17/2-)</v>
      </c>
      <c r="E122" s="2" t="s">
        <v>167</v>
      </c>
      <c r="F122" s="2" t="s">
        <v>497</v>
      </c>
      <c r="G122" s="2" t="s">
        <v>361</v>
      </c>
      <c r="H122" s="2" t="s">
        <v>254</v>
      </c>
      <c r="I122" s="2" t="s">
        <v>138</v>
      </c>
      <c r="K122" s="10" t="s">
        <v>826</v>
      </c>
      <c r="L122" s="10"/>
      <c r="M122" s="2" t="str">
        <f t="shared" si="22"/>
        <v>X</v>
      </c>
      <c r="P122" s="14" t="str">
        <f t="shared" si="24"/>
        <v>match</v>
      </c>
      <c r="Q122" s="14" t="str">
        <f t="shared" si="25"/>
        <v>match</v>
      </c>
      <c r="R122" s="14" t="str">
        <f t="shared" si="23"/>
        <v>match</v>
      </c>
      <c r="S122" s="14" t="str">
        <f t="shared" si="18"/>
        <v>match</v>
      </c>
      <c r="T122" s="14" t="str">
        <f t="shared" si="19"/>
        <v>match</v>
      </c>
      <c r="U122" s="14" t="str">
        <f t="shared" si="20"/>
        <v>match</v>
      </c>
      <c r="V122" s="14">
        <v>909.2</v>
      </c>
      <c r="W122" s="14">
        <v>2028.6</v>
      </c>
      <c r="X122" s="14">
        <v>1119.4000000000001</v>
      </c>
      <c r="Y122" s="14" t="s">
        <v>476</v>
      </c>
      <c r="Z122" s="14" t="s">
        <v>497</v>
      </c>
      <c r="AA122" s="14" t="s">
        <v>855</v>
      </c>
      <c r="AC122" s="2" t="s">
        <v>504</v>
      </c>
      <c r="AD122" s="2" t="s">
        <v>378</v>
      </c>
      <c r="AI122" s="2">
        <f t="shared" si="21"/>
        <v>1</v>
      </c>
      <c r="AJ122" s="2">
        <f>Sheet1!P122</f>
        <v>1</v>
      </c>
      <c r="AL122" s="2" t="s">
        <v>457</v>
      </c>
    </row>
    <row r="123" spans="1:38">
      <c r="A123" s="2" t="s">
        <v>21</v>
      </c>
      <c r="B123" s="2" t="s">
        <v>478</v>
      </c>
      <c r="C123" s="2" t="str">
        <f t="shared" si="15"/>
        <v>3287.0(2)</v>
      </c>
      <c r="D123" s="2" t="str">
        <f t="shared" si="16"/>
        <v>25/2-</v>
      </c>
      <c r="E123" s="2" t="s">
        <v>37</v>
      </c>
      <c r="F123" s="2" t="s">
        <v>481</v>
      </c>
      <c r="G123" s="2" t="s">
        <v>362</v>
      </c>
      <c r="H123" s="2" t="s">
        <v>255</v>
      </c>
      <c r="I123" s="2" t="s">
        <v>375</v>
      </c>
      <c r="K123" s="10" t="s">
        <v>838</v>
      </c>
      <c r="L123" s="10"/>
      <c r="M123" s="2" t="str">
        <f t="shared" si="22"/>
        <v>X</v>
      </c>
      <c r="P123" s="14" t="str">
        <f t="shared" si="24"/>
        <v>match</v>
      </c>
      <c r="Q123" s="14" t="str">
        <f t="shared" si="25"/>
        <v>match</v>
      </c>
      <c r="R123" s="14" t="str">
        <f t="shared" si="23"/>
        <v>match</v>
      </c>
      <c r="S123" s="14" t="str">
        <f t="shared" si="18"/>
        <v>match</v>
      </c>
      <c r="T123" s="14" t="str">
        <f t="shared" si="19"/>
        <v>match</v>
      </c>
      <c r="U123" s="14" t="str">
        <f t="shared" si="20"/>
        <v>match</v>
      </c>
      <c r="V123" s="14">
        <v>912.5</v>
      </c>
      <c r="W123" s="14">
        <v>3287</v>
      </c>
      <c r="X123" s="14">
        <v>2374.5</v>
      </c>
      <c r="Y123" s="14" t="s">
        <v>478</v>
      </c>
      <c r="Z123" s="14" t="s">
        <v>481</v>
      </c>
      <c r="AA123" s="14" t="s">
        <v>855</v>
      </c>
      <c r="AC123" s="2" t="s">
        <v>504</v>
      </c>
      <c r="AD123" s="2" t="s">
        <v>382</v>
      </c>
      <c r="AI123" s="2">
        <f t="shared" si="21"/>
        <v>1</v>
      </c>
      <c r="AJ123" s="2">
        <f>Sheet1!P123</f>
        <v>1</v>
      </c>
      <c r="AL123" s="2" t="s">
        <v>458</v>
      </c>
    </row>
    <row r="124" spans="1:38">
      <c r="A124" s="2" t="s">
        <v>256</v>
      </c>
      <c r="B124" s="2" t="s">
        <v>500</v>
      </c>
      <c r="C124" s="2" t="str">
        <f t="shared" si="15"/>
        <v>2057.9(2)</v>
      </c>
      <c r="D124" s="2" t="str">
        <f t="shared" si="16"/>
        <v>(15/2-)</v>
      </c>
      <c r="E124" s="2" t="s">
        <v>167</v>
      </c>
      <c r="F124" s="2" t="s">
        <v>497</v>
      </c>
      <c r="G124" s="2" t="s">
        <v>363</v>
      </c>
      <c r="H124" s="2" t="s">
        <v>254</v>
      </c>
      <c r="I124" s="2" t="s">
        <v>375</v>
      </c>
      <c r="K124" s="10" t="s">
        <v>827</v>
      </c>
      <c r="L124" s="10"/>
      <c r="M124" s="2" t="str">
        <f t="shared" si="22"/>
        <v>X</v>
      </c>
      <c r="P124" s="14" t="str">
        <f t="shared" si="24"/>
        <v>match</v>
      </c>
      <c r="Q124" s="14" t="str">
        <f t="shared" si="25"/>
        <v>match</v>
      </c>
      <c r="R124" s="14" t="str">
        <f t="shared" si="23"/>
        <v>match</v>
      </c>
      <c r="S124" s="14" t="str">
        <f t="shared" si="18"/>
        <v>match</v>
      </c>
      <c r="T124" s="14" t="str">
        <f t="shared" si="19"/>
        <v>match</v>
      </c>
      <c r="U124" s="14" t="str">
        <f t="shared" si="20"/>
        <v>match</v>
      </c>
      <c r="V124" s="14">
        <v>938.5</v>
      </c>
      <c r="W124" s="14">
        <v>2057.9</v>
      </c>
      <c r="X124" s="14">
        <v>1119.4000000000001</v>
      </c>
      <c r="Y124" s="14" t="s">
        <v>500</v>
      </c>
      <c r="Z124" s="14" t="s">
        <v>497</v>
      </c>
      <c r="AA124" s="14" t="s">
        <v>855</v>
      </c>
      <c r="AC124" s="2" t="s">
        <v>504</v>
      </c>
      <c r="AD124" s="2" t="s">
        <v>378</v>
      </c>
      <c r="AI124" s="2">
        <f t="shared" si="21"/>
        <v>1</v>
      </c>
      <c r="AJ124" s="2">
        <f>Sheet1!P124</f>
        <v>1</v>
      </c>
      <c r="AL124" s="2">
        <v>0.63</v>
      </c>
    </row>
    <row r="125" spans="1:38">
      <c r="A125" s="2" t="s">
        <v>225</v>
      </c>
      <c r="B125" s="2" t="s">
        <v>50</v>
      </c>
      <c r="C125" s="2" t="str">
        <f t="shared" si="15"/>
        <v>3526.5(2)</v>
      </c>
      <c r="D125" s="2" t="str">
        <f t="shared" si="16"/>
        <v>27/2(+)</v>
      </c>
      <c r="E125" s="2" t="s">
        <v>36</v>
      </c>
      <c r="F125" s="2" t="s">
        <v>38</v>
      </c>
      <c r="G125" s="2" t="s">
        <v>364</v>
      </c>
      <c r="H125" s="2" t="s">
        <v>257</v>
      </c>
      <c r="I125" s="2" t="s">
        <v>138</v>
      </c>
      <c r="K125" s="10" t="s">
        <v>816</v>
      </c>
      <c r="L125" s="10"/>
      <c r="M125" s="2" t="str">
        <f t="shared" si="22"/>
        <v>X</v>
      </c>
      <c r="P125" s="14" t="str">
        <f t="shared" si="24"/>
        <v>match</v>
      </c>
      <c r="Q125" s="14" t="str">
        <f t="shared" si="25"/>
        <v>match</v>
      </c>
      <c r="R125" s="14" t="str">
        <f t="shared" si="23"/>
        <v>match</v>
      </c>
      <c r="S125" s="14" t="str">
        <f t="shared" si="18"/>
        <v>match</v>
      </c>
      <c r="T125" s="14" t="str">
        <f t="shared" si="19"/>
        <v>match</v>
      </c>
      <c r="U125" s="14" t="str">
        <f t="shared" si="20"/>
        <v>match</v>
      </c>
      <c r="V125" s="14">
        <v>957.8</v>
      </c>
      <c r="W125" s="14">
        <v>3526.5</v>
      </c>
      <c r="X125" s="14">
        <v>2568.6999999999998</v>
      </c>
      <c r="Y125" s="14" t="s">
        <v>50</v>
      </c>
      <c r="Z125" s="14" t="s">
        <v>38</v>
      </c>
      <c r="AA125" s="14" t="s">
        <v>855</v>
      </c>
      <c r="AC125" s="2" t="s">
        <v>504</v>
      </c>
      <c r="AD125" s="2" t="s">
        <v>377</v>
      </c>
      <c r="AI125" s="2">
        <f t="shared" si="21"/>
        <v>1</v>
      </c>
      <c r="AJ125" s="2">
        <f>Sheet1!P125</f>
        <v>1</v>
      </c>
      <c r="AL125" s="2" t="s">
        <v>459</v>
      </c>
    </row>
    <row r="126" spans="1:38">
      <c r="A126" s="2" t="s">
        <v>42</v>
      </c>
      <c r="B126" s="2" t="s">
        <v>482</v>
      </c>
      <c r="C126" s="2" t="str">
        <f t="shared" si="15"/>
        <v>3913.6(4)</v>
      </c>
      <c r="D126" s="2" t="str">
        <f t="shared" si="16"/>
        <v>29/2(-)</v>
      </c>
      <c r="E126" s="2" t="s">
        <v>70</v>
      </c>
      <c r="F126" s="2" t="s">
        <v>478</v>
      </c>
      <c r="G126" s="2" t="s">
        <v>258</v>
      </c>
      <c r="H126" s="2" t="s">
        <v>259</v>
      </c>
      <c r="I126" s="2" t="s">
        <v>4</v>
      </c>
      <c r="K126" s="10" t="s">
        <v>839</v>
      </c>
      <c r="L126" s="10"/>
      <c r="M126" s="2" t="str">
        <f t="shared" si="22"/>
        <v/>
      </c>
      <c r="P126" s="14" t="str">
        <f t="shared" si="24"/>
        <v>match</v>
      </c>
      <c r="Q126" s="14" t="str">
        <f t="shared" si="25"/>
        <v>match</v>
      </c>
      <c r="R126" s="14" t="str">
        <f t="shared" si="23"/>
        <v>match</v>
      </c>
      <c r="S126" s="14" t="str">
        <f t="shared" si="18"/>
        <v>match</v>
      </c>
      <c r="T126" s="14" t="str">
        <f t="shared" si="19"/>
        <v>match</v>
      </c>
      <c r="U126" s="14" t="str">
        <f t="shared" si="20"/>
        <v>match</v>
      </c>
      <c r="V126" s="14">
        <v>975</v>
      </c>
      <c r="W126" s="14">
        <v>3913.6</v>
      </c>
      <c r="X126" s="14">
        <v>2938.6</v>
      </c>
      <c r="Y126" s="14" t="s">
        <v>482</v>
      </c>
      <c r="Z126" s="14" t="s">
        <v>478</v>
      </c>
      <c r="AA126" s="14" t="s">
        <v>856</v>
      </c>
      <c r="AC126" s="2" t="s">
        <v>295</v>
      </c>
      <c r="AD126" s="2" t="s">
        <v>382</v>
      </c>
      <c r="AI126" s="2">
        <f t="shared" si="21"/>
        <v>0</v>
      </c>
      <c r="AJ126" s="2">
        <f>Sheet1!P126</f>
        <v>0</v>
      </c>
      <c r="AL126" s="2" t="s">
        <v>460</v>
      </c>
    </row>
    <row r="127" spans="1:38">
      <c r="A127" s="2" t="s">
        <v>134</v>
      </c>
      <c r="B127" s="2" t="s">
        <v>494</v>
      </c>
      <c r="C127" s="2" t="str">
        <f t="shared" si="15"/>
        <v>4432.4(2)</v>
      </c>
      <c r="D127" s="2" t="str">
        <f t="shared" si="16"/>
        <v>(31/2-)</v>
      </c>
      <c r="E127" s="2" t="s">
        <v>125</v>
      </c>
      <c r="F127" s="2" t="s">
        <v>486</v>
      </c>
      <c r="G127" s="2" t="s">
        <v>365</v>
      </c>
      <c r="H127" s="2" t="s">
        <v>260</v>
      </c>
      <c r="I127" s="2" t="s">
        <v>138</v>
      </c>
      <c r="K127" s="10" t="s">
        <v>295</v>
      </c>
      <c r="L127" s="10"/>
      <c r="M127" s="2" t="str">
        <f t="shared" si="22"/>
        <v>X</v>
      </c>
      <c r="P127" s="14" t="str">
        <f t="shared" si="24"/>
        <v>match</v>
      </c>
      <c r="Q127" s="14" t="str">
        <f t="shared" si="25"/>
        <v>match</v>
      </c>
      <c r="R127" s="14" t="str">
        <f t="shared" si="23"/>
        <v>match</v>
      </c>
      <c r="S127" s="14" t="str">
        <f t="shared" si="18"/>
        <v>match</v>
      </c>
      <c r="T127" s="14" t="str">
        <f t="shared" si="19"/>
        <v>match</v>
      </c>
      <c r="U127" s="14" t="str">
        <f t="shared" si="20"/>
        <v>match</v>
      </c>
      <c r="V127" s="14">
        <v>998.1</v>
      </c>
      <c r="W127" s="14">
        <v>4432.3999999999996</v>
      </c>
      <c r="X127" s="14">
        <v>3434.3</v>
      </c>
      <c r="Y127" s="14" t="s">
        <v>494</v>
      </c>
      <c r="Z127" s="14" t="s">
        <v>486</v>
      </c>
      <c r="AA127" s="14" t="s">
        <v>855</v>
      </c>
      <c r="AC127" s="2" t="s">
        <v>504</v>
      </c>
      <c r="AD127" s="2" t="s">
        <v>295</v>
      </c>
      <c r="AI127" s="2">
        <f t="shared" si="21"/>
        <v>1</v>
      </c>
      <c r="AJ127" s="2">
        <f>Sheet1!P127</f>
        <v>1</v>
      </c>
    </row>
    <row r="128" spans="1:38">
      <c r="A128" s="2" t="s">
        <v>227</v>
      </c>
      <c r="B128" s="2" t="s">
        <v>475</v>
      </c>
      <c r="C128" s="2" t="str">
        <f t="shared" si="15"/>
        <v>1323.7(2)</v>
      </c>
      <c r="D128" s="2" t="str">
        <f t="shared" si="16"/>
        <v>7/2-</v>
      </c>
      <c r="E128" s="2" t="s">
        <v>27</v>
      </c>
      <c r="F128" s="2" t="s">
        <v>479</v>
      </c>
      <c r="G128" s="2" t="s">
        <v>261</v>
      </c>
      <c r="H128" s="2" t="s">
        <v>262</v>
      </c>
      <c r="I128" s="2" t="s">
        <v>374</v>
      </c>
      <c r="K128" s="10" t="s">
        <v>828</v>
      </c>
      <c r="L128" s="10"/>
      <c r="M128" s="2" t="str">
        <f t="shared" si="22"/>
        <v/>
      </c>
      <c r="P128" s="14" t="str">
        <f t="shared" si="24"/>
        <v>match</v>
      </c>
      <c r="Q128" s="14" t="str">
        <f t="shared" si="25"/>
        <v>match</v>
      </c>
      <c r="R128" s="14" t="str">
        <f t="shared" si="23"/>
        <v>match</v>
      </c>
      <c r="S128" s="14" t="str">
        <f t="shared" si="18"/>
        <v>match</v>
      </c>
      <c r="T128" s="14" t="str">
        <f t="shared" si="19"/>
        <v>match</v>
      </c>
      <c r="U128" s="14" t="str">
        <f t="shared" si="20"/>
        <v>match</v>
      </c>
      <c r="V128" s="14">
        <v>1002.6</v>
      </c>
      <c r="W128" s="14">
        <v>1323.7</v>
      </c>
      <c r="X128" s="14">
        <v>321.10000000000002</v>
      </c>
      <c r="Y128" s="14" t="s">
        <v>475</v>
      </c>
      <c r="Z128" s="14" t="s">
        <v>479</v>
      </c>
      <c r="AA128" s="14" t="s">
        <v>856</v>
      </c>
      <c r="AC128" s="2" t="s">
        <v>295</v>
      </c>
      <c r="AD128" s="2" t="s">
        <v>378</v>
      </c>
      <c r="AI128" s="2">
        <f t="shared" si="21"/>
        <v>0</v>
      </c>
      <c r="AJ128" s="2">
        <f>Sheet1!P128</f>
        <v>0</v>
      </c>
      <c r="AL128" s="2" t="s">
        <v>461</v>
      </c>
    </row>
    <row r="129" spans="1:39">
      <c r="A129" s="2" t="s">
        <v>263</v>
      </c>
      <c r="B129" s="2" t="s">
        <v>489</v>
      </c>
      <c r="C129" s="2" t="str">
        <f t="shared" si="15"/>
        <v>3388.7(2)</v>
      </c>
      <c r="D129" s="2" t="str">
        <f t="shared" si="16"/>
        <v>25/2(-)</v>
      </c>
      <c r="E129" s="2" t="s">
        <v>37</v>
      </c>
      <c r="F129" s="2" t="s">
        <v>481</v>
      </c>
      <c r="G129" s="2" t="s">
        <v>366</v>
      </c>
      <c r="H129" s="2" t="s">
        <v>264</v>
      </c>
      <c r="I129" s="2" t="s">
        <v>375</v>
      </c>
      <c r="K129" s="10" t="s">
        <v>849</v>
      </c>
      <c r="L129" s="10"/>
      <c r="M129" s="2" t="str">
        <f t="shared" si="22"/>
        <v>X</v>
      </c>
      <c r="P129" s="14" t="str">
        <f t="shared" si="24"/>
        <v>match</v>
      </c>
      <c r="Q129" s="14" t="str">
        <f t="shared" si="25"/>
        <v>match</v>
      </c>
      <c r="R129" s="14" t="str">
        <f t="shared" si="23"/>
        <v>match</v>
      </c>
      <c r="S129" s="14" t="str">
        <f t="shared" si="18"/>
        <v>match</v>
      </c>
      <c r="T129" s="14" t="str">
        <f t="shared" si="19"/>
        <v>match</v>
      </c>
      <c r="U129" s="14" t="str">
        <f t="shared" si="20"/>
        <v>match</v>
      </c>
      <c r="V129" s="14">
        <v>1014.2</v>
      </c>
      <c r="W129" s="14">
        <v>3388.7</v>
      </c>
      <c r="X129" s="14">
        <v>2374.5</v>
      </c>
      <c r="Y129" s="14" t="s">
        <v>489</v>
      </c>
      <c r="Z129" s="14" t="s">
        <v>481</v>
      </c>
      <c r="AA129" s="14" t="s">
        <v>855</v>
      </c>
      <c r="AC129" s="2" t="s">
        <v>504</v>
      </c>
      <c r="AD129" s="2" t="s">
        <v>386</v>
      </c>
      <c r="AI129" s="2">
        <f t="shared" si="21"/>
        <v>1</v>
      </c>
      <c r="AJ129" s="2">
        <f>Sheet1!P129</f>
        <v>1</v>
      </c>
      <c r="AL129" s="2" t="s">
        <v>462</v>
      </c>
    </row>
    <row r="130" spans="1:39">
      <c r="A130" s="2" t="s">
        <v>265</v>
      </c>
      <c r="B130" s="2" t="s">
        <v>165</v>
      </c>
      <c r="C130" s="2" t="str">
        <f t="shared" si="15"/>
        <v>2608.0(2)</v>
      </c>
      <c r="D130" s="2" t="str">
        <f t="shared" si="16"/>
        <v>17/2(+)</v>
      </c>
      <c r="E130" s="2" t="s">
        <v>88</v>
      </c>
      <c r="F130" s="2" t="s">
        <v>89</v>
      </c>
      <c r="G130" s="2" t="s">
        <v>367</v>
      </c>
      <c r="H130" s="2" t="s">
        <v>266</v>
      </c>
      <c r="I130" s="2" t="s">
        <v>375</v>
      </c>
      <c r="K130" s="10" t="s">
        <v>790</v>
      </c>
      <c r="L130" s="10"/>
      <c r="M130" s="2" t="str">
        <f t="shared" ref="M130:M137" si="26">AB130&amp;AC130</f>
        <v>X</v>
      </c>
      <c r="P130" s="14" t="str">
        <f t="shared" si="24"/>
        <v>match</v>
      </c>
      <c r="Q130" s="14" t="str">
        <f t="shared" si="25"/>
        <v>match</v>
      </c>
      <c r="R130" s="14" t="str">
        <f t="shared" si="23"/>
        <v>match</v>
      </c>
      <c r="S130" s="14" t="str">
        <f t="shared" si="18"/>
        <v>match</v>
      </c>
      <c r="T130" s="14" t="str">
        <f t="shared" si="19"/>
        <v>match</v>
      </c>
      <c r="U130" s="14" t="str">
        <f t="shared" si="20"/>
        <v>match</v>
      </c>
      <c r="V130" s="14">
        <v>1038.4000000000001</v>
      </c>
      <c r="W130" s="14">
        <v>2608</v>
      </c>
      <c r="X130" s="14">
        <v>1569.6</v>
      </c>
      <c r="Y130" s="14" t="s">
        <v>165</v>
      </c>
      <c r="Z130" s="14" t="s">
        <v>89</v>
      </c>
      <c r="AA130" s="14" t="s">
        <v>855</v>
      </c>
      <c r="AC130" s="2" t="s">
        <v>504</v>
      </c>
      <c r="AD130" s="2" t="s">
        <v>379</v>
      </c>
      <c r="AI130" s="2">
        <f t="shared" si="21"/>
        <v>1</v>
      </c>
      <c r="AJ130" s="2">
        <f>Sheet1!P130</f>
        <v>1</v>
      </c>
      <c r="AL130" s="2" t="s">
        <v>463</v>
      </c>
    </row>
    <row r="131" spans="1:39">
      <c r="A131" s="2" t="s">
        <v>95</v>
      </c>
      <c r="B131" s="2" t="s">
        <v>490</v>
      </c>
      <c r="C131" s="2" t="str">
        <f t="shared" ref="C131:C137" si="27">A131</f>
        <v>2548.0(2)</v>
      </c>
      <c r="D131" s="2" t="str">
        <f t="shared" ref="D131:D137" si="28">B131</f>
        <v>23/2(-)</v>
      </c>
      <c r="E131" s="2" t="s">
        <v>81</v>
      </c>
      <c r="F131" s="2" t="s">
        <v>488</v>
      </c>
      <c r="G131" s="2" t="s">
        <v>368</v>
      </c>
      <c r="H131" s="2" t="s">
        <v>151</v>
      </c>
      <c r="I131" s="2" t="s">
        <v>4</v>
      </c>
      <c r="K131" s="10" t="s">
        <v>786</v>
      </c>
      <c r="L131" s="10"/>
      <c r="M131" s="2" t="str">
        <f t="shared" si="26"/>
        <v>X</v>
      </c>
      <c r="P131" s="14" t="str">
        <f t="shared" si="24"/>
        <v>match</v>
      </c>
      <c r="Q131" s="14" t="str">
        <f t="shared" si="25"/>
        <v>match</v>
      </c>
      <c r="R131" s="14" t="str">
        <f t="shared" ref="R131:R137" si="29">IF( X131 = --LEFT(E131, FIND("(", E131&amp;"(") - 1 ), "match", "mismatch" )</f>
        <v>match</v>
      </c>
      <c r="S131" s="14" t="str">
        <f t="shared" ref="S131:S137" si="30">IF(Y131=D131, "match", "mismatch" )</f>
        <v>match</v>
      </c>
      <c r="T131" s="14" t="str">
        <f t="shared" ref="T131:T137" si="31">IF(Z131=F131, "match", "mismatch" )</f>
        <v>match</v>
      </c>
      <c r="U131" s="14" t="str">
        <f t="shared" ref="U131:U137" si="32">IF( (AA131="red") = (AC131="X"), "match", "mismatch")</f>
        <v>match</v>
      </c>
      <c r="V131" s="14">
        <v>1047.2</v>
      </c>
      <c r="W131" s="14">
        <v>2548</v>
      </c>
      <c r="X131" s="14">
        <v>1500.5</v>
      </c>
      <c r="Y131" s="14" t="s">
        <v>490</v>
      </c>
      <c r="Z131" s="14" t="s">
        <v>488</v>
      </c>
      <c r="AA131" s="14" t="s">
        <v>855</v>
      </c>
      <c r="AC131" s="2" t="s">
        <v>504</v>
      </c>
      <c r="AD131" s="2" t="s">
        <v>0</v>
      </c>
      <c r="AI131" s="2">
        <f t="shared" ref="AI131:AI137" si="33">COUNTIF(AC131,"*X*")</f>
        <v>1</v>
      </c>
      <c r="AJ131" s="2">
        <f>Sheet1!P131</f>
        <v>1</v>
      </c>
      <c r="AL131" s="2" t="s">
        <v>464</v>
      </c>
      <c r="AM131" s="2" t="s">
        <v>267</v>
      </c>
    </row>
    <row r="132" spans="1:39">
      <c r="A132" s="2" t="s">
        <v>125</v>
      </c>
      <c r="B132" s="2" t="s">
        <v>486</v>
      </c>
      <c r="C132" s="2" t="str">
        <f t="shared" si="27"/>
        <v>3434.3(2)</v>
      </c>
      <c r="D132" s="2" t="str">
        <f t="shared" si="28"/>
        <v>27/2-</v>
      </c>
      <c r="E132" s="2" t="s">
        <v>37</v>
      </c>
      <c r="F132" s="2" t="s">
        <v>481</v>
      </c>
      <c r="G132" s="2" t="s">
        <v>369</v>
      </c>
      <c r="H132" s="2" t="s">
        <v>268</v>
      </c>
      <c r="I132" s="2" t="s">
        <v>4</v>
      </c>
      <c r="K132" s="10" t="s">
        <v>850</v>
      </c>
      <c r="L132" s="10"/>
      <c r="M132" s="2" t="str">
        <f t="shared" si="26"/>
        <v>X</v>
      </c>
      <c r="P132" s="14" t="str">
        <f t="shared" si="24"/>
        <v>match</v>
      </c>
      <c r="Q132" s="14" t="str">
        <f t="shared" si="25"/>
        <v>match</v>
      </c>
      <c r="R132" s="14" t="str">
        <f t="shared" si="29"/>
        <v>match</v>
      </c>
      <c r="S132" s="14" t="str">
        <f t="shared" si="30"/>
        <v>match</v>
      </c>
      <c r="T132" s="14" t="str">
        <f t="shared" si="31"/>
        <v>match</v>
      </c>
      <c r="U132" s="14" t="str">
        <f t="shared" si="32"/>
        <v>match</v>
      </c>
      <c r="V132" s="14">
        <v>1059.8</v>
      </c>
      <c r="W132" s="14">
        <v>3434.3</v>
      </c>
      <c r="X132" s="14">
        <v>2374.5</v>
      </c>
      <c r="Y132" s="14" t="s">
        <v>486</v>
      </c>
      <c r="Z132" s="14" t="s">
        <v>481</v>
      </c>
      <c r="AA132" s="14" t="s">
        <v>855</v>
      </c>
      <c r="AC132" s="2" t="s">
        <v>504</v>
      </c>
      <c r="AD132" s="2" t="s">
        <v>386</v>
      </c>
      <c r="AI132" s="2">
        <f t="shared" si="33"/>
        <v>1</v>
      </c>
      <c r="AJ132" s="2">
        <f>Sheet1!P132</f>
        <v>1</v>
      </c>
      <c r="AL132" s="2" t="s">
        <v>254</v>
      </c>
      <c r="AM132" s="2" t="s">
        <v>269</v>
      </c>
    </row>
    <row r="133" spans="1:39">
      <c r="A133" s="2" t="s">
        <v>270</v>
      </c>
      <c r="C133" s="2" t="str">
        <f t="shared" si="27"/>
        <v>2653.6(2)</v>
      </c>
      <c r="D133" s="2">
        <f t="shared" si="28"/>
        <v>0</v>
      </c>
      <c r="E133" s="2" t="s">
        <v>88</v>
      </c>
      <c r="F133" s="2" t="s">
        <v>89</v>
      </c>
      <c r="G133" s="2" t="s">
        <v>370</v>
      </c>
      <c r="H133" s="2" t="s">
        <v>516</v>
      </c>
      <c r="K133" s="10" t="s">
        <v>295</v>
      </c>
      <c r="L133" s="10"/>
      <c r="M133" s="2" t="str">
        <f t="shared" si="26"/>
        <v>X</v>
      </c>
      <c r="P133" s="14" t="str">
        <f t="shared" si="24"/>
        <v>match</v>
      </c>
      <c r="Q133" s="14" t="str">
        <f t="shared" si="25"/>
        <v>match</v>
      </c>
      <c r="R133" s="14" t="str">
        <f t="shared" si="29"/>
        <v>match</v>
      </c>
      <c r="S133" s="14" t="str">
        <f t="shared" si="30"/>
        <v>match</v>
      </c>
      <c r="T133" s="14" t="str">
        <f t="shared" si="31"/>
        <v>match</v>
      </c>
      <c r="U133" s="14" t="str">
        <f t="shared" si="32"/>
        <v>match</v>
      </c>
      <c r="V133" s="14">
        <v>1084</v>
      </c>
      <c r="W133" s="14">
        <v>2653.6</v>
      </c>
      <c r="X133" s="14">
        <v>1569.6</v>
      </c>
      <c r="Z133" s="14" t="s">
        <v>89</v>
      </c>
      <c r="AA133" s="14" t="s">
        <v>855</v>
      </c>
      <c r="AC133" s="2" t="s">
        <v>504</v>
      </c>
      <c r="AD133" s="2" t="s">
        <v>295</v>
      </c>
      <c r="AI133" s="2">
        <f t="shared" si="33"/>
        <v>1</v>
      </c>
      <c r="AJ133" s="2">
        <f>Sheet1!P133</f>
        <v>1</v>
      </c>
    </row>
    <row r="134" spans="1:39">
      <c r="A134" s="2" t="s">
        <v>70</v>
      </c>
      <c r="B134" s="2" t="s">
        <v>478</v>
      </c>
      <c r="C134" s="2" t="str">
        <f t="shared" si="27"/>
        <v>2938.6(2)</v>
      </c>
      <c r="D134" s="2" t="str">
        <f t="shared" si="28"/>
        <v>25/2-</v>
      </c>
      <c r="E134" s="2" t="s">
        <v>80</v>
      </c>
      <c r="F134" s="2" t="s">
        <v>487</v>
      </c>
      <c r="G134" s="2" t="s">
        <v>271</v>
      </c>
      <c r="H134" s="2" t="s">
        <v>272</v>
      </c>
      <c r="I134" s="2" t="s">
        <v>4</v>
      </c>
      <c r="K134" s="10" t="s">
        <v>840</v>
      </c>
      <c r="L134" s="10"/>
      <c r="M134" s="2" t="str">
        <f t="shared" si="26"/>
        <v/>
      </c>
      <c r="P134" s="14" t="str">
        <f t="shared" si="24"/>
        <v>match</v>
      </c>
      <c r="Q134" s="14" t="str">
        <f t="shared" si="25"/>
        <v>match</v>
      </c>
      <c r="R134" s="14" t="str">
        <f t="shared" si="29"/>
        <v>match</v>
      </c>
      <c r="S134" s="14" t="str">
        <f t="shared" si="30"/>
        <v>match</v>
      </c>
      <c r="T134" s="14" t="str">
        <f t="shared" si="31"/>
        <v>match</v>
      </c>
      <c r="U134" s="14" t="str">
        <f t="shared" si="32"/>
        <v>match</v>
      </c>
      <c r="V134" s="14">
        <v>1087.7</v>
      </c>
      <c r="W134" s="14">
        <v>2938.6</v>
      </c>
      <c r="X134" s="14">
        <v>1850.9</v>
      </c>
      <c r="Y134" s="14" t="s">
        <v>478</v>
      </c>
      <c r="Z134" s="14" t="s">
        <v>487</v>
      </c>
      <c r="AA134" s="14" t="s">
        <v>856</v>
      </c>
      <c r="AC134" s="2" t="s">
        <v>295</v>
      </c>
      <c r="AD134" s="2" t="s">
        <v>382</v>
      </c>
      <c r="AI134" s="2">
        <f t="shared" si="33"/>
        <v>0</v>
      </c>
      <c r="AJ134" s="2">
        <f>Sheet1!P134</f>
        <v>0</v>
      </c>
      <c r="AL134" s="2" t="s">
        <v>459</v>
      </c>
      <c r="AM134" s="2" t="s">
        <v>273</v>
      </c>
    </row>
    <row r="135" spans="1:39">
      <c r="A135" s="2" t="s">
        <v>131</v>
      </c>
      <c r="B135" s="2" t="s">
        <v>489</v>
      </c>
      <c r="C135" s="2" t="str">
        <f t="shared" si="27"/>
        <v>3475.0(4)</v>
      </c>
      <c r="D135" s="2" t="str">
        <f t="shared" si="28"/>
        <v>25/2(-)</v>
      </c>
      <c r="E135" s="2" t="s">
        <v>37</v>
      </c>
      <c r="F135" s="2" t="s">
        <v>481</v>
      </c>
      <c r="G135" s="2" t="s">
        <v>371</v>
      </c>
      <c r="H135" s="2" t="s">
        <v>184</v>
      </c>
      <c r="I135" s="2" t="s">
        <v>375</v>
      </c>
      <c r="K135" s="10" t="s">
        <v>841</v>
      </c>
      <c r="L135" s="10"/>
      <c r="M135" s="2" t="str">
        <f t="shared" si="26"/>
        <v>X</v>
      </c>
      <c r="P135" s="14" t="str">
        <f t="shared" si="24"/>
        <v>match</v>
      </c>
      <c r="Q135" s="14" t="str">
        <f t="shared" si="25"/>
        <v>match</v>
      </c>
      <c r="R135" s="14" t="str">
        <f t="shared" si="29"/>
        <v>match</v>
      </c>
      <c r="S135" s="13" t="str">
        <f>IF(Y135=D135, "match", "mismatch" )</f>
        <v>mismatch</v>
      </c>
      <c r="T135" s="14" t="str">
        <f t="shared" si="31"/>
        <v>match</v>
      </c>
      <c r="U135" s="14" t="str">
        <f t="shared" si="32"/>
        <v>match</v>
      </c>
      <c r="V135" s="14">
        <v>1100.5</v>
      </c>
      <c r="W135" s="15">
        <v>3475</v>
      </c>
      <c r="X135" s="14">
        <v>2374.5</v>
      </c>
      <c r="Y135" s="14" t="s">
        <v>478</v>
      </c>
      <c r="Z135" s="14" t="s">
        <v>481</v>
      </c>
      <c r="AA135" s="14" t="s">
        <v>855</v>
      </c>
      <c r="AC135" s="2" t="s">
        <v>504</v>
      </c>
      <c r="AD135" s="2" t="s">
        <v>382</v>
      </c>
      <c r="AI135" s="2">
        <f t="shared" si="33"/>
        <v>1</v>
      </c>
      <c r="AJ135" s="2">
        <f>Sheet1!P135</f>
        <v>1</v>
      </c>
      <c r="AL135" s="2" t="s">
        <v>465</v>
      </c>
    </row>
    <row r="136" spans="1:39">
      <c r="A136" s="2" t="s">
        <v>274</v>
      </c>
      <c r="B136" s="2" t="s">
        <v>54</v>
      </c>
      <c r="C136" s="2" t="str">
        <f t="shared" si="27"/>
        <v>2691.4(2)</v>
      </c>
      <c r="D136" s="2" t="str">
        <f t="shared" si="28"/>
        <v>19/2(+)</v>
      </c>
      <c r="E136" s="2" t="s">
        <v>88</v>
      </c>
      <c r="F136" s="2" t="s">
        <v>89</v>
      </c>
      <c r="G136" s="2" t="s">
        <v>372</v>
      </c>
      <c r="H136" s="2" t="s">
        <v>275</v>
      </c>
      <c r="I136" s="2" t="s">
        <v>138</v>
      </c>
      <c r="K136" s="10" t="s">
        <v>791</v>
      </c>
      <c r="L136" s="10"/>
      <c r="M136" s="2" t="str">
        <f t="shared" si="26"/>
        <v>X</v>
      </c>
      <c r="P136" s="14" t="str">
        <f t="shared" si="24"/>
        <v>match</v>
      </c>
      <c r="Q136" s="14" t="str">
        <f t="shared" si="25"/>
        <v>match</v>
      </c>
      <c r="R136" s="14" t="str">
        <f t="shared" si="29"/>
        <v>match</v>
      </c>
      <c r="S136" s="14" t="str">
        <f t="shared" si="30"/>
        <v>match</v>
      </c>
      <c r="T136" s="14" t="str">
        <f t="shared" si="31"/>
        <v>match</v>
      </c>
      <c r="U136" s="14" t="str">
        <f t="shared" si="32"/>
        <v>match</v>
      </c>
      <c r="V136" s="14">
        <v>1121.8</v>
      </c>
      <c r="W136" s="14">
        <v>2691.4</v>
      </c>
      <c r="X136" s="14">
        <v>1569.6</v>
      </c>
      <c r="Y136" s="14" t="s">
        <v>54</v>
      </c>
      <c r="Z136" s="14" t="s">
        <v>89</v>
      </c>
      <c r="AA136" s="14" t="s">
        <v>855</v>
      </c>
      <c r="AC136" s="2" t="s">
        <v>504</v>
      </c>
      <c r="AD136" s="2" t="s">
        <v>379</v>
      </c>
      <c r="AI136" s="2">
        <f t="shared" si="33"/>
        <v>1</v>
      </c>
      <c r="AJ136" s="2">
        <f>Sheet1!P136</f>
        <v>1</v>
      </c>
      <c r="AL136" s="2" t="s">
        <v>466</v>
      </c>
    </row>
    <row r="137" spans="1:39">
      <c r="A137" s="2" t="s">
        <v>276</v>
      </c>
      <c r="B137" s="2" t="s">
        <v>478</v>
      </c>
      <c r="C137" s="2" t="str">
        <f t="shared" si="27"/>
        <v>3511.1(2)</v>
      </c>
      <c r="D137" s="2" t="str">
        <f t="shared" si="28"/>
        <v>25/2-</v>
      </c>
      <c r="E137" s="2" t="s">
        <v>37</v>
      </c>
      <c r="F137" s="2" t="s">
        <v>481</v>
      </c>
      <c r="G137" s="2" t="s">
        <v>373</v>
      </c>
      <c r="H137" s="2" t="s">
        <v>277</v>
      </c>
      <c r="I137" s="2" t="s">
        <v>374</v>
      </c>
      <c r="K137" s="10" t="s">
        <v>851</v>
      </c>
      <c r="L137" s="10"/>
      <c r="M137" s="2" t="str">
        <f t="shared" si="26"/>
        <v>X</v>
      </c>
      <c r="P137" s="14" t="str">
        <f t="shared" si="24"/>
        <v>match</v>
      </c>
      <c r="Q137" s="14" t="str">
        <f t="shared" si="25"/>
        <v>match</v>
      </c>
      <c r="R137" s="14" t="str">
        <f t="shared" si="29"/>
        <v>match</v>
      </c>
      <c r="S137" s="14" t="str">
        <f t="shared" si="30"/>
        <v>match</v>
      </c>
      <c r="T137" s="14" t="str">
        <f t="shared" si="31"/>
        <v>match</v>
      </c>
      <c r="U137" s="14" t="str">
        <f t="shared" si="32"/>
        <v>match</v>
      </c>
      <c r="V137" s="14">
        <v>1136.5999999999999</v>
      </c>
      <c r="W137" s="14">
        <v>3511.1</v>
      </c>
      <c r="X137" s="14">
        <v>2374.5</v>
      </c>
      <c r="Y137" s="14" t="s">
        <v>478</v>
      </c>
      <c r="Z137" s="14" t="s">
        <v>481</v>
      </c>
      <c r="AA137" s="14" t="s">
        <v>855</v>
      </c>
      <c r="AC137" s="2" t="s">
        <v>504</v>
      </c>
      <c r="AD137" s="2" t="s">
        <v>386</v>
      </c>
      <c r="AI137" s="2">
        <f t="shared" si="33"/>
        <v>1</v>
      </c>
      <c r="AJ137" s="2">
        <f>Sheet1!P137</f>
        <v>1</v>
      </c>
      <c r="AL137" s="2" t="s">
        <v>467</v>
      </c>
      <c r="AM137" s="2" t="s">
        <v>278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88-DE4B-42D3-B702-584156504D21}">
  <dimension ref="A2:P138"/>
  <sheetViews>
    <sheetView workbookViewId="0">
      <selection activeCell="Q137" sqref="Q137"/>
    </sheetView>
  </sheetViews>
  <sheetFormatPr defaultRowHeight="11.4"/>
  <cols>
    <col min="1" max="2" width="6.8984375" style="5" bestFit="1" customWidth="1"/>
    <col min="3" max="4" width="5.3984375" style="5" bestFit="1" customWidth="1"/>
    <col min="5" max="6" width="7.5" style="5" bestFit="1" customWidth="1"/>
    <col min="7" max="7" width="6.09765625" style="5" bestFit="1" customWidth="1"/>
    <col min="8" max="8" width="8" style="5" bestFit="1" customWidth="1"/>
    <col min="9" max="9" width="7.796875" style="5" bestFit="1" customWidth="1"/>
    <col min="10" max="10" width="3.5" style="5" bestFit="1" customWidth="1"/>
    <col min="11" max="12" width="3" style="5" bestFit="1" customWidth="1"/>
    <col min="13" max="16384" width="8.796875" style="5"/>
  </cols>
  <sheetData>
    <row r="2" spans="1:16">
      <c r="A2" s="5" t="s">
        <v>1</v>
      </c>
      <c r="B2" s="5">
        <v>0</v>
      </c>
      <c r="C2" s="5" t="s">
        <v>2</v>
      </c>
      <c r="D2" s="5" t="s">
        <v>521</v>
      </c>
      <c r="E2" s="5" t="s">
        <v>3</v>
      </c>
      <c r="F2" s="5" t="s">
        <v>1</v>
      </c>
      <c r="G2" s="5" t="s">
        <v>522</v>
      </c>
      <c r="H2" s="5" t="s">
        <v>523</v>
      </c>
      <c r="I2" s="5" t="s">
        <v>524</v>
      </c>
      <c r="J2" s="5" t="s">
        <v>4</v>
      </c>
      <c r="P2" s="5">
        <f>COUNTIF(A2:L2,"*~**")</f>
        <v>0</v>
      </c>
    </row>
    <row r="3" spans="1:16">
      <c r="A3" s="5" t="s">
        <v>5</v>
      </c>
      <c r="B3" s="5" t="s">
        <v>6</v>
      </c>
      <c r="C3" s="5" t="s">
        <v>7</v>
      </c>
      <c r="D3" s="5" t="s">
        <v>521</v>
      </c>
      <c r="E3" s="5" t="s">
        <v>525</v>
      </c>
      <c r="F3" s="5" t="s">
        <v>8</v>
      </c>
      <c r="G3" s="5" t="s">
        <v>9</v>
      </c>
      <c r="H3" s="5" t="s">
        <v>10</v>
      </c>
      <c r="P3" s="5">
        <f>COUNTIF(A3:L3,"*~**")</f>
        <v>0</v>
      </c>
    </row>
    <row r="4" spans="1:16">
      <c r="A4" s="5" t="s">
        <v>11</v>
      </c>
      <c r="B4" s="5" t="s">
        <v>12</v>
      </c>
      <c r="C4" s="5" t="s">
        <v>13</v>
      </c>
      <c r="D4" s="5" t="s">
        <v>521</v>
      </c>
      <c r="E4" s="5" t="s">
        <v>526</v>
      </c>
      <c r="F4" s="5" t="s">
        <v>527</v>
      </c>
      <c r="G4" s="5" t="s">
        <v>14</v>
      </c>
      <c r="P4" s="5">
        <f t="shared" ref="P4:P67" si="0">COUNTIF(A4:L4,"*~**")</f>
        <v>1</v>
      </c>
    </row>
    <row r="5" spans="1:16">
      <c r="A5" s="5" t="s">
        <v>15</v>
      </c>
      <c r="B5" s="5" t="s">
        <v>16</v>
      </c>
      <c r="C5" s="5" t="s">
        <v>17</v>
      </c>
      <c r="D5" s="5" t="s">
        <v>521</v>
      </c>
      <c r="E5" s="5" t="s">
        <v>18</v>
      </c>
      <c r="F5" s="5" t="s">
        <v>528</v>
      </c>
      <c r="G5" s="5" t="s">
        <v>19</v>
      </c>
      <c r="H5" s="5" t="s">
        <v>529</v>
      </c>
      <c r="I5" s="5" t="s">
        <v>523</v>
      </c>
      <c r="J5" s="5" t="s">
        <v>524</v>
      </c>
      <c r="K5" s="5" t="s">
        <v>4</v>
      </c>
      <c r="P5" s="5">
        <f t="shared" si="0"/>
        <v>1</v>
      </c>
    </row>
    <row r="6" spans="1:16">
      <c r="A6" s="5" t="s">
        <v>20</v>
      </c>
      <c r="B6" s="5" t="s">
        <v>21</v>
      </c>
      <c r="C6" s="5" t="s">
        <v>530</v>
      </c>
      <c r="D6" s="5" t="s">
        <v>521</v>
      </c>
      <c r="E6" s="5" t="s">
        <v>531</v>
      </c>
      <c r="F6" s="5" t="s">
        <v>532</v>
      </c>
      <c r="G6" s="5" t="s">
        <v>22</v>
      </c>
      <c r="H6" s="5" t="s">
        <v>533</v>
      </c>
      <c r="I6" s="5" t="s">
        <v>534</v>
      </c>
      <c r="J6" s="5" t="s">
        <v>524</v>
      </c>
      <c r="K6" s="5" t="s">
        <v>535</v>
      </c>
      <c r="P6" s="5">
        <f t="shared" si="0"/>
        <v>1</v>
      </c>
    </row>
    <row r="7" spans="1:16">
      <c r="A7" s="5" t="s">
        <v>23</v>
      </c>
      <c r="B7" s="5" t="s">
        <v>24</v>
      </c>
      <c r="C7" s="5" t="s">
        <v>7</v>
      </c>
      <c r="D7" s="5" t="s">
        <v>521</v>
      </c>
      <c r="E7" s="5" t="s">
        <v>25</v>
      </c>
      <c r="F7" s="5" t="s">
        <v>26</v>
      </c>
      <c r="G7" s="5" t="s">
        <v>22</v>
      </c>
      <c r="H7" s="5" t="s">
        <v>536</v>
      </c>
      <c r="I7" s="5" t="s">
        <v>523</v>
      </c>
      <c r="J7" s="5" t="s">
        <v>524</v>
      </c>
      <c r="K7" s="5" t="s">
        <v>4</v>
      </c>
      <c r="P7" s="5">
        <f t="shared" si="0"/>
        <v>0</v>
      </c>
    </row>
    <row r="8" spans="1:16">
      <c r="A8" s="5" t="s">
        <v>27</v>
      </c>
      <c r="B8" s="5" t="s">
        <v>28</v>
      </c>
      <c r="C8" s="5" t="s">
        <v>537</v>
      </c>
      <c r="D8" s="5" t="s">
        <v>521</v>
      </c>
      <c r="E8" s="5" t="s">
        <v>538</v>
      </c>
      <c r="F8" s="5" t="s">
        <v>29</v>
      </c>
      <c r="G8" s="5" t="s">
        <v>30</v>
      </c>
      <c r="H8" s="5" t="s">
        <v>523</v>
      </c>
      <c r="I8" s="5" t="s">
        <v>524</v>
      </c>
      <c r="J8" s="5" t="s">
        <v>4</v>
      </c>
      <c r="P8" s="5">
        <f t="shared" si="0"/>
        <v>0</v>
      </c>
    </row>
    <row r="9" spans="1:16">
      <c r="A9" s="5" t="s">
        <v>31</v>
      </c>
      <c r="B9" s="5" t="s">
        <v>32</v>
      </c>
      <c r="C9" s="5" t="s">
        <v>33</v>
      </c>
      <c r="D9" s="5" t="s">
        <v>521</v>
      </c>
      <c r="E9" s="5" t="s">
        <v>34</v>
      </c>
      <c r="F9" s="5" t="s">
        <v>539</v>
      </c>
      <c r="G9" s="5" t="s">
        <v>35</v>
      </c>
      <c r="H9" s="5" t="s">
        <v>540</v>
      </c>
      <c r="I9" s="5" t="s">
        <v>534</v>
      </c>
      <c r="J9" s="5" t="s">
        <v>524</v>
      </c>
      <c r="K9" s="5" t="s">
        <v>535</v>
      </c>
      <c r="P9" s="5">
        <f t="shared" si="0"/>
        <v>1</v>
      </c>
    </row>
    <row r="10" spans="1:16">
      <c r="A10" s="5" t="s">
        <v>36</v>
      </c>
      <c r="B10" s="5" t="s">
        <v>37</v>
      </c>
      <c r="C10" s="5" t="s">
        <v>38</v>
      </c>
      <c r="D10" s="5" t="s">
        <v>521</v>
      </c>
      <c r="E10" s="5" t="s">
        <v>541</v>
      </c>
      <c r="F10" s="5">
        <v>-195</v>
      </c>
      <c r="P10" s="5">
        <f t="shared" si="0"/>
        <v>0</v>
      </c>
    </row>
    <row r="11" spans="1:16">
      <c r="A11" s="5" t="s">
        <v>6</v>
      </c>
      <c r="B11" s="5" t="s">
        <v>27</v>
      </c>
      <c r="C11" s="5" t="s">
        <v>525</v>
      </c>
      <c r="D11" s="5" t="s">
        <v>521</v>
      </c>
      <c r="E11" s="5" t="s">
        <v>537</v>
      </c>
      <c r="F11" s="5" t="s">
        <v>39</v>
      </c>
      <c r="G11" s="5" t="s">
        <v>40</v>
      </c>
      <c r="H11" s="5" t="s">
        <v>542</v>
      </c>
      <c r="I11" s="5" t="s">
        <v>41</v>
      </c>
      <c r="J11" s="5" t="s">
        <v>523</v>
      </c>
      <c r="K11" s="5" t="s">
        <v>524</v>
      </c>
      <c r="L11" s="5" t="s">
        <v>4</v>
      </c>
      <c r="P11" s="5">
        <f t="shared" si="0"/>
        <v>0</v>
      </c>
    </row>
    <row r="12" spans="1:16">
      <c r="A12" s="5" t="s">
        <v>42</v>
      </c>
      <c r="B12" s="5" t="s">
        <v>43</v>
      </c>
      <c r="C12" s="5" t="s">
        <v>543</v>
      </c>
      <c r="D12" s="5" t="s">
        <v>521</v>
      </c>
      <c r="E12" s="5" t="s">
        <v>530</v>
      </c>
      <c r="F12" s="5" t="s">
        <v>544</v>
      </c>
      <c r="G12" s="5" t="s">
        <v>44</v>
      </c>
      <c r="P12" s="5">
        <f t="shared" si="0"/>
        <v>1</v>
      </c>
    </row>
    <row r="13" spans="1:16">
      <c r="A13" s="5" t="s">
        <v>32</v>
      </c>
      <c r="B13" s="5" t="s">
        <v>45</v>
      </c>
      <c r="C13" s="5" t="s">
        <v>34</v>
      </c>
      <c r="D13" s="5" t="s">
        <v>521</v>
      </c>
      <c r="E13" s="5" t="s">
        <v>46</v>
      </c>
      <c r="F13" s="5" t="s">
        <v>545</v>
      </c>
      <c r="G13" s="5" t="s">
        <v>47</v>
      </c>
      <c r="P13" s="5">
        <f t="shared" si="0"/>
        <v>1</v>
      </c>
    </row>
    <row r="14" spans="1:16">
      <c r="A14" s="5" t="s">
        <v>48</v>
      </c>
      <c r="B14" s="5" t="s">
        <v>49</v>
      </c>
      <c r="C14" s="5" t="s">
        <v>521</v>
      </c>
      <c r="D14" s="5" t="s">
        <v>50</v>
      </c>
      <c r="E14" s="5" t="s">
        <v>546</v>
      </c>
      <c r="F14" s="5" t="s">
        <v>547</v>
      </c>
      <c r="P14" s="5">
        <f t="shared" si="0"/>
        <v>1</v>
      </c>
    </row>
    <row r="15" spans="1:16">
      <c r="A15" s="5" t="s">
        <v>51</v>
      </c>
      <c r="B15" s="5" t="s">
        <v>52</v>
      </c>
      <c r="C15" s="5" t="s">
        <v>53</v>
      </c>
      <c r="D15" s="5" t="s">
        <v>521</v>
      </c>
      <c r="E15" s="5" t="s">
        <v>54</v>
      </c>
      <c r="F15" s="5" t="s">
        <v>548</v>
      </c>
      <c r="G15" s="5" t="s">
        <v>55</v>
      </c>
      <c r="H15" s="5" t="s">
        <v>549</v>
      </c>
      <c r="I15" s="5" t="s">
        <v>534</v>
      </c>
      <c r="J15" s="5" t="s">
        <v>524</v>
      </c>
      <c r="K15" s="5" t="s">
        <v>535</v>
      </c>
      <c r="P15" s="5">
        <f t="shared" si="0"/>
        <v>1</v>
      </c>
    </row>
    <row r="16" spans="1:16">
      <c r="A16" s="5" t="s">
        <v>56</v>
      </c>
      <c r="B16" s="5" t="s">
        <v>6</v>
      </c>
      <c r="C16" s="5" t="s">
        <v>525</v>
      </c>
      <c r="D16" s="5" t="s">
        <v>521</v>
      </c>
      <c r="E16" s="5" t="s">
        <v>525</v>
      </c>
      <c r="F16" s="5" t="s">
        <v>550</v>
      </c>
      <c r="G16" s="5" t="s">
        <v>547</v>
      </c>
      <c r="H16" s="5" t="s">
        <v>523</v>
      </c>
      <c r="I16" s="5" t="s">
        <v>524</v>
      </c>
      <c r="J16" s="5" t="s">
        <v>4</v>
      </c>
      <c r="P16" s="5">
        <f t="shared" si="0"/>
        <v>0</v>
      </c>
    </row>
    <row r="17" spans="1:16">
      <c r="A17" s="5" t="s">
        <v>57</v>
      </c>
      <c r="B17" s="5" t="s">
        <v>58</v>
      </c>
      <c r="C17" s="5" t="s">
        <v>50</v>
      </c>
      <c r="D17" s="5" t="s">
        <v>521</v>
      </c>
      <c r="E17" s="5" t="s">
        <v>59</v>
      </c>
      <c r="F17" s="5" t="s">
        <v>551</v>
      </c>
      <c r="G17" s="5" t="s">
        <v>60</v>
      </c>
      <c r="H17" s="5" t="s">
        <v>552</v>
      </c>
      <c r="I17" s="5" t="s">
        <v>523</v>
      </c>
      <c r="J17" s="5" t="s">
        <v>524</v>
      </c>
      <c r="K17" s="5" t="s">
        <v>4</v>
      </c>
      <c r="P17" s="5">
        <f t="shared" si="0"/>
        <v>1</v>
      </c>
    </row>
    <row r="18" spans="1:16">
      <c r="A18" s="5" t="s">
        <v>61</v>
      </c>
      <c r="B18" s="5" t="s">
        <v>62</v>
      </c>
      <c r="C18" s="5" t="s">
        <v>553</v>
      </c>
      <c r="D18" s="5" t="s">
        <v>521</v>
      </c>
      <c r="E18" s="5" t="s">
        <v>554</v>
      </c>
      <c r="F18" s="5" t="s">
        <v>555</v>
      </c>
      <c r="G18" s="5" t="s">
        <v>63</v>
      </c>
      <c r="H18" s="5" t="s">
        <v>534</v>
      </c>
      <c r="I18" s="5" t="s">
        <v>524</v>
      </c>
      <c r="J18" s="5" t="s">
        <v>535</v>
      </c>
      <c r="P18" s="5">
        <f t="shared" si="0"/>
        <v>1</v>
      </c>
    </row>
    <row r="19" spans="1:16">
      <c r="A19" s="5" t="s">
        <v>64</v>
      </c>
      <c r="B19" s="5" t="s">
        <v>56</v>
      </c>
      <c r="C19" s="5" t="s">
        <v>556</v>
      </c>
      <c r="D19" s="5" t="s">
        <v>521</v>
      </c>
      <c r="E19" s="5" t="s">
        <v>525</v>
      </c>
      <c r="F19" s="5" t="s">
        <v>65</v>
      </c>
      <c r="G19" s="5" t="s">
        <v>66</v>
      </c>
      <c r="H19" s="5" t="s">
        <v>557</v>
      </c>
      <c r="I19" s="5" t="s">
        <v>523</v>
      </c>
      <c r="J19" s="5" t="s">
        <v>524</v>
      </c>
      <c r="K19" s="5" t="s">
        <v>4</v>
      </c>
      <c r="P19" s="5">
        <f t="shared" si="0"/>
        <v>0</v>
      </c>
    </row>
    <row r="20" spans="1:16">
      <c r="A20" s="5" t="s">
        <v>52</v>
      </c>
      <c r="B20" s="5" t="s">
        <v>67</v>
      </c>
      <c r="C20" s="5" t="s">
        <v>54</v>
      </c>
      <c r="D20" s="5" t="s">
        <v>521</v>
      </c>
      <c r="E20" s="5" t="s">
        <v>13</v>
      </c>
      <c r="F20" s="5" t="s">
        <v>558</v>
      </c>
      <c r="G20" s="5" t="s">
        <v>68</v>
      </c>
      <c r="H20" s="5" t="s">
        <v>559</v>
      </c>
      <c r="I20" s="5" t="s">
        <v>534</v>
      </c>
      <c r="J20" s="5" t="s">
        <v>524</v>
      </c>
      <c r="K20" s="5" t="s">
        <v>535</v>
      </c>
      <c r="P20" s="5">
        <f t="shared" si="0"/>
        <v>1</v>
      </c>
    </row>
    <row r="21" spans="1:16">
      <c r="A21" s="5" t="s">
        <v>69</v>
      </c>
      <c r="B21" s="5" t="s">
        <v>70</v>
      </c>
      <c r="C21" s="5" t="s">
        <v>560</v>
      </c>
      <c r="D21" s="5" t="s">
        <v>521</v>
      </c>
      <c r="E21" s="5" t="s">
        <v>531</v>
      </c>
      <c r="F21" s="5" t="s">
        <v>561</v>
      </c>
      <c r="G21" s="5" t="s">
        <v>71</v>
      </c>
      <c r="P21" s="5">
        <f t="shared" si="0"/>
        <v>1</v>
      </c>
    </row>
    <row r="22" spans="1:16">
      <c r="A22" s="5" t="s">
        <v>5</v>
      </c>
      <c r="B22" s="5" t="s">
        <v>27</v>
      </c>
      <c r="C22" s="5" t="s">
        <v>7</v>
      </c>
      <c r="D22" s="5" t="s">
        <v>521</v>
      </c>
      <c r="E22" s="5" t="s">
        <v>537</v>
      </c>
      <c r="F22" s="5" t="s">
        <v>27</v>
      </c>
      <c r="G22" s="5" t="s">
        <v>55</v>
      </c>
      <c r="H22" s="5" t="s">
        <v>562</v>
      </c>
      <c r="I22" s="5" t="s">
        <v>72</v>
      </c>
      <c r="J22" s="5" t="s">
        <v>10</v>
      </c>
      <c r="P22" s="5">
        <f t="shared" si="0"/>
        <v>0</v>
      </c>
    </row>
    <row r="23" spans="1:16">
      <c r="A23" s="5" t="s">
        <v>73</v>
      </c>
      <c r="B23" s="5" t="s">
        <v>56</v>
      </c>
      <c r="C23" s="5" t="s">
        <v>537</v>
      </c>
      <c r="D23" s="5" t="s">
        <v>521</v>
      </c>
      <c r="E23" s="5" t="s">
        <v>525</v>
      </c>
      <c r="F23" s="5" t="s">
        <v>563</v>
      </c>
      <c r="G23" s="5" t="s">
        <v>547</v>
      </c>
      <c r="P23" s="5">
        <f t="shared" si="0"/>
        <v>1</v>
      </c>
    </row>
    <row r="24" spans="1:16">
      <c r="A24" s="5" t="s">
        <v>74</v>
      </c>
      <c r="B24" s="5" t="s">
        <v>15</v>
      </c>
      <c r="C24" s="5" t="s">
        <v>75</v>
      </c>
      <c r="D24" s="5" t="s">
        <v>521</v>
      </c>
      <c r="E24" s="5" t="s">
        <v>17</v>
      </c>
      <c r="F24" s="5" t="s">
        <v>564</v>
      </c>
      <c r="G24" s="5" t="s">
        <v>76</v>
      </c>
      <c r="H24" s="5" t="s">
        <v>565</v>
      </c>
      <c r="I24" s="5" t="s">
        <v>534</v>
      </c>
      <c r="J24" s="5" t="s">
        <v>524</v>
      </c>
      <c r="K24" s="5" t="s">
        <v>535</v>
      </c>
      <c r="P24" s="5">
        <f t="shared" si="0"/>
        <v>1</v>
      </c>
    </row>
    <row r="25" spans="1:16">
      <c r="A25" s="5" t="s">
        <v>49</v>
      </c>
      <c r="B25" s="5" t="s">
        <v>77</v>
      </c>
      <c r="C25" s="5" t="s">
        <v>50</v>
      </c>
      <c r="D25" s="5" t="s">
        <v>521</v>
      </c>
      <c r="E25" s="5" t="s">
        <v>78</v>
      </c>
      <c r="F25" s="5" t="s">
        <v>566</v>
      </c>
      <c r="G25" s="5" t="s">
        <v>79</v>
      </c>
      <c r="H25" s="5" t="s">
        <v>567</v>
      </c>
      <c r="I25" s="5" t="s">
        <v>534</v>
      </c>
      <c r="J25" s="5" t="s">
        <v>524</v>
      </c>
      <c r="K25" s="5" t="s">
        <v>535</v>
      </c>
      <c r="P25" s="5">
        <f t="shared" si="0"/>
        <v>1</v>
      </c>
    </row>
    <row r="26" spans="1:16">
      <c r="A26" s="5" t="s">
        <v>80</v>
      </c>
      <c r="B26" s="5" t="s">
        <v>81</v>
      </c>
      <c r="C26" s="5" t="s">
        <v>568</v>
      </c>
      <c r="D26" s="5" t="s">
        <v>521</v>
      </c>
      <c r="E26" s="5" t="s">
        <v>569</v>
      </c>
      <c r="F26" s="5" t="s">
        <v>82</v>
      </c>
      <c r="G26" s="5" t="s">
        <v>83</v>
      </c>
      <c r="H26" s="5" t="s">
        <v>570</v>
      </c>
      <c r="I26" s="5" t="s">
        <v>84</v>
      </c>
      <c r="J26" s="5" t="s">
        <v>523</v>
      </c>
      <c r="K26" s="5" t="s">
        <v>524</v>
      </c>
      <c r="L26" s="5" t="s">
        <v>4</v>
      </c>
      <c r="P26" s="5">
        <f t="shared" si="0"/>
        <v>0</v>
      </c>
    </row>
    <row r="27" spans="1:16">
      <c r="A27" s="5" t="s">
        <v>85</v>
      </c>
      <c r="B27" s="5" t="s">
        <v>70</v>
      </c>
      <c r="C27" s="5" t="s">
        <v>571</v>
      </c>
      <c r="D27" s="5" t="s">
        <v>521</v>
      </c>
      <c r="E27" s="5" t="s">
        <v>531</v>
      </c>
      <c r="F27" s="5" t="s">
        <v>572</v>
      </c>
      <c r="G27" s="5" t="s">
        <v>86</v>
      </c>
      <c r="H27" s="5" t="s">
        <v>573</v>
      </c>
      <c r="I27" s="5" t="s">
        <v>87</v>
      </c>
      <c r="J27" s="5" t="s">
        <v>534</v>
      </c>
      <c r="K27" s="5" t="s">
        <v>524</v>
      </c>
      <c r="L27" s="5" t="s">
        <v>535</v>
      </c>
      <c r="P27" s="5">
        <f t="shared" si="0"/>
        <v>1</v>
      </c>
    </row>
    <row r="28" spans="1:16">
      <c r="A28" s="5" t="s">
        <v>88</v>
      </c>
      <c r="B28" s="5" t="s">
        <v>15</v>
      </c>
      <c r="C28" s="5" t="s">
        <v>89</v>
      </c>
      <c r="D28" s="5" t="s">
        <v>521</v>
      </c>
      <c r="E28" s="5" t="s">
        <v>17</v>
      </c>
      <c r="F28" s="5" t="s">
        <v>90</v>
      </c>
      <c r="G28" s="5" t="s">
        <v>91</v>
      </c>
      <c r="H28" s="5" t="s">
        <v>574</v>
      </c>
      <c r="I28" s="5" t="s">
        <v>92</v>
      </c>
      <c r="J28" s="5" t="s">
        <v>4</v>
      </c>
      <c r="P28" s="5">
        <f t="shared" si="0"/>
        <v>0</v>
      </c>
    </row>
    <row r="29" spans="1:16">
      <c r="A29" s="5" t="s">
        <v>42</v>
      </c>
      <c r="B29" s="5">
        <v>3535.5</v>
      </c>
      <c r="C29" s="5" t="s">
        <v>543</v>
      </c>
      <c r="D29" s="5" t="s">
        <v>521</v>
      </c>
      <c r="E29" s="5" t="s">
        <v>575</v>
      </c>
      <c r="P29" s="5">
        <f t="shared" si="0"/>
        <v>1</v>
      </c>
    </row>
    <row r="30" spans="1:16">
      <c r="A30" s="5" t="s">
        <v>93</v>
      </c>
      <c r="B30" s="5" t="s">
        <v>32</v>
      </c>
      <c r="C30" s="5" t="s">
        <v>94</v>
      </c>
      <c r="D30" s="5" t="s">
        <v>521</v>
      </c>
      <c r="E30" s="5" t="s">
        <v>34</v>
      </c>
      <c r="F30" s="5" t="s">
        <v>576</v>
      </c>
      <c r="G30" s="5" t="s">
        <v>534</v>
      </c>
      <c r="H30" s="5" t="s">
        <v>524</v>
      </c>
      <c r="I30" s="5" t="s">
        <v>535</v>
      </c>
      <c r="P30" s="5">
        <f t="shared" si="0"/>
        <v>1</v>
      </c>
    </row>
    <row r="31" spans="1:16">
      <c r="A31" s="5" t="s">
        <v>70</v>
      </c>
      <c r="B31" s="5" t="s">
        <v>95</v>
      </c>
      <c r="C31" s="5" t="s">
        <v>531</v>
      </c>
      <c r="D31" s="5" t="s">
        <v>521</v>
      </c>
      <c r="E31" s="5" t="s">
        <v>577</v>
      </c>
      <c r="F31" s="5" t="s">
        <v>578</v>
      </c>
      <c r="G31" s="5" t="s">
        <v>96</v>
      </c>
      <c r="H31" s="5" t="s">
        <v>579</v>
      </c>
      <c r="I31" s="5" t="s">
        <v>97</v>
      </c>
      <c r="J31" s="5" t="s">
        <v>523</v>
      </c>
      <c r="K31" s="5" t="s">
        <v>524</v>
      </c>
      <c r="L31" s="5" t="s">
        <v>4</v>
      </c>
      <c r="P31" s="5">
        <f t="shared" si="0"/>
        <v>1</v>
      </c>
    </row>
    <row r="32" spans="1:16">
      <c r="A32" s="5" t="s">
        <v>36</v>
      </c>
      <c r="B32" s="5" t="s">
        <v>11</v>
      </c>
      <c r="C32" s="5" t="s">
        <v>38</v>
      </c>
      <c r="D32" s="5" t="s">
        <v>521</v>
      </c>
      <c r="E32" s="5" t="s">
        <v>13</v>
      </c>
      <c r="F32" s="5" t="s">
        <v>580</v>
      </c>
      <c r="G32" s="5" t="s">
        <v>581</v>
      </c>
      <c r="H32" s="5" t="s">
        <v>98</v>
      </c>
      <c r="I32" s="5" t="s">
        <v>4</v>
      </c>
      <c r="P32" s="5">
        <f t="shared" si="0"/>
        <v>1</v>
      </c>
    </row>
    <row r="33" spans="1:16">
      <c r="A33" s="5" t="s">
        <v>16</v>
      </c>
      <c r="B33" s="5" t="s">
        <v>23</v>
      </c>
      <c r="C33" s="5" t="s">
        <v>18</v>
      </c>
      <c r="D33" s="5" t="s">
        <v>521</v>
      </c>
      <c r="E33" s="5" t="s">
        <v>7</v>
      </c>
      <c r="F33" s="5" t="s">
        <v>582</v>
      </c>
      <c r="G33" s="5" t="s">
        <v>99</v>
      </c>
      <c r="H33" s="5" t="s">
        <v>583</v>
      </c>
      <c r="I33" s="5" t="s">
        <v>534</v>
      </c>
      <c r="J33" s="5" t="s">
        <v>524</v>
      </c>
      <c r="K33" s="5" t="s">
        <v>535</v>
      </c>
      <c r="P33" s="5">
        <f t="shared" si="0"/>
        <v>1</v>
      </c>
    </row>
    <row r="34" spans="1:16">
      <c r="A34" s="5" t="s">
        <v>100</v>
      </c>
      <c r="B34" s="5" t="s">
        <v>15</v>
      </c>
      <c r="C34" s="5" t="s">
        <v>101</v>
      </c>
      <c r="D34" s="5" t="s">
        <v>521</v>
      </c>
      <c r="E34" s="5" t="s">
        <v>17</v>
      </c>
      <c r="F34" s="5" t="s">
        <v>584</v>
      </c>
      <c r="G34" s="5" t="s">
        <v>102</v>
      </c>
      <c r="H34" s="5" t="s">
        <v>585</v>
      </c>
      <c r="I34" s="5" t="s">
        <v>534</v>
      </c>
      <c r="J34" s="5" t="s">
        <v>524</v>
      </c>
      <c r="K34" s="5" t="s">
        <v>535</v>
      </c>
      <c r="P34" s="5">
        <f t="shared" si="0"/>
        <v>1</v>
      </c>
    </row>
    <row r="35" spans="1:16">
      <c r="A35" s="5" t="s">
        <v>24</v>
      </c>
      <c r="B35" s="5" t="s">
        <v>1</v>
      </c>
      <c r="C35" s="5" t="s">
        <v>25</v>
      </c>
      <c r="D35" s="5" t="s">
        <v>521</v>
      </c>
      <c r="E35" s="5" t="s">
        <v>2</v>
      </c>
      <c r="F35" s="5" t="s">
        <v>103</v>
      </c>
      <c r="G35" s="5" t="s">
        <v>104</v>
      </c>
      <c r="H35" s="5" t="s">
        <v>586</v>
      </c>
      <c r="I35" s="5" t="s">
        <v>523</v>
      </c>
      <c r="J35" s="5" t="s">
        <v>524</v>
      </c>
      <c r="K35" s="5" t="s">
        <v>4</v>
      </c>
      <c r="P35" s="5">
        <f t="shared" si="0"/>
        <v>0</v>
      </c>
    </row>
    <row r="36" spans="1:16">
      <c r="A36" s="5" t="s">
        <v>105</v>
      </c>
      <c r="B36" s="5" t="s">
        <v>106</v>
      </c>
      <c r="C36" s="5" t="s">
        <v>587</v>
      </c>
      <c r="D36" s="5" t="s">
        <v>521</v>
      </c>
      <c r="E36" s="5" t="s">
        <v>588</v>
      </c>
      <c r="F36" s="5" t="s">
        <v>589</v>
      </c>
      <c r="G36" s="5" t="s">
        <v>590</v>
      </c>
      <c r="H36" s="5" t="s">
        <v>591</v>
      </c>
      <c r="I36" s="5" t="s">
        <v>0</v>
      </c>
      <c r="J36" s="5" t="s">
        <v>523</v>
      </c>
      <c r="K36" s="5" t="s">
        <v>524</v>
      </c>
      <c r="L36" s="5" t="s">
        <v>4</v>
      </c>
      <c r="P36" s="5">
        <f t="shared" si="0"/>
        <v>0</v>
      </c>
    </row>
    <row r="37" spans="1:16">
      <c r="A37" s="5" t="s">
        <v>107</v>
      </c>
      <c r="B37" s="5" t="s">
        <v>105</v>
      </c>
      <c r="C37" s="5" t="s">
        <v>592</v>
      </c>
      <c r="D37" s="5" t="s">
        <v>521</v>
      </c>
      <c r="E37" s="5" t="s">
        <v>587</v>
      </c>
      <c r="F37" s="5">
        <v>430</v>
      </c>
      <c r="G37" s="5" t="s">
        <v>108</v>
      </c>
      <c r="H37" s="5" t="s">
        <v>523</v>
      </c>
      <c r="I37" s="5" t="s">
        <v>524</v>
      </c>
      <c r="J37" s="5" t="s">
        <v>4</v>
      </c>
      <c r="P37" s="5">
        <f t="shared" si="0"/>
        <v>0</v>
      </c>
    </row>
    <row r="38" spans="1:16">
      <c r="A38" s="5" t="s">
        <v>109</v>
      </c>
      <c r="B38" s="5" t="s">
        <v>110</v>
      </c>
      <c r="C38" s="5" t="s">
        <v>111</v>
      </c>
      <c r="D38" s="5" t="s">
        <v>521</v>
      </c>
      <c r="E38" s="5" t="s">
        <v>38</v>
      </c>
      <c r="F38" s="5" t="s">
        <v>593</v>
      </c>
      <c r="G38" s="5" t="s">
        <v>112</v>
      </c>
      <c r="H38" s="5" t="s">
        <v>594</v>
      </c>
      <c r="I38" s="5" t="s">
        <v>534</v>
      </c>
      <c r="J38" s="5" t="s">
        <v>524</v>
      </c>
      <c r="K38" s="5" t="s">
        <v>535</v>
      </c>
      <c r="P38" s="5">
        <f t="shared" si="0"/>
        <v>1</v>
      </c>
    </row>
    <row r="39" spans="1:16">
      <c r="A39" s="5" t="s">
        <v>113</v>
      </c>
      <c r="B39" s="5" t="s">
        <v>93</v>
      </c>
      <c r="C39" s="5" t="s">
        <v>114</v>
      </c>
      <c r="D39" s="5" t="s">
        <v>521</v>
      </c>
      <c r="E39" s="5" t="s">
        <v>94</v>
      </c>
      <c r="F39" s="5" t="s">
        <v>595</v>
      </c>
      <c r="G39" s="5" t="s">
        <v>115</v>
      </c>
      <c r="H39" s="5" t="s">
        <v>596</v>
      </c>
      <c r="I39" s="5" t="s">
        <v>534</v>
      </c>
      <c r="J39" s="5" t="s">
        <v>524</v>
      </c>
      <c r="K39" s="5" t="s">
        <v>535</v>
      </c>
      <c r="P39" s="5">
        <f t="shared" si="0"/>
        <v>1</v>
      </c>
    </row>
    <row r="40" spans="1:16">
      <c r="A40" s="5" t="s">
        <v>116</v>
      </c>
      <c r="B40" s="5">
        <v>0</v>
      </c>
      <c r="C40" s="5" t="s">
        <v>2</v>
      </c>
      <c r="D40" s="5" t="s">
        <v>521</v>
      </c>
      <c r="E40" s="5" t="s">
        <v>3</v>
      </c>
      <c r="F40" s="5" t="s">
        <v>116</v>
      </c>
      <c r="G40" s="5" t="s">
        <v>523</v>
      </c>
      <c r="H40" s="5" t="s">
        <v>524</v>
      </c>
      <c r="I40" s="5" t="s">
        <v>4</v>
      </c>
      <c r="P40" s="5">
        <f t="shared" si="0"/>
        <v>0</v>
      </c>
    </row>
    <row r="41" spans="1:16">
      <c r="A41" s="5" t="s">
        <v>117</v>
      </c>
      <c r="B41" s="5" t="s">
        <v>5</v>
      </c>
      <c r="C41" s="5" t="s">
        <v>18</v>
      </c>
      <c r="D41" s="5" t="s">
        <v>521</v>
      </c>
      <c r="E41" s="5" t="s">
        <v>7</v>
      </c>
      <c r="F41" s="5" t="s">
        <v>118</v>
      </c>
      <c r="G41" s="5" t="s">
        <v>523</v>
      </c>
      <c r="H41" s="5" t="s">
        <v>524</v>
      </c>
      <c r="I41" s="5" t="s">
        <v>4</v>
      </c>
      <c r="P41" s="5">
        <f t="shared" si="0"/>
        <v>0</v>
      </c>
    </row>
    <row r="42" spans="1:16">
      <c r="A42" s="5" t="s">
        <v>24</v>
      </c>
      <c r="B42" s="5">
        <v>0</v>
      </c>
      <c r="C42" s="5" t="s">
        <v>25</v>
      </c>
      <c r="D42" s="5" t="s">
        <v>521</v>
      </c>
      <c r="E42" s="5" t="s">
        <v>3</v>
      </c>
      <c r="F42" s="5" t="s">
        <v>119</v>
      </c>
      <c r="G42" s="5" t="s">
        <v>120</v>
      </c>
      <c r="H42" s="5" t="s">
        <v>597</v>
      </c>
      <c r="I42" s="5" t="s">
        <v>4</v>
      </c>
      <c r="P42" s="5">
        <f t="shared" si="0"/>
        <v>0</v>
      </c>
    </row>
    <row r="43" spans="1:16">
      <c r="A43" s="5" t="s">
        <v>56</v>
      </c>
      <c r="B43" s="5" t="s">
        <v>27</v>
      </c>
      <c r="C43" s="5" t="s">
        <v>525</v>
      </c>
      <c r="D43" s="5" t="s">
        <v>521</v>
      </c>
      <c r="E43" s="5" t="s">
        <v>537</v>
      </c>
      <c r="F43" s="5" t="s">
        <v>121</v>
      </c>
      <c r="G43" s="5" t="s">
        <v>122</v>
      </c>
      <c r="H43" s="5" t="s">
        <v>598</v>
      </c>
      <c r="I43" s="5" t="s">
        <v>523</v>
      </c>
      <c r="J43" s="5" t="s">
        <v>524</v>
      </c>
      <c r="K43" s="5" t="s">
        <v>4</v>
      </c>
      <c r="P43" s="5">
        <f t="shared" si="0"/>
        <v>0</v>
      </c>
    </row>
    <row r="44" spans="1:16">
      <c r="A44" s="5" t="s">
        <v>123</v>
      </c>
      <c r="B44" s="5" t="s">
        <v>77</v>
      </c>
      <c r="C44" s="5" t="s">
        <v>521</v>
      </c>
      <c r="D44" s="5" t="s">
        <v>78</v>
      </c>
      <c r="E44" s="5" t="s">
        <v>599</v>
      </c>
      <c r="F44" s="5" t="s">
        <v>124</v>
      </c>
      <c r="G44" s="5" t="s">
        <v>534</v>
      </c>
      <c r="H44" s="5" t="s">
        <v>524</v>
      </c>
      <c r="I44" s="5" t="s">
        <v>535</v>
      </c>
      <c r="P44" s="5">
        <f t="shared" si="0"/>
        <v>1</v>
      </c>
    </row>
    <row r="45" spans="1:16">
      <c r="A45" s="5" t="s">
        <v>42</v>
      </c>
      <c r="B45" s="5" t="s">
        <v>125</v>
      </c>
      <c r="C45" s="5" t="s">
        <v>543</v>
      </c>
      <c r="D45" s="5" t="s">
        <v>521</v>
      </c>
      <c r="E45" s="5" t="s">
        <v>560</v>
      </c>
      <c r="F45" s="5" t="s">
        <v>600</v>
      </c>
      <c r="G45" s="5" t="s">
        <v>126</v>
      </c>
      <c r="H45" s="5" t="s">
        <v>601</v>
      </c>
      <c r="I45" s="5" t="s">
        <v>534</v>
      </c>
      <c r="J45" s="5" t="s">
        <v>524</v>
      </c>
      <c r="K45" s="5" t="s">
        <v>535</v>
      </c>
      <c r="P45" s="5">
        <f t="shared" si="0"/>
        <v>1</v>
      </c>
    </row>
    <row r="46" spans="1:16">
      <c r="A46" s="5" t="s">
        <v>127</v>
      </c>
      <c r="B46" s="5" t="s">
        <v>49</v>
      </c>
      <c r="C46" s="5" t="s">
        <v>46</v>
      </c>
      <c r="D46" s="5" t="s">
        <v>521</v>
      </c>
      <c r="E46" s="5" t="s">
        <v>50</v>
      </c>
      <c r="F46" s="5" t="s">
        <v>602</v>
      </c>
      <c r="G46" s="5" t="s">
        <v>128</v>
      </c>
      <c r="H46" s="5" t="s">
        <v>603</v>
      </c>
      <c r="I46" s="5" t="s">
        <v>534</v>
      </c>
      <c r="J46" s="5" t="s">
        <v>524</v>
      </c>
      <c r="K46" s="5" t="s">
        <v>535</v>
      </c>
      <c r="P46" s="5">
        <f t="shared" si="0"/>
        <v>1</v>
      </c>
    </row>
    <row r="47" spans="1:16">
      <c r="A47" s="5" t="s">
        <v>125</v>
      </c>
      <c r="B47" s="5" t="s">
        <v>70</v>
      </c>
      <c r="C47" s="5" t="s">
        <v>560</v>
      </c>
      <c r="D47" s="5" t="s">
        <v>521</v>
      </c>
      <c r="E47" s="5" t="s">
        <v>531</v>
      </c>
      <c r="F47" s="5" t="s">
        <v>604</v>
      </c>
      <c r="G47" s="5" t="s">
        <v>129</v>
      </c>
      <c r="H47" s="5" t="s">
        <v>605</v>
      </c>
      <c r="I47" s="5" t="s">
        <v>523</v>
      </c>
      <c r="J47" s="5" t="s">
        <v>524</v>
      </c>
      <c r="K47" s="5" t="s">
        <v>4</v>
      </c>
      <c r="P47" s="5">
        <f t="shared" si="0"/>
        <v>1</v>
      </c>
    </row>
    <row r="48" spans="1:16">
      <c r="A48" s="5" t="s">
        <v>130</v>
      </c>
      <c r="B48" s="5" t="s">
        <v>131</v>
      </c>
      <c r="C48" s="5" t="s">
        <v>521</v>
      </c>
      <c r="D48" s="5" t="s">
        <v>531</v>
      </c>
      <c r="E48" s="5" t="s">
        <v>606</v>
      </c>
      <c r="F48" s="5" t="s">
        <v>132</v>
      </c>
      <c r="P48" s="5">
        <f t="shared" si="0"/>
        <v>1</v>
      </c>
    </row>
    <row r="49" spans="1:16">
      <c r="A49" s="5" t="s">
        <v>20</v>
      </c>
      <c r="B49" s="5" t="s">
        <v>70</v>
      </c>
      <c r="C49" s="5" t="s">
        <v>530</v>
      </c>
      <c r="D49" s="5" t="s">
        <v>521</v>
      </c>
      <c r="E49" s="5" t="s">
        <v>531</v>
      </c>
      <c r="F49" s="5" t="s">
        <v>607</v>
      </c>
      <c r="G49" s="5" t="s">
        <v>133</v>
      </c>
      <c r="H49" s="5" t="s">
        <v>608</v>
      </c>
      <c r="I49" s="5" t="s">
        <v>534</v>
      </c>
      <c r="J49" s="5" t="s">
        <v>524</v>
      </c>
      <c r="K49" s="5" t="s">
        <v>535</v>
      </c>
      <c r="P49" s="5">
        <f t="shared" si="0"/>
        <v>1</v>
      </c>
    </row>
    <row r="50" spans="1:16">
      <c r="A50" s="5" t="s">
        <v>134</v>
      </c>
      <c r="B50" s="5" t="s">
        <v>42</v>
      </c>
      <c r="C50" s="5" t="s">
        <v>609</v>
      </c>
      <c r="D50" s="5" t="s">
        <v>521</v>
      </c>
      <c r="E50" s="5" t="s">
        <v>543</v>
      </c>
      <c r="F50" s="5" t="s">
        <v>610</v>
      </c>
      <c r="P50" s="5">
        <f t="shared" si="0"/>
        <v>1</v>
      </c>
    </row>
    <row r="51" spans="1:16">
      <c r="A51" s="5" t="s">
        <v>135</v>
      </c>
      <c r="B51" s="5" t="s">
        <v>15</v>
      </c>
      <c r="C51" s="5" t="s">
        <v>136</v>
      </c>
      <c r="D51" s="5" t="s">
        <v>521</v>
      </c>
      <c r="E51" s="5" t="s">
        <v>17</v>
      </c>
      <c r="F51" s="5" t="s">
        <v>611</v>
      </c>
      <c r="G51" s="5" t="s">
        <v>137</v>
      </c>
      <c r="H51" s="5" t="s">
        <v>612</v>
      </c>
      <c r="I51" s="5" t="s">
        <v>138</v>
      </c>
      <c r="P51" s="5">
        <f t="shared" si="0"/>
        <v>1</v>
      </c>
    </row>
    <row r="52" spans="1:16">
      <c r="A52" s="5" t="s">
        <v>37</v>
      </c>
      <c r="B52" s="5" t="s">
        <v>80</v>
      </c>
      <c r="C52" s="5" t="s">
        <v>541</v>
      </c>
      <c r="D52" s="5" t="s">
        <v>521</v>
      </c>
      <c r="E52" s="5" t="s">
        <v>568</v>
      </c>
      <c r="F52" s="5" t="s">
        <v>139</v>
      </c>
      <c r="G52" s="5" t="s">
        <v>140</v>
      </c>
      <c r="H52" s="5" t="s">
        <v>613</v>
      </c>
      <c r="I52" s="5" t="s">
        <v>141</v>
      </c>
      <c r="J52" s="5" t="s">
        <v>523</v>
      </c>
      <c r="K52" s="5" t="s">
        <v>524</v>
      </c>
      <c r="L52" s="5" t="s">
        <v>4</v>
      </c>
      <c r="P52" s="5">
        <f t="shared" si="0"/>
        <v>0</v>
      </c>
    </row>
    <row r="53" spans="1:16">
      <c r="A53" s="5" t="s">
        <v>142</v>
      </c>
      <c r="B53" s="5" t="s">
        <v>49</v>
      </c>
      <c r="C53" s="5" t="s">
        <v>46</v>
      </c>
      <c r="D53" s="5" t="s">
        <v>521</v>
      </c>
      <c r="E53" s="5" t="s">
        <v>50</v>
      </c>
      <c r="F53" s="5" t="s">
        <v>614</v>
      </c>
      <c r="G53" s="5" t="s">
        <v>143</v>
      </c>
      <c r="H53" s="5" t="s">
        <v>615</v>
      </c>
      <c r="I53" s="5" t="s">
        <v>534</v>
      </c>
      <c r="J53" s="5" t="s">
        <v>524</v>
      </c>
      <c r="K53" s="5" t="s">
        <v>535</v>
      </c>
      <c r="P53" s="5">
        <f t="shared" si="0"/>
        <v>1</v>
      </c>
    </row>
    <row r="54" spans="1:16">
      <c r="A54" s="5" t="s">
        <v>93</v>
      </c>
      <c r="B54" s="5" t="s">
        <v>144</v>
      </c>
      <c r="C54" s="5" t="s">
        <v>94</v>
      </c>
      <c r="D54" s="5" t="s">
        <v>521</v>
      </c>
      <c r="E54" s="5" t="s">
        <v>145</v>
      </c>
      <c r="F54" s="5" t="s">
        <v>616</v>
      </c>
      <c r="G54" s="5" t="s">
        <v>146</v>
      </c>
      <c r="H54" s="5" t="s">
        <v>617</v>
      </c>
      <c r="I54" s="5" t="s">
        <v>147</v>
      </c>
      <c r="J54" s="5" t="s">
        <v>523</v>
      </c>
      <c r="K54" s="5" t="s">
        <v>524</v>
      </c>
      <c r="L54" s="5" t="s">
        <v>4</v>
      </c>
      <c r="P54" s="5">
        <f t="shared" si="0"/>
        <v>1</v>
      </c>
    </row>
    <row r="55" spans="1:16">
      <c r="A55" s="5" t="s">
        <v>62</v>
      </c>
      <c r="B55" s="5" t="s">
        <v>107</v>
      </c>
      <c r="C55" s="5" t="s">
        <v>554</v>
      </c>
      <c r="D55" s="5" t="s">
        <v>521</v>
      </c>
      <c r="E55" s="5" t="s">
        <v>592</v>
      </c>
      <c r="F55" s="5" t="s">
        <v>148</v>
      </c>
      <c r="G55" s="5" t="s">
        <v>149</v>
      </c>
      <c r="H55" s="5" t="s">
        <v>618</v>
      </c>
      <c r="I55" s="5" t="s">
        <v>523</v>
      </c>
      <c r="J55" s="5" t="s">
        <v>524</v>
      </c>
      <c r="K55" s="5" t="s">
        <v>4</v>
      </c>
      <c r="P55" s="5">
        <f t="shared" si="0"/>
        <v>0</v>
      </c>
    </row>
    <row r="56" spans="1:16">
      <c r="A56" s="5" t="s">
        <v>150</v>
      </c>
      <c r="B56" s="5" t="s">
        <v>43</v>
      </c>
      <c r="C56" s="5" t="s">
        <v>619</v>
      </c>
      <c r="D56" s="5" t="s">
        <v>521</v>
      </c>
      <c r="E56" s="5" t="s">
        <v>560</v>
      </c>
      <c r="F56" s="5" t="s">
        <v>620</v>
      </c>
      <c r="G56" s="5" t="s">
        <v>151</v>
      </c>
      <c r="H56" s="5" t="s">
        <v>621</v>
      </c>
      <c r="I56" s="5" t="s">
        <v>138</v>
      </c>
      <c r="P56" s="5">
        <f t="shared" si="0"/>
        <v>1</v>
      </c>
    </row>
    <row r="57" spans="1:16">
      <c r="A57" s="5" t="s">
        <v>15</v>
      </c>
      <c r="B57" s="5" t="s">
        <v>5</v>
      </c>
      <c r="C57" s="5" t="s">
        <v>17</v>
      </c>
      <c r="D57" s="5" t="s">
        <v>521</v>
      </c>
      <c r="E57" s="5" t="s">
        <v>7</v>
      </c>
      <c r="F57" s="5" t="s">
        <v>152</v>
      </c>
      <c r="G57" s="5" t="s">
        <v>153</v>
      </c>
      <c r="H57" s="5" t="s">
        <v>622</v>
      </c>
      <c r="I57" s="5" t="s">
        <v>4</v>
      </c>
      <c r="P57" s="5">
        <f t="shared" si="0"/>
        <v>0</v>
      </c>
    </row>
    <row r="58" spans="1:16">
      <c r="A58" s="5" t="s">
        <v>154</v>
      </c>
      <c r="B58" s="5" t="s">
        <v>57</v>
      </c>
      <c r="C58" s="5" t="s">
        <v>521</v>
      </c>
      <c r="D58" s="5" t="s">
        <v>50</v>
      </c>
      <c r="E58" s="5" t="s">
        <v>623</v>
      </c>
      <c r="F58" s="5" t="s">
        <v>547</v>
      </c>
      <c r="P58" s="5">
        <f t="shared" si="0"/>
        <v>1</v>
      </c>
    </row>
    <row r="59" spans="1:16">
      <c r="A59" s="5" t="s">
        <v>15</v>
      </c>
      <c r="B59" s="5" t="s">
        <v>23</v>
      </c>
      <c r="C59" s="5" t="s">
        <v>17</v>
      </c>
      <c r="D59" s="5" t="s">
        <v>521</v>
      </c>
      <c r="E59" s="5" t="s">
        <v>7</v>
      </c>
      <c r="F59" s="5" t="s">
        <v>155</v>
      </c>
      <c r="G59" s="5" t="s">
        <v>156</v>
      </c>
      <c r="H59" s="5" t="s">
        <v>624</v>
      </c>
      <c r="I59" s="5" t="s">
        <v>157</v>
      </c>
      <c r="J59" s="5" t="s">
        <v>4</v>
      </c>
      <c r="P59" s="5">
        <f t="shared" si="0"/>
        <v>0</v>
      </c>
    </row>
    <row r="60" spans="1:16">
      <c r="A60" s="5" t="s">
        <v>70</v>
      </c>
      <c r="B60" s="5" t="s">
        <v>37</v>
      </c>
      <c r="C60" s="5" t="s">
        <v>531</v>
      </c>
      <c r="D60" s="5" t="s">
        <v>521</v>
      </c>
      <c r="E60" s="5" t="s">
        <v>541</v>
      </c>
      <c r="F60" s="5" t="s">
        <v>625</v>
      </c>
      <c r="G60" s="5" t="s">
        <v>158</v>
      </c>
      <c r="H60" s="5" t="s">
        <v>626</v>
      </c>
      <c r="I60" s="5" t="s">
        <v>159</v>
      </c>
      <c r="J60" s="5" t="s">
        <v>523</v>
      </c>
      <c r="K60" s="5" t="s">
        <v>524</v>
      </c>
      <c r="L60" s="5" t="s">
        <v>4</v>
      </c>
      <c r="P60" s="5">
        <f t="shared" si="0"/>
        <v>1</v>
      </c>
    </row>
    <row r="61" spans="1:16">
      <c r="A61" s="5" t="s">
        <v>100</v>
      </c>
      <c r="B61" s="5" t="s">
        <v>16</v>
      </c>
      <c r="C61" s="5" t="s">
        <v>101</v>
      </c>
      <c r="D61" s="5" t="s">
        <v>521</v>
      </c>
      <c r="E61" s="5" t="s">
        <v>18</v>
      </c>
      <c r="F61" s="5" t="s">
        <v>627</v>
      </c>
      <c r="G61" s="5" t="s">
        <v>138</v>
      </c>
      <c r="P61" s="5">
        <f t="shared" si="0"/>
        <v>1</v>
      </c>
    </row>
    <row r="62" spans="1:16">
      <c r="A62" s="5" t="s">
        <v>16</v>
      </c>
      <c r="B62" s="5" t="s">
        <v>24</v>
      </c>
      <c r="C62" s="5" t="s">
        <v>18</v>
      </c>
      <c r="D62" s="5" t="s">
        <v>521</v>
      </c>
      <c r="E62" s="5" t="s">
        <v>25</v>
      </c>
      <c r="F62" s="5">
        <v>567</v>
      </c>
      <c r="G62" s="5" t="s">
        <v>628</v>
      </c>
      <c r="H62" s="5" t="s">
        <v>629</v>
      </c>
      <c r="I62" s="5" t="s">
        <v>160</v>
      </c>
      <c r="J62" s="5" t="s">
        <v>4</v>
      </c>
      <c r="P62" s="5">
        <f t="shared" si="0"/>
        <v>0</v>
      </c>
    </row>
    <row r="63" spans="1:16">
      <c r="A63" s="5" t="s">
        <v>161</v>
      </c>
      <c r="B63" s="5" t="s">
        <v>116</v>
      </c>
      <c r="C63" s="5" t="s">
        <v>7</v>
      </c>
      <c r="D63" s="5" t="s">
        <v>521</v>
      </c>
      <c r="E63" s="5" t="s">
        <v>2</v>
      </c>
      <c r="F63" s="5" t="s">
        <v>630</v>
      </c>
      <c r="P63" s="5">
        <f t="shared" si="0"/>
        <v>0</v>
      </c>
    </row>
    <row r="64" spans="1:16">
      <c r="A64" s="5" t="s">
        <v>162</v>
      </c>
      <c r="B64" s="5" t="s">
        <v>67</v>
      </c>
      <c r="C64" s="5" t="s">
        <v>521</v>
      </c>
      <c r="D64" s="5" t="s">
        <v>13</v>
      </c>
      <c r="E64" s="5" t="s">
        <v>631</v>
      </c>
      <c r="F64" s="5" t="s">
        <v>547</v>
      </c>
      <c r="P64" s="5">
        <f t="shared" si="0"/>
        <v>1</v>
      </c>
    </row>
    <row r="65" spans="1:16">
      <c r="A65" s="5" t="s">
        <v>73</v>
      </c>
      <c r="B65" s="5" t="s">
        <v>6</v>
      </c>
      <c r="C65" s="5" t="s">
        <v>632</v>
      </c>
      <c r="D65" s="5" t="s">
        <v>521</v>
      </c>
      <c r="E65" s="5" t="s">
        <v>525</v>
      </c>
      <c r="F65" s="5" t="s">
        <v>633</v>
      </c>
      <c r="G65" s="5" t="s">
        <v>163</v>
      </c>
      <c r="H65" s="5" t="s">
        <v>634</v>
      </c>
      <c r="I65" s="5" t="s">
        <v>534</v>
      </c>
      <c r="J65" s="5" t="s">
        <v>524</v>
      </c>
      <c r="K65" s="5" t="s">
        <v>535</v>
      </c>
      <c r="P65" s="5">
        <f t="shared" si="0"/>
        <v>1</v>
      </c>
    </row>
    <row r="66" spans="1:16">
      <c r="A66" s="5" t="s">
        <v>51</v>
      </c>
      <c r="B66" s="5" t="s">
        <v>164</v>
      </c>
      <c r="C66" s="5" t="s">
        <v>53</v>
      </c>
      <c r="D66" s="5" t="s">
        <v>521</v>
      </c>
      <c r="E66" s="5" t="s">
        <v>165</v>
      </c>
      <c r="F66" s="5" t="s">
        <v>635</v>
      </c>
      <c r="G66" s="5" t="s">
        <v>547</v>
      </c>
      <c r="P66" s="5">
        <f t="shared" si="0"/>
        <v>1</v>
      </c>
    </row>
    <row r="67" spans="1:16">
      <c r="A67" s="5" t="s">
        <v>166</v>
      </c>
      <c r="B67" s="5" t="s">
        <v>167</v>
      </c>
      <c r="C67" s="5" t="s">
        <v>521</v>
      </c>
      <c r="D67" s="5" t="s">
        <v>636</v>
      </c>
      <c r="E67" s="5" t="s">
        <v>637</v>
      </c>
      <c r="F67" s="5" t="s">
        <v>547</v>
      </c>
      <c r="P67" s="5">
        <f t="shared" si="0"/>
        <v>1</v>
      </c>
    </row>
    <row r="68" spans="1:16">
      <c r="A68" s="5">
        <v>3535.5</v>
      </c>
      <c r="B68" s="5" t="s">
        <v>70</v>
      </c>
      <c r="C68" s="5" t="s">
        <v>521</v>
      </c>
      <c r="D68" s="5" t="s">
        <v>531</v>
      </c>
      <c r="E68" s="5" t="s">
        <v>638</v>
      </c>
      <c r="P68" s="5">
        <f t="shared" ref="P68:P131" si="1">COUNTIF(A68:L68,"*~**")</f>
        <v>1</v>
      </c>
    </row>
    <row r="69" spans="1:16">
      <c r="A69" s="5" t="s">
        <v>23</v>
      </c>
      <c r="B69" s="5" t="s">
        <v>1</v>
      </c>
      <c r="C69" s="5" t="s">
        <v>7</v>
      </c>
      <c r="D69" s="5" t="s">
        <v>521</v>
      </c>
      <c r="E69" s="5" t="s">
        <v>2</v>
      </c>
      <c r="F69" s="5" t="s">
        <v>168</v>
      </c>
      <c r="G69" s="5" t="s">
        <v>169</v>
      </c>
      <c r="H69" s="5" t="s">
        <v>639</v>
      </c>
      <c r="I69" s="5" t="s">
        <v>4</v>
      </c>
      <c r="P69" s="5">
        <f t="shared" si="1"/>
        <v>0</v>
      </c>
    </row>
    <row r="70" spans="1:16">
      <c r="A70" s="5" t="s">
        <v>110</v>
      </c>
      <c r="B70" s="5" t="s">
        <v>67</v>
      </c>
      <c r="C70" s="5" t="s">
        <v>38</v>
      </c>
      <c r="D70" s="5" t="s">
        <v>521</v>
      </c>
      <c r="E70" s="5" t="s">
        <v>13</v>
      </c>
      <c r="F70" s="5" t="s">
        <v>640</v>
      </c>
      <c r="G70" s="5" t="s">
        <v>170</v>
      </c>
      <c r="H70" s="5" t="s">
        <v>641</v>
      </c>
      <c r="I70" s="5" t="s">
        <v>171</v>
      </c>
      <c r="J70" s="5" t="s">
        <v>4</v>
      </c>
      <c r="P70" s="5">
        <f t="shared" si="1"/>
        <v>1</v>
      </c>
    </row>
    <row r="71" spans="1:16">
      <c r="A71" s="5" t="s">
        <v>11</v>
      </c>
      <c r="B71" s="5" t="s">
        <v>88</v>
      </c>
      <c r="C71" s="5" t="s">
        <v>13</v>
      </c>
      <c r="D71" s="5" t="s">
        <v>521</v>
      </c>
      <c r="E71" s="5" t="s">
        <v>89</v>
      </c>
      <c r="F71" s="5" t="s">
        <v>642</v>
      </c>
      <c r="G71" s="5" t="s">
        <v>172</v>
      </c>
      <c r="H71" s="5" t="s">
        <v>643</v>
      </c>
      <c r="I71" s="5" t="s">
        <v>173</v>
      </c>
      <c r="J71" s="5" t="s">
        <v>4</v>
      </c>
      <c r="P71" s="5">
        <f t="shared" si="1"/>
        <v>1</v>
      </c>
    </row>
    <row r="72" spans="1:16">
      <c r="A72" s="5" t="s">
        <v>5</v>
      </c>
      <c r="B72" s="5" t="s">
        <v>1</v>
      </c>
      <c r="C72" s="5" t="s">
        <v>7</v>
      </c>
      <c r="D72" s="5" t="s">
        <v>521</v>
      </c>
      <c r="E72" s="5" t="s">
        <v>2</v>
      </c>
      <c r="F72" s="5" t="s">
        <v>174</v>
      </c>
      <c r="G72" s="5" t="s">
        <v>644</v>
      </c>
      <c r="H72" s="5" t="s">
        <v>4</v>
      </c>
      <c r="P72" s="5">
        <f t="shared" si="1"/>
        <v>0</v>
      </c>
    </row>
    <row r="73" spans="1:16">
      <c r="A73" s="5" t="s">
        <v>175</v>
      </c>
      <c r="B73" s="5" t="s">
        <v>110</v>
      </c>
      <c r="C73" s="5" t="s">
        <v>176</v>
      </c>
      <c r="D73" s="5" t="s">
        <v>521</v>
      </c>
      <c r="E73" s="5" t="s">
        <v>38</v>
      </c>
      <c r="F73" s="5" t="s">
        <v>645</v>
      </c>
      <c r="G73" s="5" t="s">
        <v>646</v>
      </c>
      <c r="H73" s="5" t="s">
        <v>647</v>
      </c>
      <c r="I73" s="5" t="s">
        <v>138</v>
      </c>
      <c r="P73" s="5">
        <f t="shared" si="1"/>
        <v>1</v>
      </c>
    </row>
    <row r="74" spans="1:16">
      <c r="A74" s="5" t="s">
        <v>177</v>
      </c>
      <c r="B74" s="5" t="s">
        <v>178</v>
      </c>
      <c r="C74" s="5" t="s">
        <v>648</v>
      </c>
      <c r="D74" s="5" t="s">
        <v>521</v>
      </c>
      <c r="E74" s="5" t="s">
        <v>538</v>
      </c>
      <c r="F74" s="5" t="s">
        <v>649</v>
      </c>
      <c r="G74" s="5" t="s">
        <v>179</v>
      </c>
      <c r="H74" s="5" t="s">
        <v>650</v>
      </c>
      <c r="I74" s="5" t="s">
        <v>534</v>
      </c>
      <c r="J74" s="5" t="s">
        <v>524</v>
      </c>
      <c r="K74" s="5" t="s">
        <v>535</v>
      </c>
      <c r="P74" s="5">
        <f t="shared" si="1"/>
        <v>1</v>
      </c>
    </row>
    <row r="75" spans="1:16">
      <c r="A75" s="5" t="s">
        <v>164</v>
      </c>
      <c r="B75" s="5" t="s">
        <v>100</v>
      </c>
      <c r="C75" s="5" t="s">
        <v>165</v>
      </c>
      <c r="D75" s="5" t="s">
        <v>521</v>
      </c>
      <c r="E75" s="5" t="s">
        <v>101</v>
      </c>
      <c r="F75" s="5" t="s">
        <v>651</v>
      </c>
      <c r="G75" s="5" t="s">
        <v>180</v>
      </c>
      <c r="H75" s="5" t="s">
        <v>652</v>
      </c>
      <c r="I75" s="5" t="s">
        <v>138</v>
      </c>
      <c r="P75" s="5">
        <f t="shared" si="1"/>
        <v>1</v>
      </c>
    </row>
    <row r="76" spans="1:16">
      <c r="A76" s="5" t="s">
        <v>11</v>
      </c>
      <c r="B76" s="5" t="s">
        <v>181</v>
      </c>
      <c r="C76" s="5" t="s">
        <v>13</v>
      </c>
      <c r="D76" s="5" t="s">
        <v>521</v>
      </c>
      <c r="E76" s="5" t="s">
        <v>182</v>
      </c>
      <c r="F76" s="5" t="s">
        <v>653</v>
      </c>
      <c r="G76" s="5" t="s">
        <v>183</v>
      </c>
      <c r="H76" s="5" t="s">
        <v>654</v>
      </c>
      <c r="I76" s="5" t="s">
        <v>655</v>
      </c>
      <c r="J76" s="5" t="s">
        <v>138</v>
      </c>
      <c r="P76" s="5">
        <f t="shared" si="1"/>
        <v>1</v>
      </c>
    </row>
    <row r="77" spans="1:16">
      <c r="A77" s="5" t="s">
        <v>164</v>
      </c>
      <c r="B77" s="5" t="s">
        <v>88</v>
      </c>
      <c r="C77" s="5" t="s">
        <v>165</v>
      </c>
      <c r="D77" s="5" t="s">
        <v>521</v>
      </c>
      <c r="E77" s="5" t="s">
        <v>89</v>
      </c>
      <c r="F77" s="5" t="s">
        <v>656</v>
      </c>
      <c r="G77" s="5" t="s">
        <v>184</v>
      </c>
      <c r="H77" s="5" t="s">
        <v>657</v>
      </c>
      <c r="I77" s="5" t="s">
        <v>534</v>
      </c>
      <c r="J77" s="5" t="s">
        <v>524</v>
      </c>
      <c r="K77" s="5" t="s">
        <v>535</v>
      </c>
      <c r="P77" s="5">
        <f t="shared" si="1"/>
        <v>1</v>
      </c>
    </row>
    <row r="78" spans="1:16">
      <c r="A78" s="5" t="s">
        <v>45</v>
      </c>
      <c r="B78" s="5" t="s">
        <v>58</v>
      </c>
      <c r="C78" s="5" t="s">
        <v>46</v>
      </c>
      <c r="D78" s="5" t="s">
        <v>521</v>
      </c>
      <c r="E78" s="5" t="s">
        <v>59</v>
      </c>
      <c r="F78" s="5" t="s">
        <v>658</v>
      </c>
      <c r="G78" s="5" t="s">
        <v>185</v>
      </c>
      <c r="H78" s="5" t="s">
        <v>659</v>
      </c>
      <c r="I78" s="5" t="s">
        <v>534</v>
      </c>
      <c r="J78" s="5" t="s">
        <v>524</v>
      </c>
      <c r="K78" s="5" t="s">
        <v>535</v>
      </c>
      <c r="P78" s="5">
        <f t="shared" si="1"/>
        <v>1</v>
      </c>
    </row>
    <row r="79" spans="1:16">
      <c r="A79" s="5" t="s">
        <v>81</v>
      </c>
      <c r="B79" s="5" t="s">
        <v>186</v>
      </c>
      <c r="C79" s="5" t="s">
        <v>569</v>
      </c>
      <c r="D79" s="5" t="s">
        <v>521</v>
      </c>
      <c r="E79" s="5" t="s">
        <v>660</v>
      </c>
      <c r="F79" s="5" t="s">
        <v>187</v>
      </c>
      <c r="G79" s="5" t="s">
        <v>661</v>
      </c>
      <c r="H79" s="5" t="s">
        <v>662</v>
      </c>
      <c r="I79" s="5" t="s">
        <v>4</v>
      </c>
      <c r="P79" s="5">
        <f t="shared" si="1"/>
        <v>0</v>
      </c>
    </row>
    <row r="80" spans="1:16">
      <c r="A80" s="5" t="s">
        <v>11</v>
      </c>
      <c r="B80" s="5" t="s">
        <v>188</v>
      </c>
      <c r="C80" s="5" t="s">
        <v>13</v>
      </c>
      <c r="D80" s="5" t="s">
        <v>521</v>
      </c>
      <c r="E80" s="5" t="s">
        <v>182</v>
      </c>
      <c r="F80" s="5" t="s">
        <v>663</v>
      </c>
      <c r="P80" s="5">
        <f t="shared" si="1"/>
        <v>1</v>
      </c>
    </row>
    <row r="81" spans="1:16">
      <c r="A81" s="5" t="s">
        <v>11</v>
      </c>
      <c r="B81" s="5" t="s">
        <v>81</v>
      </c>
      <c r="C81" s="5" t="s">
        <v>13</v>
      </c>
      <c r="D81" s="5" t="s">
        <v>521</v>
      </c>
      <c r="E81" s="5" t="s">
        <v>569</v>
      </c>
      <c r="F81" s="5" t="s">
        <v>189</v>
      </c>
      <c r="G81" s="5" t="s">
        <v>146</v>
      </c>
      <c r="H81" s="5" t="s">
        <v>664</v>
      </c>
      <c r="I81" s="5" t="s">
        <v>190</v>
      </c>
      <c r="P81" s="5">
        <f t="shared" si="1"/>
        <v>0</v>
      </c>
    </row>
    <row r="82" spans="1:16">
      <c r="A82" s="5" t="s">
        <v>191</v>
      </c>
      <c r="B82" s="5" t="s">
        <v>20</v>
      </c>
      <c r="C82" s="5" t="s">
        <v>543</v>
      </c>
      <c r="D82" s="5" t="s">
        <v>521</v>
      </c>
      <c r="E82" s="5" t="s">
        <v>530</v>
      </c>
      <c r="F82" s="5" t="s">
        <v>665</v>
      </c>
      <c r="G82" s="5" t="s">
        <v>192</v>
      </c>
      <c r="H82" s="5" t="s">
        <v>666</v>
      </c>
      <c r="I82" s="5" t="s">
        <v>534</v>
      </c>
      <c r="J82" s="5" t="s">
        <v>524</v>
      </c>
      <c r="K82" s="5" t="s">
        <v>535</v>
      </c>
      <c r="P82" s="5">
        <f t="shared" si="1"/>
        <v>1</v>
      </c>
    </row>
    <row r="83" spans="1:16">
      <c r="A83" s="5">
        <v>5272.2</v>
      </c>
      <c r="B83" s="5" t="s">
        <v>93</v>
      </c>
      <c r="C83" s="5" t="s">
        <v>521</v>
      </c>
      <c r="D83" s="5" t="s">
        <v>94</v>
      </c>
      <c r="E83" s="5" t="s">
        <v>667</v>
      </c>
      <c r="P83" s="5">
        <f t="shared" si="1"/>
        <v>1</v>
      </c>
    </row>
    <row r="84" spans="1:16">
      <c r="A84" s="5" t="s">
        <v>193</v>
      </c>
      <c r="B84" s="5" t="s">
        <v>28</v>
      </c>
      <c r="C84" s="5" t="s">
        <v>194</v>
      </c>
      <c r="D84" s="5" t="s">
        <v>521</v>
      </c>
      <c r="E84" s="5" t="s">
        <v>538</v>
      </c>
      <c r="F84" s="5" t="s">
        <v>653</v>
      </c>
      <c r="G84" s="5" t="s">
        <v>195</v>
      </c>
      <c r="H84" s="5" t="s">
        <v>654</v>
      </c>
      <c r="I84" s="5" t="s">
        <v>668</v>
      </c>
      <c r="P84" s="5">
        <f t="shared" si="1"/>
        <v>1</v>
      </c>
    </row>
    <row r="85" spans="1:16">
      <c r="A85" s="5" t="s">
        <v>178</v>
      </c>
      <c r="B85" s="5" t="s">
        <v>6</v>
      </c>
      <c r="C85" s="5" t="s">
        <v>538</v>
      </c>
      <c r="D85" s="5" t="s">
        <v>521</v>
      </c>
      <c r="E85" s="5" t="s">
        <v>525</v>
      </c>
      <c r="F85" s="5" t="s">
        <v>196</v>
      </c>
      <c r="G85" s="5" t="s">
        <v>197</v>
      </c>
      <c r="P85" s="5">
        <f t="shared" si="1"/>
        <v>0</v>
      </c>
    </row>
    <row r="86" spans="1:16">
      <c r="A86" s="5" t="s">
        <v>188</v>
      </c>
      <c r="B86" s="5" t="s">
        <v>193</v>
      </c>
      <c r="C86" s="5" t="s">
        <v>182</v>
      </c>
      <c r="D86" s="5" t="s">
        <v>521</v>
      </c>
      <c r="E86" s="5" t="s">
        <v>194</v>
      </c>
      <c r="F86" s="5" t="s">
        <v>653</v>
      </c>
      <c r="G86" s="5" t="s">
        <v>198</v>
      </c>
      <c r="H86" s="5" t="s">
        <v>654</v>
      </c>
      <c r="I86" s="5" t="s">
        <v>669</v>
      </c>
      <c r="J86" s="5" t="s">
        <v>534</v>
      </c>
      <c r="K86" s="5" t="s">
        <v>524</v>
      </c>
      <c r="L86" s="5" t="s">
        <v>535</v>
      </c>
      <c r="P86" s="5">
        <f t="shared" si="1"/>
        <v>1</v>
      </c>
    </row>
    <row r="87" spans="1:16">
      <c r="A87" s="5" t="s">
        <v>67</v>
      </c>
      <c r="B87" s="5" t="s">
        <v>88</v>
      </c>
      <c r="C87" s="5" t="s">
        <v>13</v>
      </c>
      <c r="D87" s="5" t="s">
        <v>521</v>
      </c>
      <c r="E87" s="5" t="s">
        <v>89</v>
      </c>
      <c r="F87" s="5" t="s">
        <v>199</v>
      </c>
      <c r="G87" s="5" t="s">
        <v>200</v>
      </c>
      <c r="H87" s="5" t="s">
        <v>670</v>
      </c>
      <c r="I87" s="5" t="s">
        <v>201</v>
      </c>
      <c r="J87" s="5" t="s">
        <v>4</v>
      </c>
      <c r="P87" s="5">
        <f t="shared" si="1"/>
        <v>0</v>
      </c>
    </row>
    <row r="88" spans="1:16">
      <c r="A88" s="5" t="s">
        <v>186</v>
      </c>
      <c r="B88" s="5" t="s">
        <v>28</v>
      </c>
      <c r="C88" s="5" t="s">
        <v>660</v>
      </c>
      <c r="D88" s="5" t="s">
        <v>521</v>
      </c>
      <c r="E88" s="5" t="s">
        <v>538</v>
      </c>
      <c r="F88" s="5" t="s">
        <v>671</v>
      </c>
      <c r="G88" s="5" t="s">
        <v>672</v>
      </c>
      <c r="H88" s="5" t="s">
        <v>201</v>
      </c>
      <c r="I88" s="5" t="s">
        <v>4</v>
      </c>
      <c r="P88" s="5">
        <f t="shared" si="1"/>
        <v>0</v>
      </c>
    </row>
    <row r="89" spans="1:16">
      <c r="A89" s="5" t="s">
        <v>95</v>
      </c>
      <c r="B89" s="5" t="s">
        <v>80</v>
      </c>
      <c r="C89" s="5" t="s">
        <v>577</v>
      </c>
      <c r="D89" s="5" t="s">
        <v>521</v>
      </c>
      <c r="E89" s="5" t="s">
        <v>568</v>
      </c>
      <c r="F89" s="5" t="s">
        <v>673</v>
      </c>
      <c r="G89" s="5" t="s">
        <v>674</v>
      </c>
      <c r="P89" s="5">
        <f t="shared" si="1"/>
        <v>0</v>
      </c>
    </row>
    <row r="90" spans="1:16">
      <c r="A90" s="5" t="s">
        <v>69</v>
      </c>
      <c r="B90" s="5" t="s">
        <v>95</v>
      </c>
      <c r="C90" s="5" t="s">
        <v>560</v>
      </c>
      <c r="D90" s="5" t="s">
        <v>521</v>
      </c>
      <c r="E90" s="5" t="s">
        <v>577</v>
      </c>
      <c r="F90" s="5" t="s">
        <v>202</v>
      </c>
      <c r="G90" s="5" t="s">
        <v>203</v>
      </c>
      <c r="H90" s="5" t="s">
        <v>675</v>
      </c>
      <c r="I90" s="5" t="s">
        <v>4</v>
      </c>
      <c r="P90" s="5">
        <f t="shared" si="1"/>
        <v>0</v>
      </c>
    </row>
    <row r="91" spans="1:16">
      <c r="A91" s="5" t="s">
        <v>48</v>
      </c>
      <c r="B91" s="5" t="s">
        <v>58</v>
      </c>
      <c r="C91" s="5" t="s">
        <v>521</v>
      </c>
      <c r="D91" s="5" t="s">
        <v>59</v>
      </c>
      <c r="E91" s="5" t="s">
        <v>676</v>
      </c>
      <c r="P91" s="5">
        <f t="shared" si="1"/>
        <v>1</v>
      </c>
    </row>
    <row r="92" spans="1:16">
      <c r="A92" s="5" t="s">
        <v>181</v>
      </c>
      <c r="B92" s="5" t="s">
        <v>193</v>
      </c>
      <c r="C92" s="5" t="s">
        <v>182</v>
      </c>
      <c r="D92" s="5" t="s">
        <v>521</v>
      </c>
      <c r="E92" s="5" t="s">
        <v>194</v>
      </c>
      <c r="F92" s="5" t="s">
        <v>653</v>
      </c>
      <c r="G92" s="5" t="s">
        <v>204</v>
      </c>
      <c r="H92" s="5" t="s">
        <v>654</v>
      </c>
      <c r="I92" s="5" t="s">
        <v>677</v>
      </c>
      <c r="P92" s="5">
        <f t="shared" si="1"/>
        <v>1</v>
      </c>
    </row>
    <row r="93" spans="1:16">
      <c r="A93" s="5" t="s">
        <v>205</v>
      </c>
      <c r="B93" s="5" t="s">
        <v>20</v>
      </c>
      <c r="C93" s="5" t="s">
        <v>521</v>
      </c>
      <c r="D93" s="5" t="s">
        <v>530</v>
      </c>
      <c r="E93" s="5" t="s">
        <v>678</v>
      </c>
      <c r="F93" s="5" t="s">
        <v>151</v>
      </c>
      <c r="P93" s="5">
        <f t="shared" si="1"/>
        <v>1</v>
      </c>
    </row>
    <row r="94" spans="1:16">
      <c r="A94" s="5" t="s">
        <v>206</v>
      </c>
      <c r="B94" s="5" t="s">
        <v>167</v>
      </c>
      <c r="C94" s="5" t="s">
        <v>521</v>
      </c>
      <c r="D94" s="5" t="s">
        <v>636</v>
      </c>
      <c r="E94" s="5" t="s">
        <v>679</v>
      </c>
      <c r="F94" s="5" t="s">
        <v>547</v>
      </c>
      <c r="P94" s="5">
        <f t="shared" si="1"/>
        <v>1</v>
      </c>
    </row>
    <row r="95" spans="1:16">
      <c r="A95" s="5" t="s">
        <v>16</v>
      </c>
      <c r="B95" s="5" t="s">
        <v>27</v>
      </c>
      <c r="C95" s="5" t="s">
        <v>18</v>
      </c>
      <c r="D95" s="5" t="s">
        <v>521</v>
      </c>
      <c r="E95" s="5" t="s">
        <v>537</v>
      </c>
      <c r="F95" s="5" t="s">
        <v>680</v>
      </c>
      <c r="G95" s="5" t="s">
        <v>547</v>
      </c>
      <c r="P95" s="5">
        <f t="shared" si="1"/>
        <v>1</v>
      </c>
    </row>
    <row r="96" spans="1:16">
      <c r="A96" s="5" t="s">
        <v>207</v>
      </c>
      <c r="B96" s="5" t="s">
        <v>110</v>
      </c>
      <c r="C96" s="5" t="s">
        <v>521</v>
      </c>
      <c r="D96" s="5" t="s">
        <v>38</v>
      </c>
      <c r="E96" s="5" t="s">
        <v>681</v>
      </c>
      <c r="F96" s="5" t="s">
        <v>208</v>
      </c>
      <c r="P96" s="5">
        <f t="shared" si="1"/>
        <v>1</v>
      </c>
    </row>
    <row r="97" spans="1:16">
      <c r="A97" s="5" t="s">
        <v>36</v>
      </c>
      <c r="B97" s="5" t="s">
        <v>80</v>
      </c>
      <c r="C97" s="5" t="s">
        <v>38</v>
      </c>
      <c r="D97" s="5" t="s">
        <v>521</v>
      </c>
      <c r="E97" s="5" t="s">
        <v>568</v>
      </c>
      <c r="F97" s="5" t="s">
        <v>209</v>
      </c>
      <c r="G97" s="5" t="s">
        <v>210</v>
      </c>
      <c r="H97" s="5" t="s">
        <v>682</v>
      </c>
      <c r="I97" s="5" t="s">
        <v>211</v>
      </c>
      <c r="J97" s="5" t="s">
        <v>10</v>
      </c>
      <c r="P97" s="5">
        <f t="shared" si="1"/>
        <v>0</v>
      </c>
    </row>
    <row r="98" spans="1:16">
      <c r="A98" s="5" t="s">
        <v>212</v>
      </c>
      <c r="B98" s="5" t="s">
        <v>167</v>
      </c>
      <c r="C98" s="5" t="s">
        <v>521</v>
      </c>
      <c r="D98" s="5" t="s">
        <v>636</v>
      </c>
      <c r="E98" s="5" t="s">
        <v>683</v>
      </c>
      <c r="F98" s="5" t="s">
        <v>547</v>
      </c>
      <c r="P98" s="5">
        <f t="shared" si="1"/>
        <v>1</v>
      </c>
    </row>
    <row r="99" spans="1:16">
      <c r="A99" s="5" t="s">
        <v>144</v>
      </c>
      <c r="B99" s="5" t="s">
        <v>58</v>
      </c>
      <c r="C99" s="5" t="s">
        <v>145</v>
      </c>
      <c r="D99" s="5" t="s">
        <v>521</v>
      </c>
      <c r="E99" s="5" t="s">
        <v>59</v>
      </c>
      <c r="F99" s="5" t="s">
        <v>213</v>
      </c>
      <c r="G99" s="5" t="s">
        <v>214</v>
      </c>
      <c r="H99" s="5" t="s">
        <v>684</v>
      </c>
      <c r="I99" s="5" t="s">
        <v>215</v>
      </c>
      <c r="J99" s="5" t="s">
        <v>4</v>
      </c>
      <c r="P99" s="5">
        <f t="shared" si="1"/>
        <v>0</v>
      </c>
    </row>
    <row r="100" spans="1:16">
      <c r="A100" s="5" t="s">
        <v>216</v>
      </c>
      <c r="B100" s="5" t="s">
        <v>11</v>
      </c>
      <c r="C100" s="5" t="s">
        <v>521</v>
      </c>
      <c r="D100" s="5" t="s">
        <v>13</v>
      </c>
      <c r="E100" s="5" t="s">
        <v>685</v>
      </c>
      <c r="F100" s="5" t="s">
        <v>217</v>
      </c>
      <c r="P100" s="5">
        <f t="shared" si="1"/>
        <v>1</v>
      </c>
    </row>
    <row r="101" spans="1:16">
      <c r="A101" s="5" t="s">
        <v>218</v>
      </c>
      <c r="B101" s="5" t="s">
        <v>37</v>
      </c>
      <c r="C101" s="5" t="s">
        <v>571</v>
      </c>
      <c r="D101" s="5" t="s">
        <v>521</v>
      </c>
      <c r="E101" s="5" t="s">
        <v>541</v>
      </c>
      <c r="F101" s="5" t="s">
        <v>686</v>
      </c>
      <c r="G101" s="5" t="s">
        <v>219</v>
      </c>
      <c r="H101" s="5" t="s">
        <v>687</v>
      </c>
      <c r="I101" s="5" t="s">
        <v>534</v>
      </c>
      <c r="J101" s="5" t="s">
        <v>524</v>
      </c>
      <c r="K101" s="5" t="s">
        <v>535</v>
      </c>
      <c r="P101" s="5">
        <f t="shared" si="1"/>
        <v>1</v>
      </c>
    </row>
    <row r="102" spans="1:16">
      <c r="A102" s="5" t="s">
        <v>43</v>
      </c>
      <c r="B102" s="5" t="s">
        <v>70</v>
      </c>
      <c r="C102" s="5" t="s">
        <v>560</v>
      </c>
      <c r="D102" s="5" t="s">
        <v>521</v>
      </c>
      <c r="E102" s="5" t="s">
        <v>531</v>
      </c>
      <c r="F102" s="5" t="s">
        <v>688</v>
      </c>
      <c r="G102" s="5" t="s">
        <v>220</v>
      </c>
      <c r="H102" s="5" t="s">
        <v>689</v>
      </c>
      <c r="I102" s="5" t="s">
        <v>221</v>
      </c>
      <c r="J102" s="5" t="s">
        <v>534</v>
      </c>
      <c r="K102" s="5" t="s">
        <v>524</v>
      </c>
      <c r="L102" s="5" t="s">
        <v>535</v>
      </c>
      <c r="P102" s="5">
        <f t="shared" si="1"/>
        <v>1</v>
      </c>
    </row>
    <row r="103" spans="1:16">
      <c r="A103" s="5" t="s">
        <v>58</v>
      </c>
      <c r="B103" s="5" t="s">
        <v>36</v>
      </c>
      <c r="C103" s="5" t="s">
        <v>59</v>
      </c>
      <c r="D103" s="5" t="s">
        <v>521</v>
      </c>
      <c r="E103" s="5" t="s">
        <v>38</v>
      </c>
      <c r="F103" s="5" t="s">
        <v>222</v>
      </c>
      <c r="G103" s="5" t="s">
        <v>223</v>
      </c>
      <c r="H103" s="5" t="s">
        <v>690</v>
      </c>
      <c r="I103" s="5" t="s">
        <v>224</v>
      </c>
      <c r="J103" s="5" t="s">
        <v>4</v>
      </c>
      <c r="P103" s="5">
        <f t="shared" si="1"/>
        <v>0</v>
      </c>
    </row>
    <row r="104" spans="1:16">
      <c r="A104" s="5" t="s">
        <v>691</v>
      </c>
      <c r="B104" s="5" t="s">
        <v>225</v>
      </c>
      <c r="C104" s="5" t="s">
        <v>46</v>
      </c>
      <c r="D104" s="5" t="s">
        <v>521</v>
      </c>
      <c r="E104" s="5" t="s">
        <v>50</v>
      </c>
      <c r="F104" s="5" t="s">
        <v>692</v>
      </c>
      <c r="P104" s="5">
        <f t="shared" si="1"/>
        <v>1</v>
      </c>
    </row>
    <row r="105" spans="1:16">
      <c r="A105" s="5" t="s">
        <v>226</v>
      </c>
      <c r="B105" s="5" t="s">
        <v>11</v>
      </c>
      <c r="C105" s="5" t="s">
        <v>521</v>
      </c>
      <c r="D105" s="5" t="s">
        <v>13</v>
      </c>
      <c r="E105" s="5" t="s">
        <v>693</v>
      </c>
      <c r="F105" s="5" t="s">
        <v>547</v>
      </c>
      <c r="P105" s="5">
        <f t="shared" si="1"/>
        <v>1</v>
      </c>
    </row>
    <row r="106" spans="1:16">
      <c r="A106" s="5" t="s">
        <v>167</v>
      </c>
      <c r="B106" s="5" t="s">
        <v>27</v>
      </c>
      <c r="C106" s="5" t="s">
        <v>636</v>
      </c>
      <c r="D106" s="5" t="s">
        <v>521</v>
      </c>
      <c r="E106" s="5" t="s">
        <v>537</v>
      </c>
      <c r="F106" s="5" t="s">
        <v>694</v>
      </c>
      <c r="G106" s="5" t="s">
        <v>695</v>
      </c>
      <c r="H106" s="5" t="s">
        <v>696</v>
      </c>
      <c r="P106" s="5">
        <f t="shared" si="1"/>
        <v>1</v>
      </c>
    </row>
    <row r="107" spans="1:16">
      <c r="A107" s="5" t="s">
        <v>227</v>
      </c>
      <c r="B107" s="5" t="s">
        <v>6</v>
      </c>
      <c r="C107" s="5" t="s">
        <v>525</v>
      </c>
      <c r="D107" s="5" t="s">
        <v>521</v>
      </c>
      <c r="E107" s="5" t="s">
        <v>525</v>
      </c>
      <c r="F107" s="5" t="s">
        <v>228</v>
      </c>
      <c r="G107" s="5" t="s">
        <v>697</v>
      </c>
      <c r="H107" s="5" t="s">
        <v>523</v>
      </c>
      <c r="I107" s="5" t="s">
        <v>524</v>
      </c>
      <c r="J107" s="5" t="s">
        <v>4</v>
      </c>
      <c r="P107" s="5">
        <f t="shared" si="1"/>
        <v>0</v>
      </c>
    </row>
    <row r="108" spans="1:16">
      <c r="A108" s="5" t="s">
        <v>106</v>
      </c>
      <c r="B108" s="5" t="s">
        <v>229</v>
      </c>
      <c r="C108" s="5" t="s">
        <v>588</v>
      </c>
      <c r="D108" s="5" t="s">
        <v>521</v>
      </c>
      <c r="E108" s="5" t="s">
        <v>560</v>
      </c>
      <c r="F108" s="5" t="s">
        <v>230</v>
      </c>
      <c r="G108" s="5" t="s">
        <v>231</v>
      </c>
      <c r="H108" s="5" t="s">
        <v>698</v>
      </c>
      <c r="I108" s="5" t="s">
        <v>4</v>
      </c>
      <c r="P108" s="5">
        <f t="shared" si="1"/>
        <v>0</v>
      </c>
    </row>
    <row r="109" spans="1:16">
      <c r="A109" s="5" t="s">
        <v>232</v>
      </c>
      <c r="B109" s="5" t="s">
        <v>110</v>
      </c>
      <c r="C109" s="5" t="s">
        <v>50</v>
      </c>
      <c r="D109" s="5" t="s">
        <v>521</v>
      </c>
      <c r="E109" s="5" t="s">
        <v>38</v>
      </c>
      <c r="F109" s="5" t="s">
        <v>699</v>
      </c>
      <c r="G109" s="5" t="s">
        <v>233</v>
      </c>
      <c r="H109" s="5" t="s">
        <v>700</v>
      </c>
      <c r="I109" s="5" t="s">
        <v>138</v>
      </c>
      <c r="P109" s="5">
        <f t="shared" si="1"/>
        <v>1</v>
      </c>
    </row>
    <row r="110" spans="1:16">
      <c r="A110" s="5" t="s">
        <v>234</v>
      </c>
      <c r="B110" s="5" t="s">
        <v>70</v>
      </c>
      <c r="C110" s="5" t="s">
        <v>530</v>
      </c>
      <c r="D110" s="5" t="s">
        <v>521</v>
      </c>
      <c r="E110" s="5" t="s">
        <v>531</v>
      </c>
      <c r="F110" s="5" t="s">
        <v>701</v>
      </c>
      <c r="G110" s="5" t="s">
        <v>79</v>
      </c>
      <c r="H110" s="5" t="s">
        <v>702</v>
      </c>
      <c r="I110" s="5" t="s">
        <v>703</v>
      </c>
      <c r="J110" s="5" t="s">
        <v>523</v>
      </c>
      <c r="K110" s="5" t="s">
        <v>524</v>
      </c>
      <c r="L110" s="5" t="s">
        <v>4</v>
      </c>
      <c r="P110" s="5">
        <f t="shared" si="1"/>
        <v>1</v>
      </c>
    </row>
    <row r="111" spans="1:16">
      <c r="A111" s="5" t="s">
        <v>235</v>
      </c>
      <c r="B111" s="5" t="s">
        <v>110</v>
      </c>
      <c r="C111" s="5" t="s">
        <v>236</v>
      </c>
      <c r="D111" s="5" t="s">
        <v>521</v>
      </c>
      <c r="E111" s="5" t="s">
        <v>38</v>
      </c>
      <c r="F111" s="5" t="s">
        <v>704</v>
      </c>
      <c r="G111" s="5" t="s">
        <v>146</v>
      </c>
      <c r="H111" s="5" t="s">
        <v>705</v>
      </c>
      <c r="I111" s="5" t="s">
        <v>237</v>
      </c>
      <c r="J111" s="5" t="s">
        <v>523</v>
      </c>
      <c r="K111" s="5" t="s">
        <v>524</v>
      </c>
      <c r="L111" s="5" t="s">
        <v>4</v>
      </c>
      <c r="P111" s="5">
        <f t="shared" si="1"/>
        <v>1</v>
      </c>
    </row>
    <row r="112" spans="1:16">
      <c r="A112" s="5" t="s">
        <v>238</v>
      </c>
      <c r="B112" s="5" t="s">
        <v>88</v>
      </c>
      <c r="C112" s="5" t="s">
        <v>136</v>
      </c>
      <c r="D112" s="5" t="s">
        <v>521</v>
      </c>
      <c r="E112" s="5" t="s">
        <v>89</v>
      </c>
      <c r="F112" s="5" t="s">
        <v>706</v>
      </c>
      <c r="G112" s="5" t="s">
        <v>239</v>
      </c>
      <c r="H112" s="5" t="s">
        <v>707</v>
      </c>
      <c r="I112" s="5" t="s">
        <v>534</v>
      </c>
      <c r="J112" s="5" t="s">
        <v>524</v>
      </c>
      <c r="K112" s="5" t="s">
        <v>535</v>
      </c>
      <c r="P112" s="5">
        <f t="shared" si="1"/>
        <v>1</v>
      </c>
    </row>
    <row r="113" spans="1:16">
      <c r="A113" s="5" t="s">
        <v>240</v>
      </c>
      <c r="B113" s="5" t="s">
        <v>6</v>
      </c>
      <c r="C113" s="5" t="s">
        <v>632</v>
      </c>
      <c r="D113" s="5" t="s">
        <v>521</v>
      </c>
      <c r="E113" s="5" t="s">
        <v>525</v>
      </c>
      <c r="F113" s="5" t="s">
        <v>708</v>
      </c>
      <c r="G113" s="5" t="s">
        <v>241</v>
      </c>
      <c r="H113" s="5" t="s">
        <v>709</v>
      </c>
      <c r="I113" s="5" t="s">
        <v>534</v>
      </c>
      <c r="J113" s="5" t="s">
        <v>524</v>
      </c>
      <c r="K113" s="5" t="s">
        <v>535</v>
      </c>
      <c r="P113" s="5">
        <f t="shared" si="1"/>
        <v>1</v>
      </c>
    </row>
    <row r="114" spans="1:16">
      <c r="A114" s="5" t="s">
        <v>242</v>
      </c>
      <c r="B114" s="5" t="s">
        <v>70</v>
      </c>
      <c r="C114" s="5" t="s">
        <v>571</v>
      </c>
      <c r="D114" s="5" t="s">
        <v>521</v>
      </c>
      <c r="E114" s="5" t="s">
        <v>531</v>
      </c>
      <c r="F114" s="5" t="s">
        <v>710</v>
      </c>
      <c r="G114" s="5" t="s">
        <v>241</v>
      </c>
      <c r="H114" s="5" t="s">
        <v>711</v>
      </c>
      <c r="I114" s="5" t="s">
        <v>534</v>
      </c>
      <c r="J114" s="5" t="s">
        <v>524</v>
      </c>
      <c r="K114" s="5" t="s">
        <v>535</v>
      </c>
      <c r="P114" s="5">
        <f t="shared" si="1"/>
        <v>1</v>
      </c>
    </row>
    <row r="115" spans="1:16">
      <c r="A115" s="5" t="s">
        <v>37</v>
      </c>
      <c r="B115" s="5" t="s">
        <v>81</v>
      </c>
      <c r="C115" s="5" t="s">
        <v>541</v>
      </c>
      <c r="D115" s="5" t="s">
        <v>521</v>
      </c>
      <c r="E115" s="5" t="s">
        <v>569</v>
      </c>
      <c r="F115" s="5" t="s">
        <v>243</v>
      </c>
      <c r="G115" s="5" t="s">
        <v>244</v>
      </c>
      <c r="H115" s="5" t="s">
        <v>712</v>
      </c>
      <c r="I115" s="5" t="s">
        <v>4</v>
      </c>
      <c r="P115" s="5">
        <f t="shared" si="1"/>
        <v>0</v>
      </c>
    </row>
    <row r="116" spans="1:16">
      <c r="A116" s="5" t="s">
        <v>69</v>
      </c>
      <c r="B116" s="5" t="s">
        <v>37</v>
      </c>
      <c r="C116" s="5" t="s">
        <v>560</v>
      </c>
      <c r="D116" s="5" t="s">
        <v>521</v>
      </c>
      <c r="E116" s="5" t="s">
        <v>541</v>
      </c>
      <c r="F116" s="5" t="s">
        <v>245</v>
      </c>
      <c r="G116" s="5" t="s">
        <v>246</v>
      </c>
      <c r="H116" s="5" t="s">
        <v>713</v>
      </c>
      <c r="I116" s="5" t="s">
        <v>4</v>
      </c>
      <c r="P116" s="5">
        <f t="shared" si="1"/>
        <v>0</v>
      </c>
    </row>
    <row r="117" spans="1:16">
      <c r="A117" s="5" t="s">
        <v>32</v>
      </c>
      <c r="B117" s="5" t="s">
        <v>58</v>
      </c>
      <c r="C117" s="5" t="s">
        <v>34</v>
      </c>
      <c r="D117" s="5" t="s">
        <v>521</v>
      </c>
      <c r="E117" s="5" t="s">
        <v>59</v>
      </c>
      <c r="F117" s="5" t="s">
        <v>714</v>
      </c>
      <c r="G117" s="5" t="s">
        <v>247</v>
      </c>
      <c r="H117" s="5" t="s">
        <v>715</v>
      </c>
      <c r="I117" s="5" t="s">
        <v>4</v>
      </c>
      <c r="P117" s="5">
        <f t="shared" si="1"/>
        <v>1</v>
      </c>
    </row>
    <row r="118" spans="1:16">
      <c r="A118" s="5" t="s">
        <v>178</v>
      </c>
      <c r="B118" s="5" t="s">
        <v>27</v>
      </c>
      <c r="C118" s="5" t="s">
        <v>538</v>
      </c>
      <c r="D118" s="5" t="s">
        <v>521</v>
      </c>
      <c r="E118" s="5" t="s">
        <v>537</v>
      </c>
      <c r="F118" s="5" t="s">
        <v>248</v>
      </c>
      <c r="G118" s="5" t="s">
        <v>208</v>
      </c>
      <c r="H118" s="5" t="s">
        <v>716</v>
      </c>
      <c r="I118" s="5" t="s">
        <v>523</v>
      </c>
      <c r="J118" s="5" t="s">
        <v>524</v>
      </c>
      <c r="K118" s="5" t="s">
        <v>4</v>
      </c>
      <c r="P118" s="5">
        <f t="shared" si="1"/>
        <v>0</v>
      </c>
    </row>
    <row r="119" spans="1:16">
      <c r="A119" s="5" t="s">
        <v>249</v>
      </c>
      <c r="B119" s="5" t="s">
        <v>88</v>
      </c>
      <c r="C119" s="5" t="s">
        <v>165</v>
      </c>
      <c r="D119" s="5" t="s">
        <v>521</v>
      </c>
      <c r="E119" s="5" t="s">
        <v>89</v>
      </c>
      <c r="F119" s="5" t="s">
        <v>717</v>
      </c>
      <c r="G119" s="5" t="s">
        <v>250</v>
      </c>
      <c r="H119" s="5" t="s">
        <v>718</v>
      </c>
      <c r="I119" s="5" t="s">
        <v>534</v>
      </c>
      <c r="J119" s="5" t="s">
        <v>524</v>
      </c>
      <c r="K119" s="5" t="s">
        <v>535</v>
      </c>
      <c r="P119" s="5">
        <f t="shared" si="1"/>
        <v>1</v>
      </c>
    </row>
    <row r="120" spans="1:16">
      <c r="A120" s="5" t="s">
        <v>77</v>
      </c>
      <c r="B120" s="5" t="s">
        <v>36</v>
      </c>
      <c r="C120" s="5" t="s">
        <v>78</v>
      </c>
      <c r="D120" s="5" t="s">
        <v>521</v>
      </c>
      <c r="E120" s="5" t="s">
        <v>38</v>
      </c>
      <c r="F120" s="5" t="s">
        <v>719</v>
      </c>
      <c r="G120" s="5" t="s">
        <v>251</v>
      </c>
      <c r="H120" s="5" t="s">
        <v>720</v>
      </c>
      <c r="I120" s="5" t="s">
        <v>523</v>
      </c>
      <c r="J120" s="5" t="s">
        <v>524</v>
      </c>
      <c r="K120" s="5" t="s">
        <v>4</v>
      </c>
      <c r="P120" s="5">
        <f t="shared" si="1"/>
        <v>1</v>
      </c>
    </row>
    <row r="121" spans="1:16">
      <c r="A121" s="5" t="s">
        <v>252</v>
      </c>
      <c r="B121" s="5" t="s">
        <v>67</v>
      </c>
      <c r="C121" s="5" t="s">
        <v>521</v>
      </c>
      <c r="D121" s="5" t="s">
        <v>13</v>
      </c>
      <c r="E121" s="5" t="s">
        <v>721</v>
      </c>
      <c r="F121" s="5" t="s">
        <v>253</v>
      </c>
      <c r="P121" s="5">
        <f t="shared" si="1"/>
        <v>1</v>
      </c>
    </row>
    <row r="122" spans="1:16">
      <c r="A122" s="5" t="s">
        <v>12</v>
      </c>
      <c r="B122" s="5" t="s">
        <v>167</v>
      </c>
      <c r="C122" s="5" t="s">
        <v>526</v>
      </c>
      <c r="D122" s="5" t="s">
        <v>521</v>
      </c>
      <c r="E122" s="5" t="s">
        <v>636</v>
      </c>
      <c r="F122" s="5" t="s">
        <v>722</v>
      </c>
      <c r="G122" s="5" t="s">
        <v>254</v>
      </c>
      <c r="H122" s="5" t="s">
        <v>723</v>
      </c>
      <c r="I122" s="5" t="s">
        <v>138</v>
      </c>
      <c r="P122" s="5">
        <f t="shared" si="1"/>
        <v>1</v>
      </c>
    </row>
    <row r="123" spans="1:16">
      <c r="A123" s="5" t="s">
        <v>21</v>
      </c>
      <c r="B123" s="5" t="s">
        <v>37</v>
      </c>
      <c r="C123" s="5" t="s">
        <v>531</v>
      </c>
      <c r="D123" s="5" t="s">
        <v>521</v>
      </c>
      <c r="E123" s="5" t="s">
        <v>541</v>
      </c>
      <c r="F123" s="5" t="s">
        <v>724</v>
      </c>
      <c r="G123" s="5" t="s">
        <v>255</v>
      </c>
      <c r="H123" s="5" t="s">
        <v>725</v>
      </c>
      <c r="I123" s="5" t="s">
        <v>534</v>
      </c>
      <c r="J123" s="5" t="s">
        <v>524</v>
      </c>
      <c r="K123" s="5" t="s">
        <v>535</v>
      </c>
      <c r="P123" s="5">
        <f t="shared" si="1"/>
        <v>1</v>
      </c>
    </row>
    <row r="124" spans="1:16">
      <c r="A124" s="5" t="s">
        <v>256</v>
      </c>
      <c r="B124" s="5" t="s">
        <v>167</v>
      </c>
      <c r="C124" s="5" t="s">
        <v>726</v>
      </c>
      <c r="D124" s="5" t="s">
        <v>521</v>
      </c>
      <c r="E124" s="5" t="s">
        <v>636</v>
      </c>
      <c r="F124" s="5" t="s">
        <v>727</v>
      </c>
      <c r="G124" s="5" t="s">
        <v>254</v>
      </c>
      <c r="H124" s="5" t="s">
        <v>728</v>
      </c>
      <c r="I124" s="5" t="s">
        <v>534</v>
      </c>
      <c r="J124" s="5" t="s">
        <v>524</v>
      </c>
      <c r="K124" s="5" t="s">
        <v>535</v>
      </c>
      <c r="P124" s="5">
        <f t="shared" si="1"/>
        <v>1</v>
      </c>
    </row>
    <row r="125" spans="1:16">
      <c r="A125" s="5" t="s">
        <v>225</v>
      </c>
      <c r="B125" s="5" t="s">
        <v>36</v>
      </c>
      <c r="C125" s="5" t="s">
        <v>50</v>
      </c>
      <c r="D125" s="5" t="s">
        <v>521</v>
      </c>
      <c r="E125" s="5" t="s">
        <v>38</v>
      </c>
      <c r="F125" s="5" t="s">
        <v>729</v>
      </c>
      <c r="G125" s="5" t="s">
        <v>257</v>
      </c>
      <c r="H125" s="5" t="s">
        <v>730</v>
      </c>
      <c r="I125" s="5" t="s">
        <v>138</v>
      </c>
      <c r="P125" s="5">
        <f t="shared" si="1"/>
        <v>1</v>
      </c>
    </row>
    <row r="126" spans="1:16">
      <c r="A126" s="5" t="s">
        <v>42</v>
      </c>
      <c r="B126" s="5" t="s">
        <v>70</v>
      </c>
      <c r="C126" s="5" t="s">
        <v>543</v>
      </c>
      <c r="D126" s="5" t="s">
        <v>521</v>
      </c>
      <c r="E126" s="5" t="s">
        <v>531</v>
      </c>
      <c r="F126" s="5" t="s">
        <v>258</v>
      </c>
      <c r="G126" s="5" t="s">
        <v>259</v>
      </c>
      <c r="H126" s="5" t="s">
        <v>731</v>
      </c>
      <c r="I126" s="5" t="s">
        <v>4</v>
      </c>
      <c r="P126" s="5">
        <f t="shared" si="1"/>
        <v>0</v>
      </c>
    </row>
    <row r="127" spans="1:16">
      <c r="A127" s="5" t="s">
        <v>134</v>
      </c>
      <c r="B127" s="5" t="s">
        <v>125</v>
      </c>
      <c r="C127" s="5" t="s">
        <v>609</v>
      </c>
      <c r="D127" s="5" t="s">
        <v>521</v>
      </c>
      <c r="E127" s="5" t="s">
        <v>560</v>
      </c>
      <c r="F127" s="5" t="s">
        <v>732</v>
      </c>
      <c r="G127" s="5" t="s">
        <v>260</v>
      </c>
      <c r="H127" s="5" t="s">
        <v>138</v>
      </c>
      <c r="P127" s="5">
        <f t="shared" si="1"/>
        <v>1</v>
      </c>
    </row>
    <row r="128" spans="1:16">
      <c r="A128" s="5" t="s">
        <v>227</v>
      </c>
      <c r="B128" s="5" t="s">
        <v>27</v>
      </c>
      <c r="C128" s="5" t="s">
        <v>525</v>
      </c>
      <c r="D128" s="5" t="s">
        <v>521</v>
      </c>
      <c r="E128" s="5" t="s">
        <v>537</v>
      </c>
      <c r="F128" s="5" t="s">
        <v>261</v>
      </c>
      <c r="G128" s="5" t="s">
        <v>262</v>
      </c>
      <c r="H128" s="5" t="s">
        <v>733</v>
      </c>
      <c r="I128" s="5" t="s">
        <v>523</v>
      </c>
      <c r="J128" s="5" t="s">
        <v>524</v>
      </c>
      <c r="K128" s="5" t="s">
        <v>4</v>
      </c>
      <c r="P128" s="5">
        <f t="shared" si="1"/>
        <v>0</v>
      </c>
    </row>
    <row r="129" spans="1:16">
      <c r="A129" s="5" t="s">
        <v>263</v>
      </c>
      <c r="B129" s="5" t="s">
        <v>37</v>
      </c>
      <c r="C129" s="5" t="s">
        <v>571</v>
      </c>
      <c r="D129" s="5" t="s">
        <v>521</v>
      </c>
      <c r="E129" s="5" t="s">
        <v>541</v>
      </c>
      <c r="F129" s="5" t="s">
        <v>734</v>
      </c>
      <c r="G129" s="5" t="s">
        <v>264</v>
      </c>
      <c r="H129" s="5" t="s">
        <v>735</v>
      </c>
      <c r="I129" s="5" t="s">
        <v>534</v>
      </c>
      <c r="J129" s="5" t="s">
        <v>524</v>
      </c>
      <c r="K129" s="5" t="s">
        <v>535</v>
      </c>
      <c r="P129" s="5">
        <f t="shared" si="1"/>
        <v>1</v>
      </c>
    </row>
    <row r="130" spans="1:16">
      <c r="A130" s="5" t="s">
        <v>265</v>
      </c>
      <c r="B130" s="5" t="s">
        <v>88</v>
      </c>
      <c r="C130" s="5" t="s">
        <v>165</v>
      </c>
      <c r="D130" s="5" t="s">
        <v>521</v>
      </c>
      <c r="E130" s="5" t="s">
        <v>89</v>
      </c>
      <c r="F130" s="5" t="s">
        <v>736</v>
      </c>
      <c r="G130" s="5" t="s">
        <v>266</v>
      </c>
      <c r="H130" s="5" t="s">
        <v>737</v>
      </c>
      <c r="I130" s="5" t="s">
        <v>534</v>
      </c>
      <c r="J130" s="5" t="s">
        <v>524</v>
      </c>
      <c r="K130" s="5" t="s">
        <v>535</v>
      </c>
      <c r="P130" s="5">
        <f t="shared" si="1"/>
        <v>1</v>
      </c>
    </row>
    <row r="131" spans="1:16">
      <c r="A131" s="5" t="s">
        <v>95</v>
      </c>
      <c r="B131" s="5" t="s">
        <v>81</v>
      </c>
      <c r="C131" s="5" t="s">
        <v>577</v>
      </c>
      <c r="D131" s="5" t="s">
        <v>521</v>
      </c>
      <c r="E131" s="5" t="s">
        <v>569</v>
      </c>
      <c r="F131" s="5" t="s">
        <v>738</v>
      </c>
      <c r="G131" s="5" t="s">
        <v>151</v>
      </c>
      <c r="H131" s="5" t="s">
        <v>739</v>
      </c>
      <c r="I131" s="5" t="s">
        <v>267</v>
      </c>
      <c r="J131" s="5" t="s">
        <v>4</v>
      </c>
      <c r="P131" s="5">
        <f t="shared" si="1"/>
        <v>1</v>
      </c>
    </row>
    <row r="132" spans="1:16">
      <c r="A132" s="5" t="s">
        <v>125</v>
      </c>
      <c r="B132" s="5" t="s">
        <v>37</v>
      </c>
      <c r="C132" s="5" t="s">
        <v>560</v>
      </c>
      <c r="D132" s="5" t="s">
        <v>521</v>
      </c>
      <c r="E132" s="5" t="s">
        <v>541</v>
      </c>
      <c r="F132" s="5" t="s">
        <v>740</v>
      </c>
      <c r="G132" s="5" t="s">
        <v>268</v>
      </c>
      <c r="H132" s="5" t="s">
        <v>741</v>
      </c>
      <c r="I132" s="5" t="s">
        <v>269</v>
      </c>
      <c r="J132" s="5" t="s">
        <v>4</v>
      </c>
      <c r="P132" s="5">
        <f t="shared" ref="P132:P137" si="2">COUNTIF(A132:L132,"*~**")</f>
        <v>1</v>
      </c>
    </row>
    <row r="133" spans="1:16">
      <c r="A133" s="5" t="s">
        <v>270</v>
      </c>
      <c r="B133" s="5" t="s">
        <v>88</v>
      </c>
      <c r="C133" s="5" t="s">
        <v>521</v>
      </c>
      <c r="D133" s="5" t="s">
        <v>89</v>
      </c>
      <c r="E133" s="5" t="s">
        <v>742</v>
      </c>
      <c r="F133" s="5" t="s">
        <v>547</v>
      </c>
      <c r="P133" s="5">
        <f t="shared" si="2"/>
        <v>1</v>
      </c>
    </row>
    <row r="134" spans="1:16">
      <c r="A134" s="5" t="s">
        <v>70</v>
      </c>
      <c r="B134" s="5" t="s">
        <v>80</v>
      </c>
      <c r="C134" s="5" t="s">
        <v>531</v>
      </c>
      <c r="D134" s="5" t="s">
        <v>521</v>
      </c>
      <c r="E134" s="5" t="s">
        <v>568</v>
      </c>
      <c r="F134" s="5" t="s">
        <v>271</v>
      </c>
      <c r="G134" s="5" t="s">
        <v>272</v>
      </c>
      <c r="H134" s="5" t="s">
        <v>743</v>
      </c>
      <c r="I134" s="5" t="s">
        <v>273</v>
      </c>
      <c r="J134" s="5" t="s">
        <v>4</v>
      </c>
      <c r="P134" s="5">
        <f t="shared" si="2"/>
        <v>0</v>
      </c>
    </row>
    <row r="135" spans="1:16">
      <c r="A135" s="5" t="s">
        <v>131</v>
      </c>
      <c r="B135" s="5" t="s">
        <v>37</v>
      </c>
      <c r="C135" s="5" t="s">
        <v>571</v>
      </c>
      <c r="D135" s="5" t="s">
        <v>521</v>
      </c>
      <c r="E135" s="5" t="s">
        <v>541</v>
      </c>
      <c r="F135" s="5" t="s">
        <v>744</v>
      </c>
      <c r="G135" s="5" t="s">
        <v>184</v>
      </c>
      <c r="H135" s="5" t="s">
        <v>745</v>
      </c>
      <c r="I135" s="5" t="s">
        <v>534</v>
      </c>
      <c r="J135" s="5" t="s">
        <v>524</v>
      </c>
      <c r="K135" s="5" t="s">
        <v>535</v>
      </c>
      <c r="P135" s="5">
        <f t="shared" si="2"/>
        <v>1</v>
      </c>
    </row>
    <row r="136" spans="1:16">
      <c r="A136" s="5" t="s">
        <v>274</v>
      </c>
      <c r="B136" s="5" t="s">
        <v>88</v>
      </c>
      <c r="C136" s="5" t="s">
        <v>54</v>
      </c>
      <c r="D136" s="5" t="s">
        <v>521</v>
      </c>
      <c r="E136" s="5" t="s">
        <v>89</v>
      </c>
      <c r="F136" s="5" t="s">
        <v>746</v>
      </c>
      <c r="G136" s="5" t="s">
        <v>275</v>
      </c>
      <c r="H136" s="5" t="s">
        <v>747</v>
      </c>
      <c r="I136" s="5" t="s">
        <v>138</v>
      </c>
      <c r="P136" s="5">
        <f t="shared" si="2"/>
        <v>1</v>
      </c>
    </row>
    <row r="137" spans="1:16">
      <c r="A137" s="5" t="s">
        <v>276</v>
      </c>
      <c r="B137" s="5" t="s">
        <v>37</v>
      </c>
      <c r="C137" s="5" t="s">
        <v>531</v>
      </c>
      <c r="D137" s="5" t="s">
        <v>521</v>
      </c>
      <c r="E137" s="5" t="s">
        <v>541</v>
      </c>
      <c r="F137" s="5" t="s">
        <v>748</v>
      </c>
      <c r="G137" s="5" t="s">
        <v>277</v>
      </c>
      <c r="H137" s="5" t="s">
        <v>749</v>
      </c>
      <c r="I137" s="5" t="s">
        <v>278</v>
      </c>
      <c r="J137" s="5" t="s">
        <v>523</v>
      </c>
      <c r="K137" s="5" t="s">
        <v>524</v>
      </c>
      <c r="L137" s="5" t="s">
        <v>4</v>
      </c>
      <c r="P137" s="5">
        <f t="shared" si="2"/>
        <v>1</v>
      </c>
    </row>
    <row r="138" spans="1:16">
      <c r="P138" s="5">
        <f>SUM(P2:P137)</f>
        <v>92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Data</vt:lpstr>
      <vt:lpstr>Sheet1</vt:lpstr>
    </vt:vector>
  </TitlesOfParts>
  <Company>MSU NSCL/FRIB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Lijie</dc:creator>
  <cp:lastModifiedBy>Lijie Sun</cp:lastModifiedBy>
  <dcterms:created xsi:type="dcterms:W3CDTF">2025-07-01T22:15:24Z</dcterms:created>
  <dcterms:modified xsi:type="dcterms:W3CDTF">2025-07-10T20:42:31Z</dcterms:modified>
</cp:coreProperties>
</file>