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E:\c\"/>
    </mc:Choice>
  </mc:AlternateContent>
  <xr:revisionPtr revIDLastSave="0" documentId="13_ncr:1_{C85FC570-7E64-416B-BDCF-4A473FCDFA59}" xr6:coauthVersionLast="40" xr6:coauthVersionMax="40" xr10:uidLastSave="{00000000-0000-0000-0000-000000000000}"/>
  <bookViews>
    <workbookView xWindow="0" yWindow="0" windowWidth="28800" windowHeight="12225" activeTab="1" xr2:uid="{CE321FDF-69DE-4E41-A61D-686E9C094713}"/>
  </bookViews>
  <sheets>
    <sheet name="Sheet1" sheetId="1" r:id="rId1"/>
    <sheet name="Sheet2" sheetId="2" r:id="rId2"/>
    <sheet name="mytool"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9" i="2" l="1"/>
  <c r="F59" i="2"/>
  <c r="G59" i="2"/>
  <c r="H59" i="2"/>
  <c r="I59" i="2"/>
  <c r="J59" i="2"/>
  <c r="L59" i="2"/>
  <c r="M59" i="2"/>
  <c r="N59" i="2"/>
  <c r="O59" i="2"/>
  <c r="P59" i="2"/>
  <c r="Q59" i="2"/>
  <c r="R59" i="2"/>
  <c r="U59" i="2"/>
  <c r="T59" i="2"/>
  <c r="U51" i="2"/>
  <c r="U52" i="2"/>
  <c r="U53" i="2"/>
  <c r="U54" i="2"/>
  <c r="U55" i="2"/>
  <c r="U56" i="2"/>
  <c r="U57" i="2"/>
  <c r="U58" i="2"/>
  <c r="U50" i="2"/>
  <c r="T58" i="2" l="1"/>
  <c r="S58" i="2"/>
  <c r="R58" i="2"/>
  <c r="Q58" i="2"/>
  <c r="P58" i="2"/>
  <c r="O58" i="2"/>
  <c r="N58" i="2"/>
  <c r="M58" i="2"/>
  <c r="L58" i="2"/>
  <c r="J58" i="2"/>
  <c r="I58" i="2"/>
  <c r="H58" i="2"/>
  <c r="G58" i="2"/>
  <c r="F58" i="2"/>
  <c r="E58" i="2"/>
  <c r="T57" i="2"/>
  <c r="S57" i="2"/>
  <c r="R57" i="2"/>
  <c r="Q57" i="2"/>
  <c r="P57" i="2"/>
  <c r="O57" i="2"/>
  <c r="N57" i="2"/>
  <c r="M57" i="2"/>
  <c r="L57" i="2"/>
  <c r="J57" i="2"/>
  <c r="I57" i="2"/>
  <c r="H57" i="2"/>
  <c r="G57" i="2"/>
  <c r="F57" i="2"/>
  <c r="E57" i="2"/>
  <c r="T56" i="2"/>
  <c r="S56" i="2"/>
  <c r="R56" i="2"/>
  <c r="Q56" i="2"/>
  <c r="P56" i="2"/>
  <c r="O56" i="2"/>
  <c r="N56" i="2"/>
  <c r="M56" i="2"/>
  <c r="L56" i="2"/>
  <c r="J56" i="2"/>
  <c r="I56" i="2"/>
  <c r="H56" i="2"/>
  <c r="G56" i="2"/>
  <c r="F56" i="2"/>
  <c r="E56" i="2"/>
  <c r="T55" i="2"/>
  <c r="S55" i="2"/>
  <c r="R55" i="2"/>
  <c r="Q55" i="2"/>
  <c r="P55" i="2"/>
  <c r="O55" i="2"/>
  <c r="N55" i="2"/>
  <c r="M55" i="2"/>
  <c r="L55" i="2"/>
  <c r="J55" i="2"/>
  <c r="I55" i="2"/>
  <c r="H55" i="2"/>
  <c r="G55" i="2"/>
  <c r="F55" i="2"/>
  <c r="E55" i="2"/>
  <c r="T54" i="2"/>
  <c r="S54" i="2"/>
  <c r="R54" i="2"/>
  <c r="Q54" i="2"/>
  <c r="P54" i="2"/>
  <c r="O54" i="2"/>
  <c r="N54" i="2"/>
  <c r="M54" i="2"/>
  <c r="L54" i="2"/>
  <c r="J54" i="2"/>
  <c r="I54" i="2"/>
  <c r="H54" i="2"/>
  <c r="G54" i="2"/>
  <c r="F54" i="2"/>
  <c r="E54" i="2"/>
  <c r="T53" i="2"/>
  <c r="S53" i="2"/>
  <c r="R53" i="2"/>
  <c r="Q53" i="2"/>
  <c r="P53" i="2"/>
  <c r="O53" i="2"/>
  <c r="N53" i="2"/>
  <c r="M53" i="2"/>
  <c r="L53" i="2"/>
  <c r="J53" i="2"/>
  <c r="I53" i="2"/>
  <c r="H53" i="2"/>
  <c r="G53" i="2"/>
  <c r="F53" i="2"/>
  <c r="E53" i="2"/>
  <c r="T52" i="2"/>
  <c r="S52" i="2"/>
  <c r="R52" i="2"/>
  <c r="Q52" i="2"/>
  <c r="P52" i="2"/>
  <c r="O52" i="2"/>
  <c r="N52" i="2"/>
  <c r="M52" i="2"/>
  <c r="L52" i="2"/>
  <c r="J52" i="2"/>
  <c r="I52" i="2"/>
  <c r="H52" i="2"/>
  <c r="G52" i="2"/>
  <c r="F52" i="2"/>
  <c r="E52" i="2"/>
  <c r="T50" i="2"/>
  <c r="S50" i="2"/>
  <c r="R50" i="2"/>
  <c r="Q50" i="2"/>
  <c r="P50" i="2"/>
  <c r="O50" i="2"/>
  <c r="N50" i="2"/>
  <c r="M50" i="2"/>
  <c r="L50" i="2"/>
  <c r="J50" i="2"/>
  <c r="I50" i="2"/>
  <c r="H50" i="2"/>
  <c r="G50" i="2"/>
  <c r="F50" i="2"/>
  <c r="E50" i="2"/>
  <c r="T51" i="2"/>
  <c r="S51" i="2"/>
  <c r="R51" i="2"/>
  <c r="Q51" i="2"/>
  <c r="P51" i="2"/>
  <c r="O51" i="2"/>
  <c r="N51" i="2"/>
  <c r="M51" i="2"/>
  <c r="L51" i="2"/>
  <c r="J51" i="2"/>
  <c r="I51" i="2"/>
  <c r="H51" i="2"/>
  <c r="G51" i="2"/>
  <c r="F51" i="2"/>
  <c r="E51" i="2"/>
  <c r="T24" i="2" l="1"/>
  <c r="T25" i="2"/>
  <c r="T26" i="2"/>
  <c r="T27" i="2"/>
  <c r="T28" i="2"/>
  <c r="T29" i="2"/>
  <c r="T30" i="2"/>
  <c r="T31" i="2"/>
  <c r="T32" i="2"/>
  <c r="T33" i="2"/>
  <c r="T34" i="2"/>
  <c r="T23" i="2"/>
  <c r="F24" i="2" l="1"/>
  <c r="F25" i="2"/>
  <c r="F26" i="2"/>
  <c r="F27" i="2"/>
  <c r="F28" i="2"/>
  <c r="F29" i="2"/>
  <c r="F30" i="2"/>
  <c r="F31" i="2"/>
  <c r="F32" i="2"/>
  <c r="F33" i="2"/>
  <c r="F23" i="2"/>
  <c r="E24" i="2"/>
  <c r="E25" i="2"/>
  <c r="E26" i="2"/>
  <c r="E27" i="2"/>
  <c r="E28" i="2"/>
  <c r="E29" i="2"/>
  <c r="E30" i="2"/>
  <c r="E31" i="2"/>
  <c r="E32" i="2"/>
  <c r="E33" i="2"/>
  <c r="E23" i="2"/>
  <c r="J24" i="2"/>
  <c r="J25" i="2"/>
  <c r="J26" i="2"/>
  <c r="J27" i="2"/>
  <c r="J28" i="2"/>
  <c r="J29" i="2"/>
  <c r="J30" i="2"/>
  <c r="J31" i="2"/>
  <c r="J32" i="2"/>
  <c r="J33" i="2"/>
  <c r="J23" i="2"/>
  <c r="G44" i="2"/>
  <c r="H44" i="2"/>
  <c r="I44" i="2"/>
  <c r="J44" i="2"/>
  <c r="L44" i="2"/>
  <c r="M44" i="2"/>
  <c r="N44" i="2"/>
  <c r="O44" i="2"/>
  <c r="P44" i="2"/>
  <c r="Q44" i="2"/>
  <c r="R44" i="2"/>
  <c r="G43" i="2"/>
  <c r="H43" i="2"/>
  <c r="I43" i="2"/>
  <c r="J43" i="2"/>
  <c r="L43" i="2"/>
  <c r="M43" i="2"/>
  <c r="N43" i="2"/>
  <c r="O43" i="2"/>
  <c r="P43" i="2"/>
  <c r="Q43" i="2"/>
  <c r="R43" i="2"/>
  <c r="S46" i="2"/>
  <c r="R46" i="2"/>
  <c r="Q46" i="2"/>
  <c r="P46" i="2"/>
  <c r="O46" i="2"/>
  <c r="N46" i="2"/>
  <c r="M46" i="2"/>
  <c r="L46" i="2"/>
  <c r="J46" i="2"/>
  <c r="I46" i="2"/>
  <c r="H46" i="2"/>
  <c r="G46" i="2"/>
  <c r="S45" i="2"/>
  <c r="R45" i="2"/>
  <c r="Q45" i="2"/>
  <c r="P45" i="2"/>
  <c r="O45" i="2"/>
  <c r="N45" i="2"/>
  <c r="M45" i="2"/>
  <c r="L45" i="2"/>
  <c r="J45" i="2"/>
  <c r="I45" i="2"/>
  <c r="H45" i="2"/>
  <c r="G45" i="2"/>
  <c r="S42" i="2"/>
  <c r="R42" i="2"/>
  <c r="Q42" i="2"/>
  <c r="P42" i="2"/>
  <c r="O42" i="2"/>
  <c r="N42" i="2"/>
  <c r="M42" i="2"/>
  <c r="L42" i="2"/>
  <c r="J42" i="2"/>
  <c r="I42" i="2"/>
  <c r="H42" i="2"/>
  <c r="G42" i="2"/>
  <c r="S41" i="2"/>
  <c r="R41" i="2"/>
  <c r="Q41" i="2"/>
  <c r="P41" i="2"/>
  <c r="O41" i="2"/>
  <c r="N41" i="2"/>
  <c r="M41" i="2"/>
  <c r="L41" i="2"/>
  <c r="J41" i="2"/>
  <c r="I41" i="2"/>
  <c r="H41" i="2"/>
  <c r="G41" i="2"/>
  <c r="S40" i="2"/>
  <c r="R40" i="2"/>
  <c r="Q40" i="2"/>
  <c r="P40" i="2"/>
  <c r="O40" i="2"/>
  <c r="N40" i="2"/>
  <c r="M40" i="2"/>
  <c r="L40" i="2"/>
  <c r="J40" i="2"/>
  <c r="I40" i="2"/>
  <c r="H40" i="2"/>
  <c r="G40" i="2"/>
  <c r="S39" i="2"/>
  <c r="R39" i="2"/>
  <c r="Q39" i="2"/>
  <c r="P39" i="2"/>
  <c r="O39" i="2"/>
  <c r="N39" i="2"/>
  <c r="M39" i="2"/>
  <c r="L39" i="2"/>
  <c r="J39" i="2"/>
  <c r="I39" i="2"/>
  <c r="H39" i="2"/>
  <c r="G39" i="2"/>
  <c r="S38" i="2"/>
  <c r="R38" i="2"/>
  <c r="Q38" i="2"/>
  <c r="P38" i="2"/>
  <c r="O38" i="2"/>
  <c r="N38" i="2"/>
  <c r="M38" i="2"/>
  <c r="L38" i="2"/>
  <c r="J38" i="2"/>
  <c r="I38" i="2"/>
  <c r="H38" i="2"/>
  <c r="G38" i="2"/>
  <c r="G36" i="2"/>
  <c r="S36" i="2"/>
  <c r="R36" i="2"/>
  <c r="Q36" i="2"/>
  <c r="P36" i="2"/>
  <c r="O36" i="2"/>
  <c r="N36" i="2"/>
  <c r="M36" i="2"/>
  <c r="L36" i="2"/>
  <c r="J36" i="2"/>
  <c r="I36" i="2"/>
  <c r="H36" i="2"/>
  <c r="G28" i="2"/>
  <c r="H28" i="2"/>
  <c r="I28" i="2"/>
  <c r="L28" i="2"/>
  <c r="M28" i="2"/>
  <c r="N28" i="2"/>
  <c r="O28" i="2"/>
  <c r="P28" i="2"/>
  <c r="Q28" i="2"/>
  <c r="R28" i="2"/>
  <c r="S28" i="2"/>
  <c r="G29" i="2"/>
  <c r="H29" i="2"/>
  <c r="I29" i="2"/>
  <c r="L29" i="2"/>
  <c r="M29" i="2"/>
  <c r="N29" i="2"/>
  <c r="O29" i="2"/>
  <c r="P29" i="2"/>
  <c r="Q29" i="2"/>
  <c r="R29" i="2"/>
  <c r="S29" i="2"/>
  <c r="G30" i="2"/>
  <c r="H30" i="2"/>
  <c r="I30" i="2"/>
  <c r="L30" i="2"/>
  <c r="M30" i="2"/>
  <c r="N30" i="2"/>
  <c r="O30" i="2"/>
  <c r="P30" i="2"/>
  <c r="Q30" i="2"/>
  <c r="R30" i="2"/>
  <c r="S30" i="2"/>
  <c r="G31" i="2"/>
  <c r="H31" i="2"/>
  <c r="I31" i="2"/>
  <c r="L31" i="2"/>
  <c r="M31" i="2"/>
  <c r="N31" i="2"/>
  <c r="O31" i="2"/>
  <c r="P31" i="2"/>
  <c r="Q31" i="2"/>
  <c r="R31" i="2"/>
  <c r="S31" i="2"/>
  <c r="G32" i="2"/>
  <c r="H32" i="2"/>
  <c r="I32" i="2"/>
  <c r="L32" i="2"/>
  <c r="M32" i="2"/>
  <c r="N32" i="2"/>
  <c r="O32" i="2"/>
  <c r="P32" i="2"/>
  <c r="Q32" i="2"/>
  <c r="R32" i="2"/>
  <c r="S32" i="2"/>
  <c r="G33" i="2"/>
  <c r="H33" i="2"/>
  <c r="I33" i="2"/>
  <c r="L33" i="2"/>
  <c r="M33" i="2"/>
  <c r="N33" i="2"/>
  <c r="O33" i="2"/>
  <c r="P33" i="2"/>
  <c r="Q33" i="2"/>
  <c r="R33" i="2"/>
  <c r="S33" i="2"/>
  <c r="G23" i="2"/>
  <c r="H23" i="2"/>
  <c r="I23" i="2"/>
  <c r="L23" i="2"/>
  <c r="M23" i="2"/>
  <c r="N23" i="2"/>
  <c r="O23" i="2"/>
  <c r="P23" i="2"/>
  <c r="Q23" i="2"/>
  <c r="R23" i="2"/>
  <c r="S23" i="2"/>
  <c r="G24" i="2"/>
  <c r="H24" i="2"/>
  <c r="I24" i="2"/>
  <c r="L24" i="2"/>
  <c r="M24" i="2"/>
  <c r="N24" i="2"/>
  <c r="O24" i="2"/>
  <c r="P24" i="2"/>
  <c r="Q24" i="2"/>
  <c r="R24" i="2"/>
  <c r="S24" i="2"/>
  <c r="G25" i="2"/>
  <c r="H25" i="2"/>
  <c r="I25" i="2"/>
  <c r="L25" i="2"/>
  <c r="M25" i="2"/>
  <c r="N25" i="2"/>
  <c r="O25" i="2"/>
  <c r="P25" i="2"/>
  <c r="Q25" i="2"/>
  <c r="R25" i="2"/>
  <c r="S25" i="2"/>
  <c r="G26" i="2"/>
  <c r="H26" i="2"/>
  <c r="I26" i="2"/>
  <c r="L26" i="2"/>
  <c r="M26" i="2"/>
  <c r="N26" i="2"/>
  <c r="O26" i="2"/>
  <c r="P26" i="2"/>
  <c r="Q26" i="2"/>
  <c r="R26" i="2"/>
  <c r="S26" i="2"/>
  <c r="G27" i="2"/>
  <c r="H27" i="2"/>
  <c r="I27" i="2"/>
  <c r="L27" i="2"/>
  <c r="M27" i="2"/>
  <c r="N27" i="2"/>
  <c r="O27" i="2"/>
  <c r="P27" i="2"/>
  <c r="Q27" i="2"/>
  <c r="R27" i="2"/>
  <c r="S27" i="2"/>
  <c r="S3" i="2" l="1"/>
  <c r="S4" i="2"/>
  <c r="S5" i="2"/>
  <c r="S6" i="2"/>
  <c r="S7" i="2"/>
  <c r="S8" i="2"/>
  <c r="S9" i="2"/>
  <c r="S10" i="2"/>
  <c r="S11" i="2"/>
  <c r="S12" i="2"/>
  <c r="S13" i="2"/>
  <c r="S14" i="2"/>
  <c r="S15" i="2"/>
  <c r="S16" i="2"/>
  <c r="S17" i="2"/>
  <c r="S18" i="2"/>
  <c r="S19" i="2"/>
  <c r="S2" i="2"/>
  <c r="G19" i="2"/>
  <c r="H19" i="2"/>
  <c r="I19" i="2"/>
  <c r="J19" i="2"/>
  <c r="L19" i="2"/>
  <c r="M19" i="2"/>
  <c r="N19" i="2"/>
  <c r="O19" i="2"/>
  <c r="P19" i="2"/>
  <c r="Q19" i="2"/>
  <c r="R19" i="2"/>
  <c r="R4" i="2"/>
  <c r="R5" i="2"/>
  <c r="R6" i="2"/>
  <c r="R7" i="2"/>
  <c r="R8" i="2"/>
  <c r="R9" i="2"/>
  <c r="R10" i="2"/>
  <c r="R11" i="2"/>
  <c r="R12" i="2"/>
  <c r="R13" i="2"/>
  <c r="R14" i="2"/>
  <c r="R15" i="2"/>
  <c r="R16" i="2"/>
  <c r="R17" i="2"/>
  <c r="R18" i="2"/>
  <c r="R3" i="2"/>
  <c r="Q4" i="2"/>
  <c r="Q5" i="2"/>
  <c r="Q6" i="2"/>
  <c r="Q7" i="2"/>
  <c r="Q8" i="2"/>
  <c r="Q9" i="2"/>
  <c r="Q10" i="2"/>
  <c r="Q11" i="2"/>
  <c r="Q12" i="2"/>
  <c r="Q13" i="2"/>
  <c r="Q14" i="2"/>
  <c r="Q15" i="2"/>
  <c r="Q16" i="2"/>
  <c r="Q17" i="2"/>
  <c r="Q18" i="2"/>
  <c r="Q3" i="2"/>
  <c r="F23" i="1"/>
  <c r="F24" i="1"/>
  <c r="F25" i="1"/>
  <c r="F26" i="1"/>
  <c r="F27" i="1"/>
  <c r="F28" i="1"/>
  <c r="F29" i="1"/>
  <c r="F30" i="1"/>
  <c r="F31" i="1"/>
  <c r="F32" i="1"/>
  <c r="F33" i="1"/>
  <c r="F34" i="1"/>
  <c r="F35" i="1"/>
  <c r="F36" i="1"/>
  <c r="F37" i="1"/>
  <c r="F22" i="1"/>
  <c r="P4" i="2"/>
  <c r="P5" i="2"/>
  <c r="P6" i="2"/>
  <c r="P7" i="2"/>
  <c r="P8" i="2"/>
  <c r="P9" i="2"/>
  <c r="P10" i="2"/>
  <c r="P11" i="2"/>
  <c r="P12" i="2"/>
  <c r="P13" i="2"/>
  <c r="P14" i="2"/>
  <c r="P15" i="2"/>
  <c r="P16" i="2"/>
  <c r="P17" i="2"/>
  <c r="P18" i="2"/>
  <c r="P3" i="2"/>
  <c r="O4" i="2"/>
  <c r="O5" i="2"/>
  <c r="O6" i="2"/>
  <c r="O7" i="2"/>
  <c r="O8" i="2"/>
  <c r="O9" i="2"/>
  <c r="O10" i="2"/>
  <c r="O11" i="2"/>
  <c r="O12" i="2"/>
  <c r="O13" i="2"/>
  <c r="O14" i="2"/>
  <c r="O15" i="2"/>
  <c r="O16" i="2"/>
  <c r="O17" i="2"/>
  <c r="O18" i="2"/>
  <c r="O3" i="2"/>
  <c r="N4" i="2"/>
  <c r="N5" i="2"/>
  <c r="N6" i="2"/>
  <c r="N7" i="2"/>
  <c r="N8" i="2"/>
  <c r="N9" i="2"/>
  <c r="N10" i="2"/>
  <c r="N11" i="2"/>
  <c r="N12" i="2"/>
  <c r="N13" i="2"/>
  <c r="N14" i="2"/>
  <c r="N15" i="2"/>
  <c r="N16" i="2"/>
  <c r="N17" i="2"/>
  <c r="N18" i="2"/>
  <c r="N3" i="2"/>
  <c r="M4" i="2"/>
  <c r="M5" i="2"/>
  <c r="M6" i="2"/>
  <c r="M7" i="2"/>
  <c r="M8" i="2"/>
  <c r="M9" i="2"/>
  <c r="M10" i="2"/>
  <c r="M11" i="2"/>
  <c r="M12" i="2"/>
  <c r="M13" i="2"/>
  <c r="M14" i="2"/>
  <c r="M15" i="2"/>
  <c r="M16" i="2"/>
  <c r="M17" i="2"/>
  <c r="M18" i="2"/>
  <c r="M3" i="2"/>
  <c r="L4" i="2"/>
  <c r="L5" i="2"/>
  <c r="L6" i="2"/>
  <c r="L7" i="2"/>
  <c r="L8" i="2"/>
  <c r="L9" i="2"/>
  <c r="L10" i="2"/>
  <c r="L11" i="2"/>
  <c r="L12" i="2"/>
  <c r="L13" i="2"/>
  <c r="L14" i="2"/>
  <c r="L15" i="2"/>
  <c r="L16" i="2"/>
  <c r="L17" i="2"/>
  <c r="L18" i="2"/>
  <c r="L3" i="2"/>
  <c r="J4" i="2"/>
  <c r="J5" i="2"/>
  <c r="J6" i="2"/>
  <c r="J7" i="2"/>
  <c r="J8" i="2"/>
  <c r="J9" i="2"/>
  <c r="J10" i="2"/>
  <c r="J11" i="2"/>
  <c r="J12" i="2"/>
  <c r="J13" i="2"/>
  <c r="J14" i="2"/>
  <c r="J15" i="2"/>
  <c r="J16" i="2"/>
  <c r="J17" i="2"/>
  <c r="J18" i="2"/>
  <c r="J3" i="2"/>
  <c r="I4" i="2"/>
  <c r="I5" i="2"/>
  <c r="I6" i="2"/>
  <c r="I7" i="2"/>
  <c r="I8" i="2"/>
  <c r="I9" i="2"/>
  <c r="I10" i="2"/>
  <c r="I11" i="2"/>
  <c r="I12" i="2"/>
  <c r="I13" i="2"/>
  <c r="I14" i="2"/>
  <c r="I15" i="2"/>
  <c r="I16" i="2"/>
  <c r="I17" i="2"/>
  <c r="I18" i="2"/>
  <c r="I3" i="2"/>
  <c r="H4" i="2"/>
  <c r="H5" i="2"/>
  <c r="H6" i="2"/>
  <c r="H7" i="2"/>
  <c r="H8" i="2"/>
  <c r="H9" i="2"/>
  <c r="H10" i="2"/>
  <c r="H11" i="2"/>
  <c r="H12" i="2"/>
  <c r="H13" i="2"/>
  <c r="H14" i="2"/>
  <c r="H15" i="2"/>
  <c r="H16" i="2"/>
  <c r="H17" i="2"/>
  <c r="H18" i="2"/>
  <c r="H3" i="2"/>
  <c r="G4" i="2"/>
  <c r="G5" i="2"/>
  <c r="G6" i="2"/>
  <c r="G7" i="2"/>
  <c r="G8" i="2"/>
  <c r="G9" i="2"/>
  <c r="G10" i="2"/>
  <c r="G11" i="2"/>
  <c r="G12" i="2"/>
  <c r="G13" i="2"/>
  <c r="G14" i="2"/>
  <c r="G15" i="2"/>
  <c r="G16" i="2"/>
  <c r="G17" i="2"/>
  <c r="G18" i="2"/>
  <c r="G3" i="2"/>
</calcChain>
</file>

<file path=xl/sharedStrings.xml><?xml version="1.0" encoding="utf-8"?>
<sst xmlns="http://schemas.openxmlformats.org/spreadsheetml/2006/main" count="225" uniqueCount="134">
  <si>
    <t>Хяналт-шинжилгээ, үнэлгээ хийсэн ажлын бүртгэл</t>
  </si>
  <si>
    <t>Анги</t>
  </si>
  <si>
    <t>Ажлыг гүйцэтгэсэн огноо</t>
  </si>
  <si>
    <t>Баримт бичгийн төрөл</t>
  </si>
  <si>
    <t>Баримт бичгийн нэр</t>
  </si>
  <si>
    <t>ХШҮ-ний төрөл</t>
  </si>
  <si>
    <t>Өгсөн зөвлөмжийн тоо, товч утга</t>
  </si>
  <si>
    <t xml:space="preserve">ХШҮ хийсэн албан тушаалтан </t>
  </si>
  <si>
    <t>Танилцсан албан тушаалтан</t>
  </si>
  <si>
    <t>ХШҮ-ний мөрөөр авсан шийдвэрийн хэрэгжилт</t>
  </si>
  <si>
    <t>Материал</t>
  </si>
  <si>
    <t>ID</t>
  </si>
  <si>
    <t xml:space="preserve">Бүртгэсэн </t>
  </si>
  <si>
    <t>Бүртгэсэн огноо</t>
  </si>
  <si>
    <t>TIP</t>
  </si>
  <si>
    <t>cnt</t>
  </si>
  <si>
    <t>imp</t>
  </si>
  <si>
    <t>implementation</t>
  </si>
  <si>
    <t>introduced</t>
  </si>
  <si>
    <t>Contractor</t>
  </si>
  <si>
    <t>Monitoring type</t>
  </si>
  <si>
    <t>Letter name</t>
  </si>
  <si>
    <t>Letter type</t>
  </si>
  <si>
    <t>Date of completion</t>
  </si>
  <si>
    <t>Squad</t>
  </si>
  <si>
    <t>file</t>
  </si>
  <si>
    <t>usr</t>
  </si>
  <si>
    <t>cdt</t>
  </si>
  <si>
    <t>created date</t>
  </si>
  <si>
    <t>created user</t>
  </si>
  <si>
    <t>id</t>
  </si>
  <si>
    <t>sqd</t>
  </si>
  <si>
    <t>doc</t>
  </si>
  <si>
    <t>ltp</t>
  </si>
  <si>
    <t>lnm</t>
  </si>
  <si>
    <t>mnt</t>
  </si>
  <si>
    <t>tip</t>
  </si>
  <si>
    <t>Хяналт шинжилгээ үнэлгээний ажилтнуудын судалгаа</t>
  </si>
  <si>
    <t>Зураг</t>
  </si>
  <si>
    <t>Цол</t>
  </si>
  <si>
    <t>Албан тушаал</t>
  </si>
  <si>
    <t>төрсөн газар</t>
  </si>
  <si>
    <t>Боловсрол</t>
  </si>
  <si>
    <t>Мэргэжил</t>
  </si>
  <si>
    <t>Суралцсан сургууль, төгссөн он</t>
  </si>
  <si>
    <t>ХХБ-д ажилласан жил</t>
  </si>
  <si>
    <t>Ажилласан жил</t>
  </si>
  <si>
    <t>Томилогдсон огноо, тушаал дугаар</t>
  </si>
  <si>
    <t>Төрсөн огноо</t>
  </si>
  <si>
    <t>pht</t>
  </si>
  <si>
    <t>rnk</t>
  </si>
  <si>
    <t>Овог</t>
  </si>
  <si>
    <t>Нэр</t>
  </si>
  <si>
    <t>fnm</t>
  </si>
  <si>
    <t>pst</t>
  </si>
  <si>
    <t>bdt</t>
  </si>
  <si>
    <t>bpl</t>
  </si>
  <si>
    <t>edu</t>
  </si>
  <si>
    <t>sch</t>
  </si>
  <si>
    <t>yof</t>
  </si>
  <si>
    <t>years of work in the BPO</t>
  </si>
  <si>
    <t>adt</t>
  </si>
  <si>
    <t>Appointment date</t>
  </si>
  <si>
    <t>ntr</t>
  </si>
  <si>
    <t>create table CRM_REP
(
	ID VARCHAR2(32) default sys_guid(),	
sqd VARCHAR2(32),
doc VARCHAR2(32),
ltp VARCHAR2(255),
lnm VARCHAR2(1000),
mnt VARCHAR2(255),
tip VARCHAR2(1000),
cnt VARCHAR2(1000),
ntr VARCHAR2(1000),
imp VARCHAR2(1000),
usr VARCHAR2(32),
cdt VARCHAR2(32)  default TO_CHAR(sysdate, 'YYYY/MM/DD')
)</t>
  </si>
  <si>
    <t>occupation</t>
  </si>
  <si>
    <t>occ</t>
  </si>
  <si>
    <t>Work Experience</t>
  </si>
  <si>
    <t>wex</t>
  </si>
  <si>
    <t>CREATE TABLE CRM_WRK (
id varchar2(32) default sys_guid(),
pht varchar2(255),
rnk varchar2(255),
lnm varchar2(255),
fnm varchar2(255),
pst varchar2(1000),
bdt varchar2(32),
bpl varchar2(255),
edu varchar2(1000),
occ varchar2(255),
sch varchar2(1000),
yof varchar2(32),
wex varchar2(1000),
adt varchar2(255),
usr varchar2(32),
cdt varchar2(32) default TO_CHAR(sysdate, 'YYYY/MM/DD')
)</t>
  </si>
  <si>
    <t>Дотоод-хяналт ХЭРЭГЛЭГЧ</t>
  </si>
  <si>
    <t>№</t>
  </si>
  <si>
    <t>Нэвтрэх нэр</t>
  </si>
  <si>
    <t>Нууц үг</t>
  </si>
  <si>
    <t>Бүртгэгдсэн огноо</t>
  </si>
  <si>
    <t>Хэрэглэгчийн эрх</t>
  </si>
  <si>
    <t>unm</t>
  </si>
  <si>
    <t>pas</t>
  </si>
  <si>
    <t>rol</t>
  </si>
  <si>
    <t>role</t>
  </si>
  <si>
    <t>password</t>
  </si>
  <si>
    <t>squad</t>
  </si>
  <si>
    <t>rank</t>
  </si>
  <si>
    <t>lastname</t>
  </si>
  <si>
    <t>firstname</t>
  </si>
  <si>
    <t>username</t>
  </si>
  <si>
    <t>update</t>
  </si>
  <si>
    <t xml:space="preserve"> sqd = NVL (l_sqd, sqd),</t>
  </si>
  <si>
    <t>,</t>
  </si>
  <si>
    <t>l_</t>
  </si>
  <si>
    <t>s_id VARCHAR2 (255) := ' and 1=1'</t>
  </si>
  <si>
    <t>condition</t>
  </si>
  <si>
    <t>qry</t>
  </si>
  <si>
    <t>json</t>
  </si>
  <si>
    <t>data</t>
  </si>
  <si>
    <t>null</t>
  </si>
  <si>
    <t>&lt;td&gt;&lt;Input value={ctx.state.sqd} style={{ margin: "0px", padding: "0px" }} onChange={(event) =&gt;ctx.changeStateValue("sqd", event.target.value)} onPressEnter={() =&gt; {ctx.changeStateValue("filter", true); ctx.filterData();}}/&gt;&lt;/td&gt;</t>
  </si>
  <si>
    <t>Үүрэг</t>
  </si>
  <si>
    <t>tsk</t>
  </si>
  <si>
    <t>Хэнээс</t>
  </si>
  <si>
    <t>Хэнд</t>
  </si>
  <si>
    <t>Эхлэх</t>
  </si>
  <si>
    <t>Дуусах</t>
  </si>
  <si>
    <t>Файл</t>
  </si>
  <si>
    <t>frm</t>
  </si>
  <si>
    <t>top</t>
  </si>
  <si>
    <t>edt</t>
  </si>
  <si>
    <t>lst</t>
  </si>
  <si>
    <t>Сонгогдсон ангийн лист</t>
  </si>
  <si>
    <t>Ажилчид</t>
  </si>
  <si>
    <t>Үүрэг дэтайл</t>
  </si>
  <si>
    <t>мастер</t>
  </si>
  <si>
    <t>танилцсан</t>
  </si>
  <si>
    <t>танилцсаногноо</t>
  </si>
  <si>
    <t>тайлбар</t>
  </si>
  <si>
    <t>Биелэлт оруулсан</t>
  </si>
  <si>
    <t>Огноо</t>
  </si>
  <si>
    <t>Хэрэглэгч</t>
  </si>
  <si>
    <t>tms</t>
  </si>
  <si>
    <t>Timestamp</t>
  </si>
  <si>
    <t>mid</t>
  </si>
  <si>
    <t>idt</t>
  </si>
  <si>
    <t>cmt</t>
  </si>
  <si>
    <t xml:space="preserve">Биелэлт оруулсан ажилтан fulfillment </t>
  </si>
  <si>
    <t>flf</t>
  </si>
  <si>
    <t>Биелэлторуулсаногноо</t>
  </si>
  <si>
    <t>fdt</t>
  </si>
  <si>
    <t>prp</t>
  </si>
  <si>
    <t>гүйцэтгэл perpormance</t>
  </si>
  <si>
    <t>Төлөв</t>
  </si>
  <si>
    <t>cde</t>
  </si>
  <si>
    <t>sts</t>
  </si>
  <si>
    <t>Төвшин</t>
  </si>
  <si>
    <t>rle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</si>
</sst>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Times New Roman"/>
      <family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6">
    <xf numFmtId="0" fontId="0" fillId="0" borderId="0" xfId="0"/>
    <xf numFmtId="0" fontId="1" fillId="0" borderId="0" xfId="0" applyFont="1"/>
    <xf numFmtId="0" fontId="1" fillId="2" borderId="0" xfId="0" applyFont="1" applyFill="1"/>
    <xf numFmtId="0" fontId="1" fillId="0" borderId="1" xfId="0" applyFont="1" applyBorder="1"/>
    <xf numFmtId="0" fontId="0" fillId="0" borderId="0" xfId="0" applyFont="1"/>
    <xf numFmtId="0" fontId="0" fillId="2" borderId="2" xfId="0" applyFont="1" applyFill="1" applyBorder="1"/>
    <xf numFmtId="0" fontId="0" fillId="0" borderId="1" xfId="0" applyFont="1" applyBorder="1"/>
    <xf numFmtId="0" fontId="0" fillId="0" borderId="0" xfId="0" applyFont="1" applyFill="1" applyBorder="1"/>
    <xf numFmtId="0" fontId="0" fillId="0" borderId="0" xfId="0" applyFont="1" applyAlignment="1"/>
    <xf numFmtId="0" fontId="0" fillId="0" borderId="1" xfId="0" applyFont="1" applyFill="1" applyBorder="1"/>
    <xf numFmtId="0" fontId="0" fillId="2" borderId="0" xfId="0" applyFont="1" applyFill="1" applyBorder="1"/>
    <xf numFmtId="0" fontId="0" fillId="0" borderId="0" xfId="0" applyAlignment="1"/>
    <xf numFmtId="0" fontId="0" fillId="0" borderId="3" xfId="0" applyFont="1" applyFill="1" applyBorder="1"/>
    <xf numFmtId="0" fontId="0" fillId="2" borderId="0" xfId="0" applyFill="1"/>
    <xf numFmtId="0" fontId="1" fillId="0" borderId="0" xfId="0" applyFont="1" applyBorder="1"/>
    <xf numFmtId="0" fontId="0"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9D400-D0C9-45DD-9E4D-4A80F543A6F1}">
  <dimension ref="B2:F48"/>
  <sheetViews>
    <sheetView topLeftCell="A16" workbookViewId="0">
      <selection activeCell="F22" sqref="F22:F37"/>
    </sheetView>
  </sheetViews>
  <sheetFormatPr defaultRowHeight="15" x14ac:dyDescent="0.25"/>
  <cols>
    <col min="1" max="2" width="9.140625" style="4"/>
    <col min="3" max="3" width="51.42578125" style="4" bestFit="1" customWidth="1"/>
    <col min="4" max="4" width="18.85546875" style="4" customWidth="1"/>
    <col min="5" max="5" width="24.140625" style="4" customWidth="1"/>
    <col min="6" max="6" width="115" style="4" customWidth="1"/>
    <col min="7" max="9" width="18.85546875" style="4" customWidth="1"/>
    <col min="10" max="16384" width="9.140625" style="4"/>
  </cols>
  <sheetData>
    <row r="2" spans="2:5" x14ac:dyDescent="0.25">
      <c r="B2" s="1"/>
      <c r="C2" s="2" t="s">
        <v>0</v>
      </c>
      <c r="D2" s="8" t="s">
        <v>64</v>
      </c>
      <c r="E2" s="1"/>
    </row>
    <row r="3" spans="2:5" x14ac:dyDescent="0.25">
      <c r="B3" s="3">
        <v>1</v>
      </c>
      <c r="C3" s="3" t="s">
        <v>11</v>
      </c>
      <c r="D3" s="3" t="s">
        <v>30</v>
      </c>
      <c r="E3" s="3" t="s">
        <v>11</v>
      </c>
    </row>
    <row r="4" spans="2:5" x14ac:dyDescent="0.25">
      <c r="B4" s="3">
        <v>2</v>
      </c>
      <c r="C4" s="3" t="s">
        <v>1</v>
      </c>
      <c r="D4" s="3" t="s">
        <v>31</v>
      </c>
      <c r="E4" s="3" t="s">
        <v>24</v>
      </c>
    </row>
    <row r="5" spans="2:5" x14ac:dyDescent="0.25">
      <c r="B5" s="3">
        <v>3</v>
      </c>
      <c r="C5" s="3" t="s">
        <v>2</v>
      </c>
      <c r="D5" s="3" t="s">
        <v>32</v>
      </c>
      <c r="E5" s="3" t="s">
        <v>23</v>
      </c>
    </row>
    <row r="6" spans="2:5" x14ac:dyDescent="0.25">
      <c r="B6" s="3">
        <v>4</v>
      </c>
      <c r="C6" s="3" t="s">
        <v>3</v>
      </c>
      <c r="D6" s="3" t="s">
        <v>33</v>
      </c>
      <c r="E6" s="3" t="s">
        <v>22</v>
      </c>
    </row>
    <row r="7" spans="2:5" x14ac:dyDescent="0.25">
      <c r="B7" s="3">
        <v>5</v>
      </c>
      <c r="C7" s="3" t="s">
        <v>4</v>
      </c>
      <c r="D7" s="3" t="s">
        <v>34</v>
      </c>
      <c r="E7" s="3" t="s">
        <v>21</v>
      </c>
    </row>
    <row r="8" spans="2:5" x14ac:dyDescent="0.25">
      <c r="B8" s="3">
        <v>6</v>
      </c>
      <c r="C8" s="3" t="s">
        <v>5</v>
      </c>
      <c r="D8" s="3" t="s">
        <v>35</v>
      </c>
      <c r="E8" s="3" t="s">
        <v>20</v>
      </c>
    </row>
    <row r="9" spans="2:5" x14ac:dyDescent="0.25">
      <c r="B9" s="3">
        <v>7</v>
      </c>
      <c r="C9" s="3" t="s">
        <v>6</v>
      </c>
      <c r="D9" s="3" t="s">
        <v>36</v>
      </c>
      <c r="E9" s="3" t="s">
        <v>14</v>
      </c>
    </row>
    <row r="10" spans="2:5" x14ac:dyDescent="0.25">
      <c r="B10" s="3">
        <v>8</v>
      </c>
      <c r="C10" s="3" t="s">
        <v>7</v>
      </c>
      <c r="D10" s="3" t="s">
        <v>15</v>
      </c>
      <c r="E10" s="3" t="s">
        <v>19</v>
      </c>
    </row>
    <row r="11" spans="2:5" x14ac:dyDescent="0.25">
      <c r="B11" s="3">
        <v>9</v>
      </c>
      <c r="C11" s="3" t="s">
        <v>8</v>
      </c>
      <c r="D11" s="3" t="s">
        <v>63</v>
      </c>
      <c r="E11" s="3" t="s">
        <v>18</v>
      </c>
    </row>
    <row r="12" spans="2:5" x14ac:dyDescent="0.25">
      <c r="B12" s="3">
        <v>10</v>
      </c>
      <c r="C12" s="3" t="s">
        <v>9</v>
      </c>
      <c r="D12" s="3" t="s">
        <v>16</v>
      </c>
      <c r="E12" s="3" t="s">
        <v>17</v>
      </c>
    </row>
    <row r="13" spans="2:5" x14ac:dyDescent="0.25">
      <c r="B13" s="3">
        <v>11</v>
      </c>
      <c r="C13" s="3" t="s">
        <v>10</v>
      </c>
      <c r="D13" s="3" t="s">
        <v>25</v>
      </c>
      <c r="E13" s="3" t="s">
        <v>25</v>
      </c>
    </row>
    <row r="14" spans="2:5" x14ac:dyDescent="0.25">
      <c r="B14" s="3">
        <v>12</v>
      </c>
      <c r="C14" s="3" t="s">
        <v>12</v>
      </c>
      <c r="D14" s="3" t="s">
        <v>26</v>
      </c>
      <c r="E14" s="3" t="s">
        <v>29</v>
      </c>
    </row>
    <row r="15" spans="2:5" x14ac:dyDescent="0.25">
      <c r="B15" s="3">
        <v>13</v>
      </c>
      <c r="C15" s="3" t="s">
        <v>13</v>
      </c>
      <c r="D15" s="3" t="s">
        <v>27</v>
      </c>
      <c r="E15" s="3" t="s">
        <v>28</v>
      </c>
    </row>
    <row r="20" spans="2:6" x14ac:dyDescent="0.25">
      <c r="C20" s="5" t="s">
        <v>37</v>
      </c>
      <c r="D20" s="8" t="s">
        <v>69</v>
      </c>
    </row>
    <row r="21" spans="2:6" x14ac:dyDescent="0.25">
      <c r="B21" s="6">
        <v>1</v>
      </c>
      <c r="C21" s="3" t="s">
        <v>11</v>
      </c>
      <c r="D21" s="3" t="s">
        <v>30</v>
      </c>
      <c r="E21" s="3" t="s">
        <v>11</v>
      </c>
    </row>
    <row r="22" spans="2:6" x14ac:dyDescent="0.25">
      <c r="B22" s="6">
        <v>2</v>
      </c>
      <c r="C22" s="3" t="s">
        <v>1</v>
      </c>
      <c r="D22" s="3" t="s">
        <v>31</v>
      </c>
      <c r="E22" s="3"/>
      <c r="F22" s="4" t="str">
        <f>_xlfn.CONCAT("&lt;td&gt;",C22,"&lt;/td&gt;")</f>
        <v>&lt;td&gt;Анги&lt;/td&gt;</v>
      </c>
    </row>
    <row r="23" spans="2:6" x14ac:dyDescent="0.25">
      <c r="B23" s="6">
        <v>3</v>
      </c>
      <c r="C23" s="6" t="s">
        <v>38</v>
      </c>
      <c r="D23" s="6" t="s">
        <v>49</v>
      </c>
      <c r="E23" s="6"/>
      <c r="F23" s="4" t="str">
        <f t="shared" ref="F23:F37" si="0">_xlfn.CONCAT("&lt;td&gt;",C23,"&lt;/td&gt;")</f>
        <v>&lt;td&gt;Зураг&lt;/td&gt;</v>
      </c>
    </row>
    <row r="24" spans="2:6" x14ac:dyDescent="0.25">
      <c r="B24" s="6">
        <v>4</v>
      </c>
      <c r="C24" s="6" t="s">
        <v>39</v>
      </c>
      <c r="D24" s="6" t="s">
        <v>50</v>
      </c>
      <c r="E24" s="6"/>
      <c r="F24" s="4" t="str">
        <f t="shared" si="0"/>
        <v>&lt;td&gt;Цол&lt;/td&gt;</v>
      </c>
    </row>
    <row r="25" spans="2:6" x14ac:dyDescent="0.25">
      <c r="B25" s="6">
        <v>5</v>
      </c>
      <c r="C25" s="6" t="s">
        <v>51</v>
      </c>
      <c r="D25" s="6" t="s">
        <v>34</v>
      </c>
      <c r="E25" s="6"/>
      <c r="F25" s="4" t="str">
        <f t="shared" si="0"/>
        <v>&lt;td&gt;Овог&lt;/td&gt;</v>
      </c>
    </row>
    <row r="26" spans="2:6" x14ac:dyDescent="0.25">
      <c r="B26" s="6">
        <v>6</v>
      </c>
      <c r="C26" s="7" t="s">
        <v>52</v>
      </c>
      <c r="D26" s="6" t="s">
        <v>53</v>
      </c>
      <c r="E26" s="6"/>
      <c r="F26" s="4" t="str">
        <f t="shared" si="0"/>
        <v>&lt;td&gt;Нэр&lt;/td&gt;</v>
      </c>
    </row>
    <row r="27" spans="2:6" x14ac:dyDescent="0.25">
      <c r="B27" s="6">
        <v>7</v>
      </c>
      <c r="C27" s="6" t="s">
        <v>40</v>
      </c>
      <c r="D27" s="6" t="s">
        <v>54</v>
      </c>
      <c r="E27" s="6"/>
      <c r="F27" s="4" t="str">
        <f t="shared" si="0"/>
        <v>&lt;td&gt;Албан тушаал&lt;/td&gt;</v>
      </c>
    </row>
    <row r="28" spans="2:6" x14ac:dyDescent="0.25">
      <c r="B28" s="6">
        <v>8</v>
      </c>
      <c r="C28" s="6" t="s">
        <v>48</v>
      </c>
      <c r="D28" s="6" t="s">
        <v>55</v>
      </c>
      <c r="E28" s="6"/>
      <c r="F28" s="4" t="str">
        <f t="shared" si="0"/>
        <v>&lt;td&gt;Төрсөн огноо&lt;/td&gt;</v>
      </c>
    </row>
    <row r="29" spans="2:6" x14ac:dyDescent="0.25">
      <c r="B29" s="6">
        <v>9</v>
      </c>
      <c r="C29" s="6" t="s">
        <v>41</v>
      </c>
      <c r="D29" s="6" t="s">
        <v>56</v>
      </c>
      <c r="E29" s="6"/>
      <c r="F29" s="4" t="str">
        <f t="shared" si="0"/>
        <v>&lt;td&gt;төрсөн газар&lt;/td&gt;</v>
      </c>
    </row>
    <row r="30" spans="2:6" x14ac:dyDescent="0.25">
      <c r="B30" s="6">
        <v>10</v>
      </c>
      <c r="C30" s="6" t="s">
        <v>42</v>
      </c>
      <c r="D30" s="6" t="s">
        <v>57</v>
      </c>
      <c r="E30" s="6"/>
      <c r="F30" s="4" t="str">
        <f t="shared" si="0"/>
        <v>&lt;td&gt;Боловсрол&lt;/td&gt;</v>
      </c>
    </row>
    <row r="31" spans="2:6" x14ac:dyDescent="0.25">
      <c r="B31" s="6">
        <v>11</v>
      </c>
      <c r="C31" s="6" t="s">
        <v>43</v>
      </c>
      <c r="D31" s="6" t="s">
        <v>66</v>
      </c>
      <c r="E31" s="6" t="s">
        <v>65</v>
      </c>
      <c r="F31" s="4" t="str">
        <f t="shared" si="0"/>
        <v>&lt;td&gt;Мэргэжил&lt;/td&gt;</v>
      </c>
    </row>
    <row r="32" spans="2:6" x14ac:dyDescent="0.25">
      <c r="B32" s="6">
        <v>12</v>
      </c>
      <c r="C32" s="6" t="s">
        <v>44</v>
      </c>
      <c r="D32" s="6" t="s">
        <v>58</v>
      </c>
      <c r="E32" s="6"/>
      <c r="F32" s="4" t="str">
        <f t="shared" si="0"/>
        <v>&lt;td&gt;Суралцсан сургууль, төгссөн он&lt;/td&gt;</v>
      </c>
    </row>
    <row r="33" spans="2:6" x14ac:dyDescent="0.25">
      <c r="B33" s="6">
        <v>13</v>
      </c>
      <c r="C33" s="6" t="s">
        <v>45</v>
      </c>
      <c r="D33" s="6" t="s">
        <v>59</v>
      </c>
      <c r="E33" s="6" t="s">
        <v>60</v>
      </c>
      <c r="F33" s="4" t="str">
        <f t="shared" si="0"/>
        <v>&lt;td&gt;ХХБ-д ажилласан жил&lt;/td&gt;</v>
      </c>
    </row>
    <row r="34" spans="2:6" x14ac:dyDescent="0.25">
      <c r="B34" s="6">
        <v>14</v>
      </c>
      <c r="C34" s="6" t="s">
        <v>46</v>
      </c>
      <c r="D34" s="6" t="s">
        <v>68</v>
      </c>
      <c r="E34" s="6" t="s">
        <v>67</v>
      </c>
      <c r="F34" s="4" t="str">
        <f t="shared" si="0"/>
        <v>&lt;td&gt;Ажилласан жил&lt;/td&gt;</v>
      </c>
    </row>
    <row r="35" spans="2:6" x14ac:dyDescent="0.25">
      <c r="B35" s="6">
        <v>15</v>
      </c>
      <c r="C35" s="6" t="s">
        <v>47</v>
      </c>
      <c r="D35" s="6" t="s">
        <v>61</v>
      </c>
      <c r="E35" s="6" t="s">
        <v>62</v>
      </c>
      <c r="F35" s="4" t="str">
        <f t="shared" si="0"/>
        <v>&lt;td&gt;Томилогдсон огноо, тушаал дугаар&lt;/td&gt;</v>
      </c>
    </row>
    <row r="36" spans="2:6" x14ac:dyDescent="0.25">
      <c r="B36" s="6">
        <v>16</v>
      </c>
      <c r="C36" s="3" t="s">
        <v>12</v>
      </c>
      <c r="D36" s="3" t="s">
        <v>26</v>
      </c>
      <c r="E36" s="3" t="s">
        <v>29</v>
      </c>
      <c r="F36" s="4" t="str">
        <f t="shared" si="0"/>
        <v>&lt;td&gt;Бүртгэсэн &lt;/td&gt;</v>
      </c>
    </row>
    <row r="37" spans="2:6" x14ac:dyDescent="0.25">
      <c r="B37" s="6">
        <v>17</v>
      </c>
      <c r="C37" s="3" t="s">
        <v>13</v>
      </c>
      <c r="D37" s="3" t="s">
        <v>27</v>
      </c>
      <c r="E37" s="3" t="s">
        <v>28</v>
      </c>
      <c r="F37" s="4" t="str">
        <f t="shared" si="0"/>
        <v>&lt;td&gt;Бүртгэсэн огноо&lt;/td&gt;</v>
      </c>
    </row>
    <row r="39" spans="2:6" x14ac:dyDescent="0.25">
      <c r="C39" s="10" t="s">
        <v>70</v>
      </c>
    </row>
    <row r="40" spans="2:6" x14ac:dyDescent="0.25">
      <c r="B40" s="9">
        <v>1</v>
      </c>
      <c r="C40" s="6" t="s">
        <v>71</v>
      </c>
      <c r="D40" s="6" t="s">
        <v>30</v>
      </c>
      <c r="E40" s="6" t="s">
        <v>30</v>
      </c>
    </row>
    <row r="41" spans="2:6" x14ac:dyDescent="0.25">
      <c r="B41" s="6">
        <v>2</v>
      </c>
      <c r="C41" s="6" t="s">
        <v>1</v>
      </c>
      <c r="D41" s="6" t="s">
        <v>31</v>
      </c>
      <c r="E41" s="6" t="s">
        <v>81</v>
      </c>
    </row>
    <row r="42" spans="2:6" x14ac:dyDescent="0.25">
      <c r="B42" s="9">
        <v>3</v>
      </c>
      <c r="C42" s="6" t="s">
        <v>39</v>
      </c>
      <c r="D42" s="6" t="s">
        <v>50</v>
      </c>
      <c r="E42" s="6" t="s">
        <v>82</v>
      </c>
    </row>
    <row r="43" spans="2:6" x14ac:dyDescent="0.25">
      <c r="B43" s="6">
        <v>4</v>
      </c>
      <c r="C43" s="6" t="s">
        <v>51</v>
      </c>
      <c r="D43" s="6" t="s">
        <v>34</v>
      </c>
      <c r="E43" s="6" t="s">
        <v>83</v>
      </c>
    </row>
    <row r="44" spans="2:6" x14ac:dyDescent="0.25">
      <c r="B44" s="9">
        <v>5</v>
      </c>
      <c r="C44" s="9" t="s">
        <v>52</v>
      </c>
      <c r="D44" s="6" t="s">
        <v>53</v>
      </c>
      <c r="E44" s="6" t="s">
        <v>84</v>
      </c>
    </row>
    <row r="45" spans="2:6" x14ac:dyDescent="0.25">
      <c r="B45" s="6">
        <v>6</v>
      </c>
      <c r="C45" s="9" t="s">
        <v>72</v>
      </c>
      <c r="D45" s="6" t="s">
        <v>76</v>
      </c>
      <c r="E45" s="6" t="s">
        <v>85</v>
      </c>
    </row>
    <row r="46" spans="2:6" x14ac:dyDescent="0.25">
      <c r="B46" s="9">
        <v>7</v>
      </c>
      <c r="C46" s="9" t="s">
        <v>73</v>
      </c>
      <c r="D46" s="6" t="s">
        <v>77</v>
      </c>
      <c r="E46" s="6" t="s">
        <v>80</v>
      </c>
    </row>
    <row r="47" spans="2:6" x14ac:dyDescent="0.25">
      <c r="B47" s="6">
        <v>8</v>
      </c>
      <c r="C47" s="9" t="s">
        <v>74</v>
      </c>
      <c r="D47" s="6" t="s">
        <v>27</v>
      </c>
      <c r="E47" s="6" t="s">
        <v>28</v>
      </c>
    </row>
    <row r="48" spans="2:6" x14ac:dyDescent="0.25">
      <c r="B48" s="9">
        <v>9</v>
      </c>
      <c r="C48" s="9" t="s">
        <v>75</v>
      </c>
      <c r="D48" s="6" t="s">
        <v>78</v>
      </c>
      <c r="E48" s="6" t="s">
        <v>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1F075-12B0-4BE4-AA53-A188C0A0FF42}">
  <dimension ref="A1:U88"/>
  <sheetViews>
    <sheetView tabSelected="1" topLeftCell="A28" workbookViewId="0">
      <selection activeCell="A44" sqref="A41:A44"/>
    </sheetView>
  </sheetViews>
  <sheetFormatPr defaultRowHeight="15" x14ac:dyDescent="0.25"/>
  <cols>
    <col min="1" max="1" width="41.28515625" customWidth="1"/>
    <col min="3" max="3" width="6" customWidth="1"/>
    <col min="4" max="4" width="5" bestFit="1" customWidth="1"/>
    <col min="5" max="5" width="55.5703125" customWidth="1"/>
    <col min="6" max="6" width="27.28515625" customWidth="1"/>
    <col min="7" max="7" width="30.28515625" customWidth="1"/>
    <col min="10" max="10" width="26.140625" customWidth="1"/>
    <col min="12" max="12" width="95.140625" customWidth="1"/>
    <col min="14" max="14" width="15.42578125" customWidth="1"/>
    <col min="15" max="15" width="16.28515625" customWidth="1"/>
    <col min="16" max="16" width="9.140625" customWidth="1"/>
    <col min="17" max="17" width="47.28515625" customWidth="1"/>
    <col min="18" max="18" width="201.7109375" customWidth="1"/>
    <col min="19" max="19" width="14.85546875" customWidth="1"/>
    <col min="20" max="20" width="19.28515625" customWidth="1"/>
  </cols>
  <sheetData>
    <row r="1" spans="1:19" x14ac:dyDescent="0.25">
      <c r="L1" t="s">
        <v>91</v>
      </c>
      <c r="M1" t="s">
        <v>92</v>
      </c>
      <c r="N1" t="s">
        <v>93</v>
      </c>
      <c r="O1" t="s">
        <v>94</v>
      </c>
      <c r="P1" t="s">
        <v>95</v>
      </c>
    </row>
    <row r="2" spans="1:19" x14ac:dyDescent="0.25">
      <c r="A2" s="13" t="s">
        <v>109</v>
      </c>
      <c r="B2" t="s">
        <v>86</v>
      </c>
      <c r="G2" t="s">
        <v>87</v>
      </c>
      <c r="H2" t="s">
        <v>88</v>
      </c>
      <c r="I2" t="s">
        <v>89</v>
      </c>
      <c r="J2" t="s">
        <v>90</v>
      </c>
      <c r="R2" t="s">
        <v>96</v>
      </c>
      <c r="S2" t="str">
        <f>_xlfn.CONCAT(B3,": el.",B3,",")</f>
        <v>id: el.id,</v>
      </c>
    </row>
    <row r="3" spans="1:19" x14ac:dyDescent="0.25">
      <c r="B3" s="3" t="s">
        <v>30</v>
      </c>
      <c r="C3" s="14"/>
      <c r="D3" s="14"/>
      <c r="E3" s="14"/>
      <c r="F3" s="14"/>
      <c r="G3" t="str">
        <f>_xlfn.CONCAT(B3, "=NVL(l_",B3,",",B3,"),")</f>
        <v>id=NVL(l_id,id),</v>
      </c>
      <c r="H3" t="str">
        <f>_xlfn.CONCAT(B3,",")</f>
        <v>id,</v>
      </c>
      <c r="I3" t="str">
        <f>_xlfn.CONCAT("l_",B3,",")</f>
        <v>l_id,</v>
      </c>
      <c r="J3" t="str">
        <f>_xlfn.CONCAT("s_",B3," ","VARCHAR2(255):='and 1=1';")</f>
        <v>s_id VARCHAR2(255):='and 1=1';</v>
      </c>
      <c r="L3" t="str">
        <f>_xlfn.CONCAT("IF l_", B3," IS NOT NULL THEN s_",B3," := ' and LOWER(",B3,") like ''%' || LOWER (l_",B3,") || '%''';  END IF;")</f>
        <v>IF l_id IS NOT NULL THEN s_id := ' and LOWER(id) like ''%' || LOWER (l_id) || '%''';  END IF;</v>
      </c>
      <c r="M3" t="str">
        <f>_xlfn.CONCAT("|| s_",B3,"")</f>
        <v>|| s_id</v>
      </c>
      <c r="N3" t="str">
        <f>_xlfn.CONCAT("'",B3,"' VALUE ",B3,",")</f>
        <v>'id' VALUE id,</v>
      </c>
      <c r="O3" t="str">
        <f>_xlfn.CONCAT(B3, ": state.",B3,",")</f>
        <v>id: state.id,</v>
      </c>
      <c r="P3" t="str">
        <f>_xlfn.CONCAT(B3,": null,")</f>
        <v>id: null,</v>
      </c>
      <c r="Q3" s="11" t="str">
        <f>_xlfn.CONCAT(" &lt;td&gt;&lt;MyEllipsis row={2}&gt;{el.",B3,"}&lt;/MyEllipsis&gt;&lt;/td&gt;")</f>
        <v xml:space="preserve"> &lt;td&gt;&lt;MyEllipsis row={2}&gt;{el.id}&lt;/MyEllipsis&gt;&lt;/td&gt;</v>
      </c>
      <c r="R3" t="str">
        <f>_xlfn.CONCAT("&lt;td&gt;&lt;Input value={ctx.state.",B3,"} style={{ margin: '0px', padding: '0px' }} onChange={(event) =&gt;ctx.changeStateValue('",B3,"', event.target.value)} onPressEnter={() =&gt; {ctx.changeStateValue('filter', true); ctx.filterData();}}/&gt;&lt;/td&gt;")</f>
        <v>&lt;td&gt;&lt;Input value={ctx.state.id} style={{ margin: '0px', padding: '0px' }} onChange={(event) =&gt;ctx.changeStateValue('id', event.target.value)} onPressEnter={() =&gt; {ctx.changeStateValue('filter', true); ctx.filterData();}}/&gt;&lt;/td&gt;</v>
      </c>
      <c r="S3" t="str">
        <f t="shared" ref="S3:S19" si="0">_xlfn.CONCAT(B4,": el.",B4,",")</f>
        <v>pht: el.pht,</v>
      </c>
    </row>
    <row r="4" spans="1:19" x14ac:dyDescent="0.25">
      <c r="B4" s="6" t="s">
        <v>49</v>
      </c>
      <c r="C4" s="15"/>
      <c r="D4" s="15"/>
      <c r="E4" s="15"/>
      <c r="F4" s="15"/>
      <c r="G4" t="str">
        <f t="shared" ref="G4:G19" si="1">_xlfn.CONCAT(B4, "=NVL(l_",B4,",",B4,"),")</f>
        <v>pht=NVL(l_pht,pht),</v>
      </c>
      <c r="H4" t="str">
        <f t="shared" ref="H4:H19" si="2">_xlfn.CONCAT(B4,",")</f>
        <v>pht,</v>
      </c>
      <c r="I4" t="str">
        <f t="shared" ref="I4:I19" si="3">_xlfn.CONCAT("l_",B4,",")</f>
        <v>l_pht,</v>
      </c>
      <c r="J4" t="str">
        <f t="shared" ref="J4:J19" si="4">_xlfn.CONCAT("s_",B4," ","VARCHAR2(255):='and 1=1';")</f>
        <v>s_pht VARCHAR2(255):='and 1=1';</v>
      </c>
      <c r="L4" t="str">
        <f t="shared" ref="L4:L19" si="5">_xlfn.CONCAT("IF l_", B4," IS NOT NULL THEN s_",B4," := ' and LOWER(",B4,") like ''%' || LOWER (l_",B4,") || '%''';  END IF;")</f>
        <v>IF l_pht IS NOT NULL THEN s_pht := ' and LOWER(pht) like ''%' || LOWER (l_pht) || '%''';  END IF;</v>
      </c>
      <c r="M4" t="str">
        <f t="shared" ref="M4:M19" si="6">_xlfn.CONCAT("|| s_",B4,"")</f>
        <v>|| s_pht</v>
      </c>
      <c r="N4" t="str">
        <f t="shared" ref="N4:N19" si="7">_xlfn.CONCAT("'",B4,"' VALUE ",B4,",")</f>
        <v>'pht' VALUE pht,</v>
      </c>
      <c r="O4" t="str">
        <f t="shared" ref="O4:O19" si="8">_xlfn.CONCAT(B4, ": state.",B4,",")</f>
        <v>pht: state.pht,</v>
      </c>
      <c r="P4" t="str">
        <f t="shared" ref="P4:P19" si="9">_xlfn.CONCAT(B4,": null,")</f>
        <v>pht: null,</v>
      </c>
      <c r="Q4" s="11" t="str">
        <f t="shared" ref="Q4:Q19" si="10">_xlfn.CONCAT(" &lt;td&gt;&lt;MyEllipsis row={2}&gt;{el.",B4,"}&lt;/MyEllipsis&gt;&lt;/td&gt;")</f>
        <v xml:space="preserve"> &lt;td&gt;&lt;MyEllipsis row={2}&gt;{el.pht}&lt;/MyEllipsis&gt;&lt;/td&gt;</v>
      </c>
      <c r="R4" t="str">
        <f t="shared" ref="R4:R19" si="11">_xlfn.CONCAT("&lt;td&gt;&lt;Input value={ctx.state.",B4,"} style={{ margin: '0px', padding: '0px' }} onChange={(event) =&gt;ctx.changeStateValue('",B4,"', event.target.value)} onPressEnter={() =&gt; {ctx.changeStateValue('filter', true); ctx.filterData();}}/&gt;&lt;/td&gt;")</f>
        <v>&lt;td&gt;&lt;Input value={ctx.state.pht} style={{ margin: '0px', padding: '0px' }} onChange={(event) =&gt;ctx.changeStateValue('pht', event.target.value)} onPressEnter={() =&gt; {ctx.changeStateValue('filter', true); ctx.filterData();}}/&gt;&lt;/td&gt;</v>
      </c>
      <c r="S4" t="str">
        <f t="shared" si="0"/>
        <v>rnk: el.rnk,</v>
      </c>
    </row>
    <row r="5" spans="1:19" x14ac:dyDescent="0.25">
      <c r="B5" s="6" t="s">
        <v>50</v>
      </c>
      <c r="C5" s="15"/>
      <c r="D5" s="15"/>
      <c r="E5" s="15"/>
      <c r="F5" s="15"/>
      <c r="G5" t="str">
        <f t="shared" si="1"/>
        <v>rnk=NVL(l_rnk,rnk),</v>
      </c>
      <c r="H5" t="str">
        <f t="shared" si="2"/>
        <v>rnk,</v>
      </c>
      <c r="I5" t="str">
        <f t="shared" si="3"/>
        <v>l_rnk,</v>
      </c>
      <c r="J5" t="str">
        <f t="shared" si="4"/>
        <v>s_rnk VARCHAR2(255):='and 1=1';</v>
      </c>
      <c r="L5" t="str">
        <f t="shared" si="5"/>
        <v>IF l_rnk IS NOT NULL THEN s_rnk := ' and LOWER(rnk) like ''%' || LOWER (l_rnk) || '%''';  END IF;</v>
      </c>
      <c r="M5" t="str">
        <f t="shared" si="6"/>
        <v>|| s_rnk</v>
      </c>
      <c r="N5" t="str">
        <f t="shared" si="7"/>
        <v>'rnk' VALUE rnk,</v>
      </c>
      <c r="O5" t="str">
        <f t="shared" si="8"/>
        <v>rnk: state.rnk,</v>
      </c>
      <c r="P5" t="str">
        <f t="shared" si="9"/>
        <v>rnk: null,</v>
      </c>
      <c r="Q5" s="11" t="str">
        <f t="shared" si="10"/>
        <v xml:space="preserve"> &lt;td&gt;&lt;MyEllipsis row={2}&gt;{el.rnk}&lt;/MyEllipsis&gt;&lt;/td&gt;</v>
      </c>
      <c r="R5" t="str">
        <f t="shared" si="11"/>
        <v>&lt;td&gt;&lt;Input value={ctx.state.rnk} style={{ margin: '0px', padding: '0px' }} onChange={(event) =&gt;ctx.changeStateValue('rnk', event.target.value)} onPressEnter={() =&gt; {ctx.changeStateValue('filter', true); ctx.filterData();}}/&gt;&lt;/td&gt;</v>
      </c>
      <c r="S5" t="str">
        <f t="shared" si="0"/>
        <v>lnm: el.lnm,</v>
      </c>
    </row>
    <row r="6" spans="1:19" x14ac:dyDescent="0.25">
      <c r="B6" s="6" t="s">
        <v>34</v>
      </c>
      <c r="C6" s="15"/>
      <c r="D6" s="15"/>
      <c r="E6" s="15"/>
      <c r="F6" s="15"/>
      <c r="G6" t="str">
        <f t="shared" si="1"/>
        <v>lnm=NVL(l_lnm,lnm),</v>
      </c>
      <c r="H6" t="str">
        <f t="shared" si="2"/>
        <v>lnm,</v>
      </c>
      <c r="I6" t="str">
        <f t="shared" si="3"/>
        <v>l_lnm,</v>
      </c>
      <c r="J6" t="str">
        <f t="shared" si="4"/>
        <v>s_lnm VARCHAR2(255):='and 1=1';</v>
      </c>
      <c r="L6" t="str">
        <f t="shared" si="5"/>
        <v>IF l_lnm IS NOT NULL THEN s_lnm := ' and LOWER(lnm) like ''%' || LOWER (l_lnm) || '%''';  END IF;</v>
      </c>
      <c r="M6" t="str">
        <f t="shared" si="6"/>
        <v>|| s_lnm</v>
      </c>
      <c r="N6" t="str">
        <f t="shared" si="7"/>
        <v>'lnm' VALUE lnm,</v>
      </c>
      <c r="O6" t="str">
        <f t="shared" si="8"/>
        <v>lnm: state.lnm,</v>
      </c>
      <c r="P6" t="str">
        <f t="shared" si="9"/>
        <v>lnm: null,</v>
      </c>
      <c r="Q6" s="11" t="str">
        <f t="shared" si="10"/>
        <v xml:space="preserve"> &lt;td&gt;&lt;MyEllipsis row={2}&gt;{el.lnm}&lt;/MyEllipsis&gt;&lt;/td&gt;</v>
      </c>
      <c r="R6" t="str">
        <f t="shared" si="11"/>
        <v>&lt;td&gt;&lt;Input value={ctx.state.lnm} style={{ margin: '0px', padding: '0px' }} onChange={(event) =&gt;ctx.changeStateValue('lnm', event.target.value)} onPressEnter={() =&gt; {ctx.changeStateValue('filter', true); ctx.filterData();}}/&gt;&lt;/td&gt;</v>
      </c>
      <c r="S6" t="str">
        <f t="shared" si="0"/>
        <v>fnm: el.fnm,</v>
      </c>
    </row>
    <row r="7" spans="1:19" x14ac:dyDescent="0.25">
      <c r="B7" s="6" t="s">
        <v>53</v>
      </c>
      <c r="C7" s="15"/>
      <c r="D7" s="15"/>
      <c r="E7" s="15"/>
      <c r="F7" s="15"/>
      <c r="G7" t="str">
        <f t="shared" si="1"/>
        <v>fnm=NVL(l_fnm,fnm),</v>
      </c>
      <c r="H7" t="str">
        <f t="shared" si="2"/>
        <v>fnm,</v>
      </c>
      <c r="I7" t="str">
        <f t="shared" si="3"/>
        <v>l_fnm,</v>
      </c>
      <c r="J7" t="str">
        <f t="shared" si="4"/>
        <v>s_fnm VARCHAR2(255):='and 1=1';</v>
      </c>
      <c r="L7" t="str">
        <f t="shared" si="5"/>
        <v>IF l_fnm IS NOT NULL THEN s_fnm := ' and LOWER(fnm) like ''%' || LOWER (l_fnm) || '%''';  END IF;</v>
      </c>
      <c r="M7" t="str">
        <f t="shared" si="6"/>
        <v>|| s_fnm</v>
      </c>
      <c r="N7" t="str">
        <f t="shared" si="7"/>
        <v>'fnm' VALUE fnm,</v>
      </c>
      <c r="O7" t="str">
        <f t="shared" si="8"/>
        <v>fnm: state.fnm,</v>
      </c>
      <c r="P7" t="str">
        <f t="shared" si="9"/>
        <v>fnm: null,</v>
      </c>
      <c r="Q7" s="11" t="str">
        <f t="shared" si="10"/>
        <v xml:space="preserve"> &lt;td&gt;&lt;MyEllipsis row={2}&gt;{el.fnm}&lt;/MyEllipsis&gt;&lt;/td&gt;</v>
      </c>
      <c r="R7" t="str">
        <f t="shared" si="11"/>
        <v>&lt;td&gt;&lt;Input value={ctx.state.fnm} style={{ margin: '0px', padding: '0px' }} onChange={(event) =&gt;ctx.changeStateValue('fnm', event.target.value)} onPressEnter={() =&gt; {ctx.changeStateValue('filter', true); ctx.filterData();}}/&gt;&lt;/td&gt;</v>
      </c>
      <c r="S7" t="str">
        <f t="shared" si="0"/>
        <v>pst: el.pst,</v>
      </c>
    </row>
    <row r="8" spans="1:19" x14ac:dyDescent="0.25">
      <c r="B8" s="6" t="s">
        <v>54</v>
      </c>
      <c r="C8" s="15"/>
      <c r="D8" s="15"/>
      <c r="E8" s="15"/>
      <c r="F8" s="15"/>
      <c r="G8" t="str">
        <f t="shared" si="1"/>
        <v>pst=NVL(l_pst,pst),</v>
      </c>
      <c r="H8" t="str">
        <f t="shared" si="2"/>
        <v>pst,</v>
      </c>
      <c r="I8" t="str">
        <f t="shared" si="3"/>
        <v>l_pst,</v>
      </c>
      <c r="J8" t="str">
        <f t="shared" si="4"/>
        <v>s_pst VARCHAR2(255):='and 1=1';</v>
      </c>
      <c r="L8" t="str">
        <f t="shared" si="5"/>
        <v>IF l_pst IS NOT NULL THEN s_pst := ' and LOWER(pst) like ''%' || LOWER (l_pst) || '%''';  END IF;</v>
      </c>
      <c r="M8" t="str">
        <f t="shared" si="6"/>
        <v>|| s_pst</v>
      </c>
      <c r="N8" t="str">
        <f t="shared" si="7"/>
        <v>'pst' VALUE pst,</v>
      </c>
      <c r="O8" t="str">
        <f t="shared" si="8"/>
        <v>pst: state.pst,</v>
      </c>
      <c r="P8" t="str">
        <f t="shared" si="9"/>
        <v>pst: null,</v>
      </c>
      <c r="Q8" s="11" t="str">
        <f t="shared" si="10"/>
        <v xml:space="preserve"> &lt;td&gt;&lt;MyEllipsis row={2}&gt;{el.pst}&lt;/MyEllipsis&gt;&lt;/td&gt;</v>
      </c>
      <c r="R8" t="str">
        <f t="shared" si="11"/>
        <v>&lt;td&gt;&lt;Input value={ctx.state.pst} style={{ margin: '0px', padding: '0px' }} onChange={(event) =&gt;ctx.changeStateValue('pst', event.target.value)} onPressEnter={() =&gt; {ctx.changeStateValue('filter', true); ctx.filterData();}}/&gt;&lt;/td&gt;</v>
      </c>
      <c r="S8" t="str">
        <f t="shared" si="0"/>
        <v>bdt: el.bdt,</v>
      </c>
    </row>
    <row r="9" spans="1:19" x14ac:dyDescent="0.25">
      <c r="B9" s="6" t="s">
        <v>55</v>
      </c>
      <c r="C9" s="15"/>
      <c r="D9" s="15"/>
      <c r="E9" s="15"/>
      <c r="F9" s="15"/>
      <c r="G9" t="str">
        <f t="shared" si="1"/>
        <v>bdt=NVL(l_bdt,bdt),</v>
      </c>
      <c r="H9" t="str">
        <f t="shared" si="2"/>
        <v>bdt,</v>
      </c>
      <c r="I9" t="str">
        <f t="shared" si="3"/>
        <v>l_bdt,</v>
      </c>
      <c r="J9" t="str">
        <f t="shared" si="4"/>
        <v>s_bdt VARCHAR2(255):='and 1=1';</v>
      </c>
      <c r="L9" t="str">
        <f t="shared" si="5"/>
        <v>IF l_bdt IS NOT NULL THEN s_bdt := ' and LOWER(bdt) like ''%' || LOWER (l_bdt) || '%''';  END IF;</v>
      </c>
      <c r="M9" t="str">
        <f t="shared" si="6"/>
        <v>|| s_bdt</v>
      </c>
      <c r="N9" t="str">
        <f t="shared" si="7"/>
        <v>'bdt' VALUE bdt,</v>
      </c>
      <c r="O9" t="str">
        <f t="shared" si="8"/>
        <v>bdt: state.bdt,</v>
      </c>
      <c r="P9" t="str">
        <f t="shared" si="9"/>
        <v>bdt: null,</v>
      </c>
      <c r="Q9" s="11" t="str">
        <f t="shared" si="10"/>
        <v xml:space="preserve"> &lt;td&gt;&lt;MyEllipsis row={2}&gt;{el.bdt}&lt;/MyEllipsis&gt;&lt;/td&gt;</v>
      </c>
      <c r="R9" t="str">
        <f t="shared" si="11"/>
        <v>&lt;td&gt;&lt;Input value={ctx.state.bdt} style={{ margin: '0px', padding: '0px' }} onChange={(event) =&gt;ctx.changeStateValue('bdt', event.target.value)} onPressEnter={() =&gt; {ctx.changeStateValue('filter', true); ctx.filterData();}}/&gt;&lt;/td&gt;</v>
      </c>
      <c r="S9" t="str">
        <f t="shared" si="0"/>
        <v>bpl: el.bpl,</v>
      </c>
    </row>
    <row r="10" spans="1:19" x14ac:dyDescent="0.25">
      <c r="B10" s="6" t="s">
        <v>56</v>
      </c>
      <c r="C10" s="15"/>
      <c r="D10" s="15"/>
      <c r="E10" s="15"/>
      <c r="F10" s="15"/>
      <c r="G10" t="str">
        <f t="shared" si="1"/>
        <v>bpl=NVL(l_bpl,bpl),</v>
      </c>
      <c r="H10" t="str">
        <f t="shared" si="2"/>
        <v>bpl,</v>
      </c>
      <c r="I10" t="str">
        <f t="shared" si="3"/>
        <v>l_bpl,</v>
      </c>
      <c r="J10" t="str">
        <f t="shared" si="4"/>
        <v>s_bpl VARCHAR2(255):='and 1=1';</v>
      </c>
      <c r="L10" t="str">
        <f t="shared" si="5"/>
        <v>IF l_bpl IS NOT NULL THEN s_bpl := ' and LOWER(bpl) like ''%' || LOWER (l_bpl) || '%''';  END IF;</v>
      </c>
      <c r="M10" t="str">
        <f t="shared" si="6"/>
        <v>|| s_bpl</v>
      </c>
      <c r="N10" t="str">
        <f t="shared" si="7"/>
        <v>'bpl' VALUE bpl,</v>
      </c>
      <c r="O10" t="str">
        <f t="shared" si="8"/>
        <v>bpl: state.bpl,</v>
      </c>
      <c r="P10" t="str">
        <f t="shared" si="9"/>
        <v>bpl: null,</v>
      </c>
      <c r="Q10" s="11" t="str">
        <f t="shared" si="10"/>
        <v xml:space="preserve"> &lt;td&gt;&lt;MyEllipsis row={2}&gt;{el.bpl}&lt;/MyEllipsis&gt;&lt;/td&gt;</v>
      </c>
      <c r="R10" t="str">
        <f t="shared" si="11"/>
        <v>&lt;td&gt;&lt;Input value={ctx.state.bpl} style={{ margin: '0px', padding: '0px' }} onChange={(event) =&gt;ctx.changeStateValue('bpl', event.target.value)} onPressEnter={() =&gt; {ctx.changeStateValue('filter', true); ctx.filterData();}}/&gt;&lt;/td&gt;</v>
      </c>
      <c r="S10" t="str">
        <f t="shared" si="0"/>
        <v>edu: el.edu,</v>
      </c>
    </row>
    <row r="11" spans="1:19" x14ac:dyDescent="0.25">
      <c r="B11" s="6" t="s">
        <v>57</v>
      </c>
      <c r="C11" s="15"/>
      <c r="D11" s="15"/>
      <c r="E11" s="15"/>
      <c r="F11" s="15"/>
      <c r="G11" t="str">
        <f t="shared" si="1"/>
        <v>edu=NVL(l_edu,edu),</v>
      </c>
      <c r="H11" t="str">
        <f t="shared" si="2"/>
        <v>edu,</v>
      </c>
      <c r="I11" t="str">
        <f t="shared" si="3"/>
        <v>l_edu,</v>
      </c>
      <c r="J11" t="str">
        <f t="shared" si="4"/>
        <v>s_edu VARCHAR2(255):='and 1=1';</v>
      </c>
      <c r="L11" t="str">
        <f t="shared" si="5"/>
        <v>IF l_edu IS NOT NULL THEN s_edu := ' and LOWER(edu) like ''%' || LOWER (l_edu) || '%''';  END IF;</v>
      </c>
      <c r="M11" t="str">
        <f t="shared" si="6"/>
        <v>|| s_edu</v>
      </c>
      <c r="N11" t="str">
        <f t="shared" si="7"/>
        <v>'edu' VALUE edu,</v>
      </c>
      <c r="O11" t="str">
        <f t="shared" si="8"/>
        <v>edu: state.edu,</v>
      </c>
      <c r="P11" t="str">
        <f t="shared" si="9"/>
        <v>edu: null,</v>
      </c>
      <c r="Q11" s="11" t="str">
        <f t="shared" si="10"/>
        <v xml:space="preserve"> &lt;td&gt;&lt;MyEllipsis row={2}&gt;{el.edu}&lt;/MyEllipsis&gt;&lt;/td&gt;</v>
      </c>
      <c r="R11" t="str">
        <f t="shared" si="11"/>
        <v>&lt;td&gt;&lt;Input value={ctx.state.edu} style={{ margin: '0px', padding: '0px' }} onChange={(event) =&gt;ctx.changeStateValue('edu', event.target.value)} onPressEnter={() =&gt; {ctx.changeStateValue('filter', true); ctx.filterData();}}/&gt;&lt;/td&gt;</v>
      </c>
      <c r="S11" t="str">
        <f t="shared" si="0"/>
        <v>occ: el.occ,</v>
      </c>
    </row>
    <row r="12" spans="1:19" x14ac:dyDescent="0.25">
      <c r="B12" s="6" t="s">
        <v>66</v>
      </c>
      <c r="C12" s="15"/>
      <c r="D12" s="15"/>
      <c r="E12" s="15"/>
      <c r="F12" s="15"/>
      <c r="G12" t="str">
        <f t="shared" si="1"/>
        <v>occ=NVL(l_occ,occ),</v>
      </c>
      <c r="H12" t="str">
        <f t="shared" si="2"/>
        <v>occ,</v>
      </c>
      <c r="I12" t="str">
        <f t="shared" si="3"/>
        <v>l_occ,</v>
      </c>
      <c r="J12" t="str">
        <f t="shared" si="4"/>
        <v>s_occ VARCHAR2(255):='and 1=1';</v>
      </c>
      <c r="L12" t="str">
        <f t="shared" si="5"/>
        <v>IF l_occ IS NOT NULL THEN s_occ := ' and LOWER(occ) like ''%' || LOWER (l_occ) || '%''';  END IF;</v>
      </c>
      <c r="M12" t="str">
        <f t="shared" si="6"/>
        <v>|| s_occ</v>
      </c>
      <c r="N12" t="str">
        <f t="shared" si="7"/>
        <v>'occ' VALUE occ,</v>
      </c>
      <c r="O12" t="str">
        <f t="shared" si="8"/>
        <v>occ: state.occ,</v>
      </c>
      <c r="P12" t="str">
        <f t="shared" si="9"/>
        <v>occ: null,</v>
      </c>
      <c r="Q12" s="11" t="str">
        <f t="shared" si="10"/>
        <v xml:space="preserve"> &lt;td&gt;&lt;MyEllipsis row={2}&gt;{el.occ}&lt;/MyEllipsis&gt;&lt;/td&gt;</v>
      </c>
      <c r="R12" t="str">
        <f t="shared" si="11"/>
        <v>&lt;td&gt;&lt;Input value={ctx.state.occ} style={{ margin: '0px', padding: '0px' }} onChange={(event) =&gt;ctx.changeStateValue('occ', event.target.value)} onPressEnter={() =&gt; {ctx.changeStateValue('filter', true); ctx.filterData();}}/&gt;&lt;/td&gt;</v>
      </c>
      <c r="S12" t="str">
        <f t="shared" si="0"/>
        <v>sch: el.sch,</v>
      </c>
    </row>
    <row r="13" spans="1:19" x14ac:dyDescent="0.25">
      <c r="B13" s="6" t="s">
        <v>58</v>
      </c>
      <c r="C13" s="15"/>
      <c r="D13" s="15"/>
      <c r="E13" s="15"/>
      <c r="F13" s="15"/>
      <c r="G13" t="str">
        <f t="shared" si="1"/>
        <v>sch=NVL(l_sch,sch),</v>
      </c>
      <c r="H13" t="str">
        <f t="shared" si="2"/>
        <v>sch,</v>
      </c>
      <c r="I13" t="str">
        <f t="shared" si="3"/>
        <v>l_sch,</v>
      </c>
      <c r="J13" t="str">
        <f t="shared" si="4"/>
        <v>s_sch VARCHAR2(255):='and 1=1';</v>
      </c>
      <c r="L13" t="str">
        <f t="shared" si="5"/>
        <v>IF l_sch IS NOT NULL THEN s_sch := ' and LOWER(sch) like ''%' || LOWER (l_sch) || '%''';  END IF;</v>
      </c>
      <c r="M13" t="str">
        <f t="shared" si="6"/>
        <v>|| s_sch</v>
      </c>
      <c r="N13" t="str">
        <f t="shared" si="7"/>
        <v>'sch' VALUE sch,</v>
      </c>
      <c r="O13" t="str">
        <f t="shared" si="8"/>
        <v>sch: state.sch,</v>
      </c>
      <c r="P13" t="str">
        <f t="shared" si="9"/>
        <v>sch: null,</v>
      </c>
      <c r="Q13" s="11" t="str">
        <f t="shared" si="10"/>
        <v xml:space="preserve"> &lt;td&gt;&lt;MyEllipsis row={2}&gt;{el.sch}&lt;/MyEllipsis&gt;&lt;/td&gt;</v>
      </c>
      <c r="R13" t="str">
        <f t="shared" si="11"/>
        <v>&lt;td&gt;&lt;Input value={ctx.state.sch} style={{ margin: '0px', padding: '0px' }} onChange={(event) =&gt;ctx.changeStateValue('sch', event.target.value)} onPressEnter={() =&gt; {ctx.changeStateValue('filter', true); ctx.filterData();}}/&gt;&lt;/td&gt;</v>
      </c>
      <c r="S13" t="str">
        <f t="shared" si="0"/>
        <v>yof: el.yof,</v>
      </c>
    </row>
    <row r="14" spans="1:19" x14ac:dyDescent="0.25">
      <c r="B14" s="6" t="s">
        <v>59</v>
      </c>
      <c r="C14" s="15"/>
      <c r="D14" s="15"/>
      <c r="E14" s="15"/>
      <c r="F14" s="15"/>
      <c r="G14" t="str">
        <f t="shared" si="1"/>
        <v>yof=NVL(l_yof,yof),</v>
      </c>
      <c r="H14" t="str">
        <f t="shared" si="2"/>
        <v>yof,</v>
      </c>
      <c r="I14" t="str">
        <f t="shared" si="3"/>
        <v>l_yof,</v>
      </c>
      <c r="J14" t="str">
        <f t="shared" si="4"/>
        <v>s_yof VARCHAR2(255):='and 1=1';</v>
      </c>
      <c r="L14" t="str">
        <f t="shared" si="5"/>
        <v>IF l_yof IS NOT NULL THEN s_yof := ' and LOWER(yof) like ''%' || LOWER (l_yof) || '%''';  END IF;</v>
      </c>
      <c r="M14" t="str">
        <f t="shared" si="6"/>
        <v>|| s_yof</v>
      </c>
      <c r="N14" t="str">
        <f t="shared" si="7"/>
        <v>'yof' VALUE yof,</v>
      </c>
      <c r="O14" t="str">
        <f t="shared" si="8"/>
        <v>yof: state.yof,</v>
      </c>
      <c r="P14" t="str">
        <f t="shared" si="9"/>
        <v>yof: null,</v>
      </c>
      <c r="Q14" s="11" t="str">
        <f t="shared" si="10"/>
        <v xml:space="preserve"> &lt;td&gt;&lt;MyEllipsis row={2}&gt;{el.yof}&lt;/MyEllipsis&gt;&lt;/td&gt;</v>
      </c>
      <c r="R14" t="str">
        <f t="shared" si="11"/>
        <v>&lt;td&gt;&lt;Input value={ctx.state.yof} style={{ margin: '0px', padding: '0px' }} onChange={(event) =&gt;ctx.changeStateValue('yof', event.target.value)} onPressEnter={() =&gt; {ctx.changeStateValue('filter', true); ctx.filterData();}}/&gt;&lt;/td&gt;</v>
      </c>
      <c r="S14" t="str">
        <f t="shared" si="0"/>
        <v>wex: el.wex,</v>
      </c>
    </row>
    <row r="15" spans="1:19" x14ac:dyDescent="0.25">
      <c r="B15" s="6" t="s">
        <v>68</v>
      </c>
      <c r="C15" s="15"/>
      <c r="D15" s="15"/>
      <c r="E15" s="15"/>
      <c r="F15" s="15"/>
      <c r="G15" t="str">
        <f t="shared" si="1"/>
        <v>wex=NVL(l_wex,wex),</v>
      </c>
      <c r="H15" t="str">
        <f t="shared" si="2"/>
        <v>wex,</v>
      </c>
      <c r="I15" t="str">
        <f t="shared" si="3"/>
        <v>l_wex,</v>
      </c>
      <c r="J15" t="str">
        <f t="shared" si="4"/>
        <v>s_wex VARCHAR2(255):='and 1=1';</v>
      </c>
      <c r="L15" t="str">
        <f t="shared" si="5"/>
        <v>IF l_wex IS NOT NULL THEN s_wex := ' and LOWER(wex) like ''%' || LOWER (l_wex) || '%''';  END IF;</v>
      </c>
      <c r="M15" t="str">
        <f t="shared" si="6"/>
        <v>|| s_wex</v>
      </c>
      <c r="N15" t="str">
        <f t="shared" si="7"/>
        <v>'wex' VALUE wex,</v>
      </c>
      <c r="O15" t="str">
        <f t="shared" si="8"/>
        <v>wex: state.wex,</v>
      </c>
      <c r="P15" t="str">
        <f t="shared" si="9"/>
        <v>wex: null,</v>
      </c>
      <c r="Q15" s="11" t="str">
        <f t="shared" si="10"/>
        <v xml:space="preserve"> &lt;td&gt;&lt;MyEllipsis row={2}&gt;{el.wex}&lt;/MyEllipsis&gt;&lt;/td&gt;</v>
      </c>
      <c r="R15" t="str">
        <f t="shared" si="11"/>
        <v>&lt;td&gt;&lt;Input value={ctx.state.wex} style={{ margin: '0px', padding: '0px' }} onChange={(event) =&gt;ctx.changeStateValue('wex', event.target.value)} onPressEnter={() =&gt; {ctx.changeStateValue('filter', true); ctx.filterData();}}/&gt;&lt;/td&gt;</v>
      </c>
      <c r="S15" t="str">
        <f t="shared" si="0"/>
        <v>adt: el.adt,</v>
      </c>
    </row>
    <row r="16" spans="1:19" x14ac:dyDescent="0.25">
      <c r="B16" s="6" t="s">
        <v>61</v>
      </c>
      <c r="C16" s="15"/>
      <c r="D16" s="15"/>
      <c r="E16" s="15"/>
      <c r="F16" s="15"/>
      <c r="G16" t="str">
        <f t="shared" si="1"/>
        <v>adt=NVL(l_adt,adt),</v>
      </c>
      <c r="H16" t="str">
        <f t="shared" si="2"/>
        <v>adt,</v>
      </c>
      <c r="I16" t="str">
        <f t="shared" si="3"/>
        <v>l_adt,</v>
      </c>
      <c r="J16" t="str">
        <f t="shared" si="4"/>
        <v>s_adt VARCHAR2(255):='and 1=1';</v>
      </c>
      <c r="L16" t="str">
        <f t="shared" si="5"/>
        <v>IF l_adt IS NOT NULL THEN s_adt := ' and LOWER(adt) like ''%' || LOWER (l_adt) || '%''';  END IF;</v>
      </c>
      <c r="M16" t="str">
        <f t="shared" si="6"/>
        <v>|| s_adt</v>
      </c>
      <c r="N16" t="str">
        <f t="shared" si="7"/>
        <v>'adt' VALUE adt,</v>
      </c>
      <c r="O16" t="str">
        <f t="shared" si="8"/>
        <v>adt: state.adt,</v>
      </c>
      <c r="P16" t="str">
        <f t="shared" si="9"/>
        <v>adt: null,</v>
      </c>
      <c r="Q16" s="11" t="str">
        <f t="shared" si="10"/>
        <v xml:space="preserve"> &lt;td&gt;&lt;MyEllipsis row={2}&gt;{el.adt}&lt;/MyEllipsis&gt;&lt;/td&gt;</v>
      </c>
      <c r="R16" t="str">
        <f t="shared" si="11"/>
        <v>&lt;td&gt;&lt;Input value={ctx.state.adt} style={{ margin: '0px', padding: '0px' }} onChange={(event) =&gt;ctx.changeStateValue('adt', event.target.value)} onPressEnter={() =&gt; {ctx.changeStateValue('filter', true); ctx.filterData();}}/&gt;&lt;/td&gt;</v>
      </c>
      <c r="S16" t="str">
        <f t="shared" si="0"/>
        <v>usr: el.usr,</v>
      </c>
    </row>
    <row r="17" spans="1:20" x14ac:dyDescent="0.25">
      <c r="B17" s="3" t="s">
        <v>26</v>
      </c>
      <c r="C17" s="14"/>
      <c r="D17" s="14"/>
      <c r="E17" s="14"/>
      <c r="F17" s="14"/>
      <c r="G17" t="str">
        <f t="shared" si="1"/>
        <v>usr=NVL(l_usr,usr),</v>
      </c>
      <c r="H17" t="str">
        <f t="shared" si="2"/>
        <v>usr,</v>
      </c>
      <c r="I17" t="str">
        <f t="shared" si="3"/>
        <v>l_usr,</v>
      </c>
      <c r="J17" t="str">
        <f t="shared" si="4"/>
        <v>s_usr VARCHAR2(255):='and 1=1';</v>
      </c>
      <c r="L17" t="str">
        <f t="shared" si="5"/>
        <v>IF l_usr IS NOT NULL THEN s_usr := ' and LOWER(usr) like ''%' || LOWER (l_usr) || '%''';  END IF;</v>
      </c>
      <c r="M17" t="str">
        <f t="shared" si="6"/>
        <v>|| s_usr</v>
      </c>
      <c r="N17" t="str">
        <f t="shared" si="7"/>
        <v>'usr' VALUE usr,</v>
      </c>
      <c r="O17" t="str">
        <f t="shared" si="8"/>
        <v>usr: state.usr,</v>
      </c>
      <c r="P17" t="str">
        <f t="shared" si="9"/>
        <v>usr: null,</v>
      </c>
      <c r="Q17" s="11" t="str">
        <f t="shared" si="10"/>
        <v xml:space="preserve"> &lt;td&gt;&lt;MyEllipsis row={2}&gt;{el.usr}&lt;/MyEllipsis&gt;&lt;/td&gt;</v>
      </c>
      <c r="R17" t="str">
        <f t="shared" si="11"/>
        <v>&lt;td&gt;&lt;Input value={ctx.state.usr} style={{ margin: '0px', padding: '0px' }} onChange={(event) =&gt;ctx.changeStateValue('usr', event.target.value)} onPressEnter={() =&gt; {ctx.changeStateValue('filter', true); ctx.filterData();}}/&gt;&lt;/td&gt;</v>
      </c>
      <c r="S17" t="str">
        <f t="shared" si="0"/>
        <v>cdt: el.cdt,</v>
      </c>
    </row>
    <row r="18" spans="1:20" x14ac:dyDescent="0.25">
      <c r="B18" s="3" t="s">
        <v>27</v>
      </c>
      <c r="C18" s="14"/>
      <c r="D18" s="14"/>
      <c r="E18" s="14"/>
      <c r="F18" s="14"/>
      <c r="G18" t="str">
        <f t="shared" si="1"/>
        <v>cdt=NVL(l_cdt,cdt),</v>
      </c>
      <c r="H18" t="str">
        <f t="shared" si="2"/>
        <v>cdt,</v>
      </c>
      <c r="I18" t="str">
        <f t="shared" si="3"/>
        <v>l_cdt,</v>
      </c>
      <c r="J18" t="str">
        <f t="shared" si="4"/>
        <v>s_cdt VARCHAR2(255):='and 1=1';</v>
      </c>
      <c r="L18" t="str">
        <f t="shared" si="5"/>
        <v>IF l_cdt IS NOT NULL THEN s_cdt := ' and LOWER(cdt) like ''%' || LOWER (l_cdt) || '%''';  END IF;</v>
      </c>
      <c r="M18" t="str">
        <f t="shared" si="6"/>
        <v>|| s_cdt</v>
      </c>
      <c r="N18" t="str">
        <f t="shared" si="7"/>
        <v>'cdt' VALUE cdt,</v>
      </c>
      <c r="O18" t="str">
        <f t="shared" si="8"/>
        <v>cdt: state.cdt,</v>
      </c>
      <c r="P18" t="str">
        <f t="shared" si="9"/>
        <v>cdt: null,</v>
      </c>
      <c r="Q18" s="11" t="str">
        <f t="shared" si="10"/>
        <v xml:space="preserve"> &lt;td&gt;&lt;MyEllipsis row={2}&gt;{el.cdt}&lt;/MyEllipsis&gt;&lt;/td&gt;</v>
      </c>
      <c r="R18" t="str">
        <f t="shared" si="11"/>
        <v>&lt;td&gt;&lt;Input value={ctx.state.cdt} style={{ margin: '0px', padding: '0px' }} onChange={(event) =&gt;ctx.changeStateValue('cdt', event.target.value)} onPressEnter={() =&gt; {ctx.changeStateValue('filter', true); ctx.filterData();}}/&gt;&lt;/td&gt;</v>
      </c>
      <c r="S18" t="str">
        <f t="shared" si="0"/>
        <v>sqd: el.sqd,</v>
      </c>
    </row>
    <row r="19" spans="1:20" x14ac:dyDescent="0.25">
      <c r="B19" s="12" t="s">
        <v>31</v>
      </c>
      <c r="C19" s="7"/>
      <c r="D19" s="7"/>
      <c r="E19" s="7"/>
      <c r="F19" s="7"/>
      <c r="G19" t="str">
        <f t="shared" si="1"/>
        <v>sqd=NVL(l_sqd,sqd),</v>
      </c>
      <c r="H19" t="str">
        <f t="shared" si="2"/>
        <v>sqd,</v>
      </c>
      <c r="I19" t="str">
        <f t="shared" si="3"/>
        <v>l_sqd,</v>
      </c>
      <c r="J19" t="str">
        <f t="shared" si="4"/>
        <v>s_sqd VARCHAR2(255):='and 1=1';</v>
      </c>
      <c r="L19" t="str">
        <f t="shared" si="5"/>
        <v>IF l_sqd IS NOT NULL THEN s_sqd := ' and LOWER(sqd) like ''%' || LOWER (l_sqd) || '%''';  END IF;</v>
      </c>
      <c r="M19" t="str">
        <f t="shared" si="6"/>
        <v>|| s_sqd</v>
      </c>
      <c r="N19" t="str">
        <f t="shared" si="7"/>
        <v>'sqd' VALUE sqd,</v>
      </c>
      <c r="O19" t="str">
        <f t="shared" si="8"/>
        <v>sqd: state.sqd,</v>
      </c>
      <c r="P19" t="str">
        <f t="shared" si="9"/>
        <v>sqd: null,</v>
      </c>
      <c r="Q19" s="11" t="str">
        <f t="shared" si="10"/>
        <v xml:space="preserve"> &lt;td&gt;&lt;MyEllipsis row={2}&gt;{el.sqd}&lt;/MyEllipsis&gt;&lt;/td&gt;</v>
      </c>
      <c r="R19" t="str">
        <f t="shared" si="11"/>
        <v>&lt;td&gt;&lt;Input value={ctx.state.sqd} style={{ margin: '0px', padding: '0px' }} onChange={(event) =&gt;ctx.changeStateValue('sqd', event.target.value)} onPressEnter={() =&gt; {ctx.changeStateValue('filter', true); ctx.filterData();}}/&gt;&lt;/td&gt;</v>
      </c>
      <c r="S19" t="str">
        <f t="shared" si="0"/>
        <v>: el.,</v>
      </c>
    </row>
    <row r="20" spans="1:20" x14ac:dyDescent="0.25">
      <c r="Q20" s="11"/>
    </row>
    <row r="21" spans="1:20" x14ac:dyDescent="0.25">
      <c r="Q21" s="11"/>
    </row>
    <row r="22" spans="1:20" x14ac:dyDescent="0.25">
      <c r="A22" s="13" t="s">
        <v>97</v>
      </c>
      <c r="Q22" s="11"/>
    </row>
    <row r="23" spans="1:20" x14ac:dyDescent="0.25">
      <c r="A23" t="s">
        <v>71</v>
      </c>
      <c r="B23" t="s">
        <v>30</v>
      </c>
      <c r="D23">
        <v>32</v>
      </c>
      <c r="E23" s="11" t="str">
        <f>_xlfn.CONCAT(" l_",B23," VARCHAR2 (",D23,"):= NVL(l_body_json.get_string ('",B23,"'), NULL);")</f>
        <v xml:space="preserve"> l_id VARCHAR2 (32):= NVL(l_body_json.get_string ('id'), NULL);</v>
      </c>
      <c r="F23" s="11" t="str">
        <f>_xlfn.CONCAT(B23,":state.",B23, ",")</f>
        <v>id:state.id,</v>
      </c>
      <c r="G23" t="str">
        <f>_xlfn.CONCAT(B23, "=NVL(l_",B23,",",B23,"),")</f>
        <v>id=NVL(l_id,id),</v>
      </c>
      <c r="H23" t="str">
        <f>_xlfn.CONCAT(B23,",")</f>
        <v>id,</v>
      </c>
      <c r="I23" t="str">
        <f>_xlfn.CONCAT("l_",B23,",")</f>
        <v>l_id,</v>
      </c>
      <c r="J23" t="str">
        <f>_xlfn.CONCAT("s_",B23," ","VARCHAR2(",D23,"):='and 1=1';")</f>
        <v>s_id VARCHAR2(32):='and 1=1';</v>
      </c>
      <c r="L23" t="str">
        <f>_xlfn.CONCAT("IF l_", B23," IS NOT NULL THEN s_",B23," := ' and LOWER(",B23,") like ''%' || LOWER (l_",B23,") || '%''';  END IF;")</f>
        <v>IF l_id IS NOT NULL THEN s_id := ' and LOWER(id) like ''%' || LOWER (l_id) || '%''';  END IF;</v>
      </c>
      <c r="M23" t="str">
        <f>_xlfn.CONCAT("|| s_",B23,"")</f>
        <v>|| s_id</v>
      </c>
      <c r="N23" t="str">
        <f>_xlfn.CONCAT("'",B23,"' VALUE ",B23,",")</f>
        <v>'id' VALUE id,</v>
      </c>
      <c r="O23" t="str">
        <f>_xlfn.CONCAT(B23, ": state.",B23,",")</f>
        <v>id: state.id,</v>
      </c>
      <c r="P23" t="str">
        <f>_xlfn.CONCAT(B23,": null,")</f>
        <v>id: null,</v>
      </c>
      <c r="Q23" s="11" t="str">
        <f>_xlfn.CONCAT(" &lt;td&gt;&lt;MyEllipsis row={2}&gt;{el.",B23,"}&lt;/MyEllipsis&gt;&lt;/td&gt;")</f>
        <v xml:space="preserve"> &lt;td&gt;&lt;MyEllipsis row={2}&gt;{el.id}&lt;/MyEllipsis&gt;&lt;/td&gt;</v>
      </c>
      <c r="R23" t="str">
        <f>_xlfn.CONCAT("&lt;td&gt;&lt;Input value={ctx.state.",B23,"} style={{ margin: '0px', padding: '0px' }} onChange={(event) =&gt;ctx.changeStateValue('",B23,"', event.target.value)} onPressEnter={() =&gt; {ctx.changeStateValue('filter', true); ctx.filterData();}}/&gt;&lt;/td&gt;")</f>
        <v>&lt;td&gt;&lt;Input value={ctx.state.id} style={{ margin: '0px', padding: '0px' }} onChange={(event) =&gt;ctx.changeStateValue('id', event.target.value)} onPressEnter={() =&gt; {ctx.changeStateValue('filter', true); ctx.filterData();}}/&gt;&lt;/td&gt;</v>
      </c>
      <c r="S23" t="str">
        <f>_xlfn.CONCAT(B24,": el.",B24,",")</f>
        <v>tsk: el.tsk,</v>
      </c>
      <c r="T23" t="str">
        <f>_xlfn.CONCAT("&lt;td&gt;",A23,"&lt;/td&gt;")</f>
        <v>&lt;td&gt;№&lt;/td&gt;</v>
      </c>
    </row>
    <row r="24" spans="1:20" x14ac:dyDescent="0.25">
      <c r="A24" t="s">
        <v>97</v>
      </c>
      <c r="B24" t="s">
        <v>98</v>
      </c>
      <c r="D24">
        <v>4000</v>
      </c>
      <c r="E24" s="11" t="str">
        <f t="shared" ref="E24:E33" si="12">_xlfn.CONCAT(" l_",B24," VARCHAR2 (",D24,"):= NVL(l_body_json.get_string ('",B24,"'), NULL);")</f>
        <v xml:space="preserve"> l_tsk VARCHAR2 (4000):= NVL(l_body_json.get_string ('tsk'), NULL);</v>
      </c>
      <c r="F24" s="11" t="str">
        <f t="shared" ref="F24:F33" si="13">_xlfn.CONCAT(B24,":state.",B24, ",")</f>
        <v>tsk:state.tsk,</v>
      </c>
      <c r="G24" t="str">
        <f>_xlfn.CONCAT(B24, "=NVL(l_",B24,",",B24,"),")</f>
        <v>tsk=NVL(l_tsk,tsk),</v>
      </c>
      <c r="H24" t="str">
        <f>_xlfn.CONCAT(B24,",")</f>
        <v>tsk,</v>
      </c>
      <c r="I24" t="str">
        <f>_xlfn.CONCAT("l_",B24,",")</f>
        <v>l_tsk,</v>
      </c>
      <c r="J24" t="str">
        <f t="shared" ref="J24:J33" si="14">_xlfn.CONCAT("s_",B24," ","VARCHAR2(",D24,"):='and 1=1';")</f>
        <v>s_tsk VARCHAR2(4000):='and 1=1';</v>
      </c>
      <c r="L24" t="str">
        <f>_xlfn.CONCAT("IF l_", B24," IS NOT NULL THEN s_",B24," := ' and LOWER(",B24,") like ''%' || LOWER (l_",B24,") || '%''';  END IF;")</f>
        <v>IF l_tsk IS NOT NULL THEN s_tsk := ' and LOWER(tsk) like ''%' || LOWER (l_tsk) || '%''';  END IF;</v>
      </c>
      <c r="M24" t="str">
        <f>_xlfn.CONCAT("|| s_",B24,"")</f>
        <v>|| s_tsk</v>
      </c>
      <c r="N24" t="str">
        <f>_xlfn.CONCAT("'",B24,"' VALUE ",B24,",")</f>
        <v>'tsk' VALUE tsk,</v>
      </c>
      <c r="O24" t="str">
        <f>_xlfn.CONCAT(B24, ": state.",B24,",")</f>
        <v>tsk: state.tsk,</v>
      </c>
      <c r="P24" t="str">
        <f>_xlfn.CONCAT(B24,": null,")</f>
        <v>tsk: null,</v>
      </c>
      <c r="Q24" s="11" t="str">
        <f>_xlfn.CONCAT(" &lt;td&gt;&lt;MyEllipsis row={2}&gt;{el.",B24,"}&lt;/MyEllipsis&gt;&lt;/td&gt;")</f>
        <v xml:space="preserve"> &lt;td&gt;&lt;MyEllipsis row={2}&gt;{el.tsk}&lt;/MyEllipsis&gt;&lt;/td&gt;</v>
      </c>
      <c r="R24" t="str">
        <f>_xlfn.CONCAT("&lt;td&gt;&lt;Input value={ctx.state.",B24,"} style={{ margin: '0px', padding: '0px' }} onChange={(event) =&gt;ctx.changeStateValue('",B24,"', event.target.value)} onPressEnter={() =&gt; {ctx.changeStateValue('filter', true); ctx.filterData();}}/&gt;&lt;/td&gt;")</f>
        <v>&lt;td&gt;&lt;Input value={ctx.state.tsk} style={{ margin: '0px', padding: '0px' }} onChange={(event) =&gt;ctx.changeStateValue('tsk', event.target.value)} onPressEnter={() =&gt; {ctx.changeStateValue('filter', true); ctx.filterData();}}/&gt;&lt;/td&gt;</v>
      </c>
      <c r="S24" t="str">
        <f>_xlfn.CONCAT(B25,": el.",B25,",")</f>
        <v>frm: el.frm,</v>
      </c>
      <c r="T24" t="str">
        <f>_xlfn.CONCAT("&lt;td&gt;",A24,"&lt;/td&gt;")</f>
        <v>&lt;td&gt;Үүрэг&lt;/td&gt;</v>
      </c>
    </row>
    <row r="25" spans="1:20" x14ac:dyDescent="0.25">
      <c r="A25" t="s">
        <v>99</v>
      </c>
      <c r="B25" t="s">
        <v>104</v>
      </c>
      <c r="D25">
        <v>1000</v>
      </c>
      <c r="E25" s="11" t="str">
        <f t="shared" si="12"/>
        <v xml:space="preserve"> l_frm VARCHAR2 (1000):= NVL(l_body_json.get_string ('frm'), NULL);</v>
      </c>
      <c r="F25" s="11" t="str">
        <f t="shared" si="13"/>
        <v>frm:state.frm,</v>
      </c>
      <c r="G25" t="str">
        <f>_xlfn.CONCAT(B25, "=NVL(l_",B25,",",B25,"),")</f>
        <v>frm=NVL(l_frm,frm),</v>
      </c>
      <c r="H25" t="str">
        <f>_xlfn.CONCAT(B25,",")</f>
        <v>frm,</v>
      </c>
      <c r="I25" t="str">
        <f>_xlfn.CONCAT("l_",B25,",")</f>
        <v>l_frm,</v>
      </c>
      <c r="J25" t="str">
        <f t="shared" si="14"/>
        <v>s_frm VARCHAR2(1000):='and 1=1';</v>
      </c>
      <c r="L25" t="str">
        <f>_xlfn.CONCAT("IF l_", B25," IS NOT NULL THEN s_",B25," := ' and LOWER(",B25,") like ''%' || LOWER (l_",B25,") || '%''';  END IF;")</f>
        <v>IF l_frm IS NOT NULL THEN s_frm := ' and LOWER(frm) like ''%' || LOWER (l_frm) || '%''';  END IF;</v>
      </c>
      <c r="M25" t="str">
        <f>_xlfn.CONCAT("|| s_",B25,"")</f>
        <v>|| s_frm</v>
      </c>
      <c r="N25" t="str">
        <f>_xlfn.CONCAT("'",B25,"' VALUE ",B25,",")</f>
        <v>'frm' VALUE frm,</v>
      </c>
      <c r="O25" t="str">
        <f>_xlfn.CONCAT(B25, ": state.",B25,",")</f>
        <v>frm: state.frm,</v>
      </c>
      <c r="P25" t="str">
        <f>_xlfn.CONCAT(B25,": null,")</f>
        <v>frm: null,</v>
      </c>
      <c r="Q25" s="11" t="str">
        <f>_xlfn.CONCAT(" &lt;td&gt;&lt;MyEllipsis row={2}&gt;{el.",B25,"}&lt;/MyEllipsis&gt;&lt;/td&gt;")</f>
        <v xml:space="preserve"> &lt;td&gt;&lt;MyEllipsis row={2}&gt;{el.frm}&lt;/MyEllipsis&gt;&lt;/td&gt;</v>
      </c>
      <c r="R25" t="str">
        <f>_xlfn.CONCAT("&lt;td&gt;&lt;Input value={ctx.state.",B25,"} style={{ margin: '0px', padding: '0px' }} onChange={(event) =&gt;ctx.changeStateValue('",B25,"', event.target.value)} onPressEnter={() =&gt; {ctx.changeStateValue('filter', true); ctx.filterData();}}/&gt;&lt;/td&gt;")</f>
        <v>&lt;td&gt;&lt;Input value={ctx.state.frm} style={{ margin: '0px', padding: '0px' }} onChange={(event) =&gt;ctx.changeStateValue('frm', event.target.value)} onPressEnter={() =&gt; {ctx.changeStateValue('filter', true); ctx.filterData();}}/&gt;&lt;/td&gt;</v>
      </c>
      <c r="S25" t="str">
        <f>_xlfn.CONCAT(B26,": el.",B26,",")</f>
        <v>top: el.top,</v>
      </c>
      <c r="T25" t="str">
        <f t="shared" ref="T25:T34" si="15">_xlfn.CONCAT("&lt;td&gt;",A25,"&lt;/td&gt;")</f>
        <v>&lt;td&gt;Хэнээс&lt;/td&gt;</v>
      </c>
    </row>
    <row r="26" spans="1:20" x14ac:dyDescent="0.25">
      <c r="A26" t="s">
        <v>100</v>
      </c>
      <c r="B26" t="s">
        <v>105</v>
      </c>
      <c r="D26">
        <v>1000</v>
      </c>
      <c r="E26" s="11" t="str">
        <f t="shared" si="12"/>
        <v xml:space="preserve"> l_top VARCHAR2 (1000):= NVL(l_body_json.get_string ('top'), NULL);</v>
      </c>
      <c r="F26" s="11" t="str">
        <f t="shared" si="13"/>
        <v>top:state.top,</v>
      </c>
      <c r="G26" t="str">
        <f>_xlfn.CONCAT(B26, "=NVL(l_",B26,",",B26,"),")</f>
        <v>top=NVL(l_top,top),</v>
      </c>
      <c r="H26" t="str">
        <f>_xlfn.CONCAT(B26,",")</f>
        <v>top,</v>
      </c>
      <c r="I26" t="str">
        <f>_xlfn.CONCAT("l_",B26,",")</f>
        <v>l_top,</v>
      </c>
      <c r="J26" t="str">
        <f t="shared" si="14"/>
        <v>s_top VARCHAR2(1000):='and 1=1';</v>
      </c>
      <c r="L26" t="str">
        <f>_xlfn.CONCAT("IF l_", B26," IS NOT NULL THEN s_",B26," := ' and LOWER(",B26,") like ''%' || LOWER (l_",B26,") || '%''';  END IF;")</f>
        <v>IF l_top IS NOT NULL THEN s_top := ' and LOWER(top) like ''%' || LOWER (l_top) || '%''';  END IF;</v>
      </c>
      <c r="M26" t="str">
        <f>_xlfn.CONCAT("|| s_",B26,"")</f>
        <v>|| s_top</v>
      </c>
      <c r="N26" t="str">
        <f>_xlfn.CONCAT("'",B26,"' VALUE ",B26,",")</f>
        <v>'top' VALUE top,</v>
      </c>
      <c r="O26" t="str">
        <f>_xlfn.CONCAT(B26, ": state.",B26,",")</f>
        <v>top: state.top,</v>
      </c>
      <c r="P26" t="str">
        <f>_xlfn.CONCAT(B26,": null,")</f>
        <v>top: null,</v>
      </c>
      <c r="Q26" s="11" t="str">
        <f>_xlfn.CONCAT(" &lt;td&gt;&lt;MyEllipsis row={2}&gt;{el.",B26,"}&lt;/MyEllipsis&gt;&lt;/td&gt;")</f>
        <v xml:space="preserve"> &lt;td&gt;&lt;MyEllipsis row={2}&gt;{el.top}&lt;/MyEllipsis&gt;&lt;/td&gt;</v>
      </c>
      <c r="R26" t="str">
        <f>_xlfn.CONCAT("&lt;td&gt;&lt;Input value={ctx.state.",B26,"} style={{ margin: '0px', padding: '0px' }} onChange={(event) =&gt;ctx.changeStateValue('",B26,"', event.target.value)} onPressEnter={() =&gt; {ctx.changeStateValue('filter', true); ctx.filterData();}}/&gt;&lt;/td&gt;")</f>
        <v>&lt;td&gt;&lt;Input value={ctx.state.top} style={{ margin: '0px', padding: '0px' }} onChange={(event) =&gt;ctx.changeStateValue('top', event.target.value)} onPressEnter={() =&gt; {ctx.changeStateValue('filter', true); ctx.filterData();}}/&gt;&lt;/td&gt;</v>
      </c>
      <c r="S26" t="str">
        <f>_xlfn.CONCAT(B27,": el.",B27,",")</f>
        <v>bdt: el.bdt,</v>
      </c>
      <c r="T26" t="str">
        <f t="shared" si="15"/>
        <v>&lt;td&gt;Хэнд&lt;/td&gt;</v>
      </c>
    </row>
    <row r="27" spans="1:20" x14ac:dyDescent="0.25">
      <c r="A27" t="s">
        <v>101</v>
      </c>
      <c r="B27" t="s">
        <v>55</v>
      </c>
      <c r="D27">
        <v>32</v>
      </c>
      <c r="E27" s="11" t="str">
        <f t="shared" si="12"/>
        <v xml:space="preserve"> l_bdt VARCHAR2 (32):= NVL(l_body_json.get_string ('bdt'), NULL);</v>
      </c>
      <c r="F27" s="11" t="str">
        <f t="shared" si="13"/>
        <v>bdt:state.bdt,</v>
      </c>
      <c r="G27" t="str">
        <f>_xlfn.CONCAT(B27, "=NVL(l_",B27,",",B27,"),")</f>
        <v>bdt=NVL(l_bdt,bdt),</v>
      </c>
      <c r="H27" t="str">
        <f>_xlfn.CONCAT(B27,",")</f>
        <v>bdt,</v>
      </c>
      <c r="I27" t="str">
        <f>_xlfn.CONCAT("l_",B27,",")</f>
        <v>l_bdt,</v>
      </c>
      <c r="J27" t="str">
        <f t="shared" si="14"/>
        <v>s_bdt VARCHAR2(32):='and 1=1';</v>
      </c>
      <c r="L27" t="str">
        <f>_xlfn.CONCAT("IF l_", B27," IS NOT NULL THEN s_",B27," := ' and LOWER(",B27,") like ''%' || LOWER (l_",B27,") || '%''';  END IF;")</f>
        <v>IF l_bdt IS NOT NULL THEN s_bdt := ' and LOWER(bdt) like ''%' || LOWER (l_bdt) || '%''';  END IF;</v>
      </c>
      <c r="M27" t="str">
        <f>_xlfn.CONCAT("|| s_",B27,"")</f>
        <v>|| s_bdt</v>
      </c>
      <c r="N27" t="str">
        <f>_xlfn.CONCAT("'",B27,"' VALUE ",B27,",")</f>
        <v>'bdt' VALUE bdt,</v>
      </c>
      <c r="O27" t="str">
        <f>_xlfn.CONCAT(B27, ": state.",B27,",")</f>
        <v>bdt: state.bdt,</v>
      </c>
      <c r="P27" t="str">
        <f>_xlfn.CONCAT(B27,": null,")</f>
        <v>bdt: null,</v>
      </c>
      <c r="Q27" s="11" t="str">
        <f>_xlfn.CONCAT(" &lt;td&gt;&lt;MyEllipsis row={2}&gt;{el.",B27,"}&lt;/MyEllipsis&gt;&lt;/td&gt;")</f>
        <v xml:space="preserve"> &lt;td&gt;&lt;MyEllipsis row={2}&gt;{el.bdt}&lt;/MyEllipsis&gt;&lt;/td&gt;</v>
      </c>
      <c r="R27" t="str">
        <f>_xlfn.CONCAT("&lt;td&gt;&lt;Input value={ctx.state.",B27,"} style={{ margin: '0px', padding: '0px' }} onChange={(event) =&gt;ctx.changeStateValue('",B27,"', event.target.value)} onPressEnter={() =&gt; {ctx.changeStateValue('filter', true); ctx.filterData();}}/&gt;&lt;/td&gt;")</f>
        <v>&lt;td&gt;&lt;Input value={ctx.state.bdt} style={{ margin: '0px', padding: '0px' }} onChange={(event) =&gt;ctx.changeStateValue('bdt', event.target.value)} onPressEnter={() =&gt; {ctx.changeStateValue('filter', true); ctx.filterData();}}/&gt;&lt;/td&gt;</v>
      </c>
      <c r="S27" t="str">
        <f>_xlfn.CONCAT(B28,": el.",B28,",")</f>
        <v>edt: el.edt,</v>
      </c>
      <c r="T27" t="str">
        <f t="shared" si="15"/>
        <v>&lt;td&gt;Эхлэх&lt;/td&gt;</v>
      </c>
    </row>
    <row r="28" spans="1:20" x14ac:dyDescent="0.25">
      <c r="A28" t="s">
        <v>102</v>
      </c>
      <c r="B28" t="s">
        <v>106</v>
      </c>
      <c r="D28">
        <v>32</v>
      </c>
      <c r="E28" s="11" t="str">
        <f t="shared" si="12"/>
        <v xml:space="preserve"> l_edt VARCHAR2 (32):= NVL(l_body_json.get_string ('edt'), NULL);</v>
      </c>
      <c r="F28" s="11" t="str">
        <f t="shared" si="13"/>
        <v>edt:state.edt,</v>
      </c>
      <c r="G28" t="str">
        <f t="shared" ref="G28:G33" si="16">_xlfn.CONCAT(B28, "=NVL(l_",B28,",",B28,"),")</f>
        <v>edt=NVL(l_edt,edt),</v>
      </c>
      <c r="H28" t="str">
        <f t="shared" ref="H28:H33" si="17">_xlfn.CONCAT(B28,",")</f>
        <v>edt,</v>
      </c>
      <c r="I28" t="str">
        <f t="shared" ref="I28:I33" si="18">_xlfn.CONCAT("l_",B28,",")</f>
        <v>l_edt,</v>
      </c>
      <c r="J28" t="str">
        <f t="shared" si="14"/>
        <v>s_edt VARCHAR2(32):='and 1=1';</v>
      </c>
      <c r="L28" t="str">
        <f t="shared" ref="L28:L33" si="19">_xlfn.CONCAT("IF l_", B28," IS NOT NULL THEN s_",B28," := ' and LOWER(",B28,") like ''%' || LOWER (l_",B28,") || '%''';  END IF;")</f>
        <v>IF l_edt IS NOT NULL THEN s_edt := ' and LOWER(edt) like ''%' || LOWER (l_edt) || '%''';  END IF;</v>
      </c>
      <c r="M28" t="str">
        <f t="shared" ref="M28:M33" si="20">_xlfn.CONCAT("|| s_",B28,"")</f>
        <v>|| s_edt</v>
      </c>
      <c r="N28" t="str">
        <f t="shared" ref="N28:N33" si="21">_xlfn.CONCAT("'",B28,"' VALUE ",B28,",")</f>
        <v>'edt' VALUE edt,</v>
      </c>
      <c r="O28" t="str">
        <f t="shared" ref="O28:O33" si="22">_xlfn.CONCAT(B28, ": state.",B28,",")</f>
        <v>edt: state.edt,</v>
      </c>
      <c r="P28" t="str">
        <f t="shared" ref="P28:P33" si="23">_xlfn.CONCAT(B28,": null,")</f>
        <v>edt: null,</v>
      </c>
      <c r="Q28" s="11" t="str">
        <f t="shared" ref="Q28:Q33" si="24">_xlfn.CONCAT(" &lt;td&gt;&lt;MyEllipsis row={2}&gt;{el.",B28,"}&lt;/MyEllipsis&gt;&lt;/td&gt;")</f>
        <v xml:space="preserve"> &lt;td&gt;&lt;MyEllipsis row={2}&gt;{el.edt}&lt;/MyEllipsis&gt;&lt;/td&gt;</v>
      </c>
      <c r="R28" t="str">
        <f t="shared" ref="R28:R33" si="25">_xlfn.CONCAT("&lt;td&gt;&lt;Input value={ctx.state.",B28,"} style={{ margin: '0px', padding: '0px' }} onChange={(event) =&gt;ctx.changeStateValue('",B28,"', event.target.value)} onPressEnter={() =&gt; {ctx.changeStateValue('filter', true); ctx.filterData();}}/&gt;&lt;/td&gt;")</f>
        <v>&lt;td&gt;&lt;Input value={ctx.state.edt} style={{ margin: '0px', padding: '0px' }} onChange={(event) =&gt;ctx.changeStateValue('edt', event.target.value)} onPressEnter={() =&gt; {ctx.changeStateValue('filter', true); ctx.filterData();}}/&gt;&lt;/td&gt;</v>
      </c>
      <c r="S28" t="str">
        <f t="shared" ref="S28:S33" si="26">_xlfn.CONCAT(B29,": el.",B29,",")</f>
        <v>lst: el.lst,</v>
      </c>
      <c r="T28" t="str">
        <f t="shared" si="15"/>
        <v>&lt;td&gt;Дуусах&lt;/td&gt;</v>
      </c>
    </row>
    <row r="29" spans="1:20" x14ac:dyDescent="0.25">
      <c r="A29" t="s">
        <v>108</v>
      </c>
      <c r="B29" t="s">
        <v>107</v>
      </c>
      <c r="D29">
        <v>1000</v>
      </c>
      <c r="E29" s="11" t="str">
        <f t="shared" si="12"/>
        <v xml:space="preserve"> l_lst VARCHAR2 (1000):= NVL(l_body_json.get_string ('lst'), NULL);</v>
      </c>
      <c r="F29" s="11" t="str">
        <f t="shared" si="13"/>
        <v>lst:state.lst,</v>
      </c>
      <c r="G29" t="str">
        <f t="shared" si="16"/>
        <v>lst=NVL(l_lst,lst),</v>
      </c>
      <c r="H29" t="str">
        <f t="shared" si="17"/>
        <v>lst,</v>
      </c>
      <c r="I29" t="str">
        <f t="shared" si="18"/>
        <v>l_lst,</v>
      </c>
      <c r="J29" t="str">
        <f t="shared" si="14"/>
        <v>s_lst VARCHAR2(1000):='and 1=1';</v>
      </c>
      <c r="L29" t="str">
        <f t="shared" si="19"/>
        <v>IF l_lst IS NOT NULL THEN s_lst := ' and LOWER(lst) like ''%' || LOWER (l_lst) || '%''';  END IF;</v>
      </c>
      <c r="M29" t="str">
        <f t="shared" si="20"/>
        <v>|| s_lst</v>
      </c>
      <c r="N29" t="str">
        <f t="shared" si="21"/>
        <v>'lst' VALUE lst,</v>
      </c>
      <c r="O29" t="str">
        <f t="shared" si="22"/>
        <v>lst: state.lst,</v>
      </c>
      <c r="P29" t="str">
        <f t="shared" si="23"/>
        <v>lst: null,</v>
      </c>
      <c r="Q29" s="11" t="str">
        <f t="shared" si="24"/>
        <v xml:space="preserve"> &lt;td&gt;&lt;MyEllipsis row={2}&gt;{el.lst}&lt;/MyEllipsis&gt;&lt;/td&gt;</v>
      </c>
      <c r="R29" t="str">
        <f t="shared" si="25"/>
        <v>&lt;td&gt;&lt;Input value={ctx.state.lst} style={{ margin: '0px', padding: '0px' }} onChange={(event) =&gt;ctx.changeStateValue('lst', event.target.value)} onPressEnter={() =&gt; {ctx.changeStateValue('filter', true); ctx.filterData();}}/&gt;&lt;/td&gt;</v>
      </c>
      <c r="S29" t="str">
        <f t="shared" si="26"/>
        <v>usr: el.usr,</v>
      </c>
      <c r="T29" t="str">
        <f t="shared" si="15"/>
        <v>&lt;td&gt;Сонгогдсон ангийн лист&lt;/td&gt;</v>
      </c>
    </row>
    <row r="30" spans="1:20" x14ac:dyDescent="0.25">
      <c r="A30" t="s">
        <v>117</v>
      </c>
      <c r="B30" s="3" t="s">
        <v>26</v>
      </c>
      <c r="C30" s="14"/>
      <c r="D30" s="14">
        <v>32</v>
      </c>
      <c r="E30" s="11" t="str">
        <f t="shared" si="12"/>
        <v xml:space="preserve"> l_usr VARCHAR2 (32):= NVL(l_body_json.get_string ('usr'), NULL);</v>
      </c>
      <c r="F30" s="11" t="str">
        <f t="shared" si="13"/>
        <v>usr:state.usr,</v>
      </c>
      <c r="G30" t="str">
        <f t="shared" si="16"/>
        <v>usr=NVL(l_usr,usr),</v>
      </c>
      <c r="H30" t="str">
        <f t="shared" si="17"/>
        <v>usr,</v>
      </c>
      <c r="I30" t="str">
        <f t="shared" si="18"/>
        <v>l_usr,</v>
      </c>
      <c r="J30" t="str">
        <f t="shared" si="14"/>
        <v>s_usr VARCHAR2(32):='and 1=1';</v>
      </c>
      <c r="L30" t="str">
        <f t="shared" si="19"/>
        <v>IF l_usr IS NOT NULL THEN s_usr := ' and LOWER(usr) like ''%' || LOWER (l_usr) || '%''';  END IF;</v>
      </c>
      <c r="M30" t="str">
        <f t="shared" si="20"/>
        <v>|| s_usr</v>
      </c>
      <c r="N30" t="str">
        <f t="shared" si="21"/>
        <v>'usr' VALUE usr,</v>
      </c>
      <c r="O30" t="str">
        <f t="shared" si="22"/>
        <v>usr: state.usr,</v>
      </c>
      <c r="P30" t="str">
        <f t="shared" si="23"/>
        <v>usr: null,</v>
      </c>
      <c r="Q30" s="11" t="str">
        <f t="shared" si="24"/>
        <v xml:space="preserve"> &lt;td&gt;&lt;MyEllipsis row={2}&gt;{el.usr}&lt;/MyEllipsis&gt;&lt;/td&gt;</v>
      </c>
      <c r="R30" t="str">
        <f t="shared" si="25"/>
        <v>&lt;td&gt;&lt;Input value={ctx.state.usr} style={{ margin: '0px', padding: '0px' }} onChange={(event) =&gt;ctx.changeStateValue('usr', event.target.value)} onPressEnter={() =&gt; {ctx.changeStateValue('filter', true); ctx.filterData();}}/&gt;&lt;/td&gt;</v>
      </c>
      <c r="S30" t="str">
        <f t="shared" si="26"/>
        <v>cdt: el.cdt,</v>
      </c>
      <c r="T30" t="str">
        <f t="shared" si="15"/>
        <v>&lt;td&gt;Хэрэглэгч&lt;/td&gt;</v>
      </c>
    </row>
    <row r="31" spans="1:20" x14ac:dyDescent="0.25">
      <c r="A31" t="s">
        <v>116</v>
      </c>
      <c r="B31" s="3" t="s">
        <v>27</v>
      </c>
      <c r="C31" s="14"/>
      <c r="D31" s="14">
        <v>32</v>
      </c>
      <c r="E31" s="11" t="str">
        <f t="shared" si="12"/>
        <v xml:space="preserve"> l_cdt VARCHAR2 (32):= NVL(l_body_json.get_string ('cdt'), NULL);</v>
      </c>
      <c r="F31" s="11" t="str">
        <f t="shared" si="13"/>
        <v>cdt:state.cdt,</v>
      </c>
      <c r="G31" t="str">
        <f t="shared" si="16"/>
        <v>cdt=NVL(l_cdt,cdt),</v>
      </c>
      <c r="H31" t="str">
        <f t="shared" si="17"/>
        <v>cdt,</v>
      </c>
      <c r="I31" t="str">
        <f t="shared" si="18"/>
        <v>l_cdt,</v>
      </c>
      <c r="J31" t="str">
        <f t="shared" si="14"/>
        <v>s_cdt VARCHAR2(32):='and 1=1';</v>
      </c>
      <c r="L31" t="str">
        <f t="shared" si="19"/>
        <v>IF l_cdt IS NOT NULL THEN s_cdt := ' and LOWER(cdt) like ''%' || LOWER (l_cdt) || '%''';  END IF;</v>
      </c>
      <c r="M31" t="str">
        <f t="shared" si="20"/>
        <v>|| s_cdt</v>
      </c>
      <c r="N31" t="str">
        <f t="shared" si="21"/>
        <v>'cdt' VALUE cdt,</v>
      </c>
      <c r="O31" t="str">
        <f t="shared" si="22"/>
        <v>cdt: state.cdt,</v>
      </c>
      <c r="P31" t="str">
        <f t="shared" si="23"/>
        <v>cdt: null,</v>
      </c>
      <c r="Q31" s="11" t="str">
        <f t="shared" si="24"/>
        <v xml:space="preserve"> &lt;td&gt;&lt;MyEllipsis row={2}&gt;{el.cdt}&lt;/MyEllipsis&gt;&lt;/td&gt;</v>
      </c>
      <c r="R31" t="str">
        <f t="shared" si="25"/>
        <v>&lt;td&gt;&lt;Input value={ctx.state.cdt} style={{ margin: '0px', padding: '0px' }} onChange={(event) =&gt;ctx.changeStateValue('cdt', event.target.value)} onPressEnter={() =&gt; {ctx.changeStateValue('filter', true); ctx.filterData();}}/&gt;&lt;/td&gt;</v>
      </c>
      <c r="S31" t="str">
        <f t="shared" si="26"/>
        <v>tms: el.tms,</v>
      </c>
      <c r="T31" t="str">
        <f t="shared" si="15"/>
        <v>&lt;td&gt;Огноо&lt;/td&gt;</v>
      </c>
    </row>
    <row r="32" spans="1:20" x14ac:dyDescent="0.25">
      <c r="A32" t="s">
        <v>119</v>
      </c>
      <c r="B32" t="s">
        <v>118</v>
      </c>
      <c r="E32" s="11" t="str">
        <f t="shared" si="12"/>
        <v xml:space="preserve"> l_tms VARCHAR2 ():= NVL(l_body_json.get_string ('tms'), NULL);</v>
      </c>
      <c r="F32" s="11" t="str">
        <f t="shared" si="13"/>
        <v>tms:state.tms,</v>
      </c>
      <c r="G32" t="str">
        <f t="shared" si="16"/>
        <v>tms=NVL(l_tms,tms),</v>
      </c>
      <c r="H32" t="str">
        <f t="shared" si="17"/>
        <v>tms,</v>
      </c>
      <c r="I32" t="str">
        <f t="shared" si="18"/>
        <v>l_tms,</v>
      </c>
      <c r="J32" t="str">
        <f t="shared" si="14"/>
        <v>s_tms VARCHAR2():='and 1=1';</v>
      </c>
      <c r="L32" t="str">
        <f t="shared" si="19"/>
        <v>IF l_tms IS NOT NULL THEN s_tms := ' and LOWER(tms) like ''%' || LOWER (l_tms) || '%''';  END IF;</v>
      </c>
      <c r="M32" t="str">
        <f t="shared" si="20"/>
        <v>|| s_tms</v>
      </c>
      <c r="N32" t="str">
        <f t="shared" si="21"/>
        <v>'tms' VALUE tms,</v>
      </c>
      <c r="O32" t="str">
        <f t="shared" si="22"/>
        <v>tms: state.tms,</v>
      </c>
      <c r="P32" t="str">
        <f t="shared" si="23"/>
        <v>tms: null,</v>
      </c>
      <c r="Q32" s="11" t="str">
        <f t="shared" si="24"/>
        <v xml:space="preserve"> &lt;td&gt;&lt;MyEllipsis row={2}&gt;{el.tms}&lt;/MyEllipsis&gt;&lt;/td&gt;</v>
      </c>
      <c r="R32" t="str">
        <f t="shared" si="25"/>
        <v>&lt;td&gt;&lt;Input value={ctx.state.tms} style={{ margin: '0px', padding: '0px' }} onChange={(event) =&gt;ctx.changeStateValue('tms', event.target.value)} onPressEnter={() =&gt; {ctx.changeStateValue('filter', true); ctx.filterData();}}/&gt;&lt;/td&gt;</v>
      </c>
      <c r="S32" t="str">
        <f t="shared" si="26"/>
        <v>: el.,</v>
      </c>
      <c r="T32" t="str">
        <f t="shared" si="15"/>
        <v>&lt;td&gt;Timestamp&lt;/td&gt;</v>
      </c>
    </row>
    <row r="33" spans="1:20" x14ac:dyDescent="0.25">
      <c r="A33" t="s">
        <v>103</v>
      </c>
      <c r="E33" s="11" t="str">
        <f t="shared" si="12"/>
        <v xml:space="preserve"> l_ VARCHAR2 ():= NVL(l_body_json.get_string (''), NULL);</v>
      </c>
      <c r="F33" s="11" t="str">
        <f t="shared" si="13"/>
        <v>:state.,</v>
      </c>
      <c r="G33" t="str">
        <f t="shared" si="16"/>
        <v>=NVL(l_,),</v>
      </c>
      <c r="H33" t="str">
        <f t="shared" si="17"/>
        <v>,</v>
      </c>
      <c r="I33" t="str">
        <f t="shared" si="18"/>
        <v>l_,</v>
      </c>
      <c r="J33" t="str">
        <f t="shared" si="14"/>
        <v>s_ VARCHAR2():='and 1=1';</v>
      </c>
      <c r="L33" t="str">
        <f t="shared" si="19"/>
        <v>IF l_ IS NOT NULL THEN s_ := ' and LOWER() like ''%' || LOWER (l_) || '%''';  END IF;</v>
      </c>
      <c r="M33" t="str">
        <f t="shared" si="20"/>
        <v>|| s_</v>
      </c>
      <c r="N33" t="str">
        <f t="shared" si="21"/>
        <v>'' VALUE ,</v>
      </c>
      <c r="O33" t="str">
        <f t="shared" si="22"/>
        <v>: state.,</v>
      </c>
      <c r="P33" t="str">
        <f t="shared" si="23"/>
        <v>: null,</v>
      </c>
      <c r="Q33" s="11" t="str">
        <f t="shared" si="24"/>
        <v xml:space="preserve"> &lt;td&gt;&lt;MyEllipsis row={2}&gt;{el.}&lt;/MyEllipsis&gt;&lt;/td&gt;</v>
      </c>
      <c r="R33" t="str">
        <f t="shared" si="25"/>
        <v>&lt;td&gt;&lt;Input value={ctx.state.} style={{ margin: '0px', padding: '0px' }} onChange={(event) =&gt;ctx.changeStateValue('', event.target.value)} onPressEnter={() =&gt; {ctx.changeStateValue('filter', true); ctx.filterData();}}/&gt;&lt;/td&gt;</v>
      </c>
      <c r="S33" t="str">
        <f t="shared" si="26"/>
        <v>: el.,</v>
      </c>
      <c r="T33" t="str">
        <f t="shared" si="15"/>
        <v>&lt;td&gt;Файл&lt;/td&gt;</v>
      </c>
    </row>
    <row r="34" spans="1:20" x14ac:dyDescent="0.25">
      <c r="Q34" s="11"/>
      <c r="T34" t="str">
        <f t="shared" si="15"/>
        <v>&lt;td&gt;&lt;/td&gt;</v>
      </c>
    </row>
    <row r="35" spans="1:20" x14ac:dyDescent="0.25">
      <c r="A35" s="13" t="s">
        <v>110</v>
      </c>
      <c r="Q35" s="11"/>
    </row>
    <row r="36" spans="1:20" x14ac:dyDescent="0.25">
      <c r="A36" t="s">
        <v>71</v>
      </c>
      <c r="B36" t="s">
        <v>30</v>
      </c>
      <c r="G36" t="str">
        <f>_xlfn.CONCAT(B36, "=NVL(l_",B36,",",B36,"),")</f>
        <v>id=NVL(l_id,id),</v>
      </c>
      <c r="H36" t="str">
        <f t="shared" ref="H36" si="27">_xlfn.CONCAT(B36,",")</f>
        <v>id,</v>
      </c>
      <c r="I36" t="str">
        <f t="shared" ref="I36" si="28">_xlfn.CONCAT("l_",B36,",")</f>
        <v>l_id,</v>
      </c>
      <c r="J36" t="str">
        <f t="shared" ref="J36" si="29">_xlfn.CONCAT("s_",B36," ","VARCHAR2(255):='and 1=1';")</f>
        <v>s_id VARCHAR2(255):='and 1=1';</v>
      </c>
      <c r="L36" t="str">
        <f t="shared" ref="L36" si="30">_xlfn.CONCAT("IF l_", B36," IS NOT NULL THEN s_",B36," := ' and LOWER(",B36,") like ''%' || LOWER (l_",B36,") || '%''';  END IF;")</f>
        <v>IF l_id IS NOT NULL THEN s_id := ' and LOWER(id) like ''%' || LOWER (l_id) || '%''';  END IF;</v>
      </c>
      <c r="M36" t="str">
        <f t="shared" ref="M36" si="31">_xlfn.CONCAT("|| s_",B36,"")</f>
        <v>|| s_id</v>
      </c>
      <c r="N36" t="str">
        <f t="shared" ref="N36" si="32">_xlfn.CONCAT("'",B36,"' VALUE ",B36,",")</f>
        <v>'id' VALUE id,</v>
      </c>
      <c r="O36" t="str">
        <f t="shared" ref="O36" si="33">_xlfn.CONCAT(B36, ": state.",B36,",")</f>
        <v>id: state.id,</v>
      </c>
      <c r="P36" t="str">
        <f t="shared" ref="P36" si="34">_xlfn.CONCAT(B36,": null,")</f>
        <v>id: null,</v>
      </c>
      <c r="Q36" s="11" t="str">
        <f t="shared" ref="Q36" si="35">_xlfn.CONCAT(" &lt;td&gt;&lt;MyEllipsis row={2}&gt;{el.",B36,"}&lt;/MyEllipsis&gt;&lt;/td&gt;")</f>
        <v xml:space="preserve"> &lt;td&gt;&lt;MyEllipsis row={2}&gt;{el.id}&lt;/MyEllipsis&gt;&lt;/td&gt;</v>
      </c>
      <c r="R36" t="str">
        <f t="shared" ref="R36" si="36">_xlfn.CONCAT("&lt;td&gt;&lt;Input value={ctx.state.",B36,"} style={{ margin: '0px', padding: '0px' }} onChange={(event) =&gt;ctx.changeStateValue('",B36,"', event.target.value)} onPressEnter={() =&gt; {ctx.changeStateValue('filter', true); ctx.filterData();}}/&gt;&lt;/td&gt;")</f>
        <v>&lt;td&gt;&lt;Input value={ctx.state.id} style={{ margin: '0px', padding: '0px' }} onChange={(event) =&gt;ctx.changeStateValue('id', event.target.value)} onPressEnter={() =&gt; {ctx.changeStateValue('filter', true); ctx.filterData();}}/&gt;&lt;/td&gt;</v>
      </c>
      <c r="S36" t="str">
        <f>_xlfn.CONCAT(B38,": el.",B38,",")</f>
        <v>mid: el.mid,</v>
      </c>
    </row>
    <row r="37" spans="1:20" x14ac:dyDescent="0.25">
      <c r="A37" t="s">
        <v>1</v>
      </c>
      <c r="B37" t="s">
        <v>31</v>
      </c>
    </row>
    <row r="38" spans="1:20" x14ac:dyDescent="0.25">
      <c r="A38" t="s">
        <v>111</v>
      </c>
      <c r="B38" t="s">
        <v>120</v>
      </c>
      <c r="G38" t="str">
        <f t="shared" ref="G38:G46" si="37">_xlfn.CONCAT(B38, "=NVL(l_",B38,",",B38,"),")</f>
        <v>mid=NVL(l_mid,mid),</v>
      </c>
      <c r="H38" t="str">
        <f t="shared" ref="H38:H46" si="38">_xlfn.CONCAT(B38,",")</f>
        <v>mid,</v>
      </c>
      <c r="I38" t="str">
        <f t="shared" ref="I38:I46" si="39">_xlfn.CONCAT("l_",B38,",")</f>
        <v>l_mid,</v>
      </c>
      <c r="J38" t="str">
        <f t="shared" ref="J38:J46" si="40">_xlfn.CONCAT("s_",B38," ","VARCHAR2(255):='and 1=1';")</f>
        <v>s_mid VARCHAR2(255):='and 1=1';</v>
      </c>
      <c r="L38" t="str">
        <f t="shared" ref="L38:L46" si="41">_xlfn.CONCAT("IF l_", B38," IS NOT NULL THEN s_",B38," := ' and LOWER(",B38,") like ''%' || LOWER (l_",B38,") || '%''';  END IF;")</f>
        <v>IF l_mid IS NOT NULL THEN s_mid := ' and LOWER(mid) like ''%' || LOWER (l_mid) || '%''';  END IF;</v>
      </c>
      <c r="M38" t="str">
        <f t="shared" ref="M38:M46" si="42">_xlfn.CONCAT("|| s_",B38,"")</f>
        <v>|| s_mid</v>
      </c>
      <c r="N38" t="str">
        <f t="shared" ref="N38:N46" si="43">_xlfn.CONCAT("'",B38,"' VALUE ",B38,",")</f>
        <v>'mid' VALUE mid,</v>
      </c>
      <c r="O38" t="str">
        <f t="shared" ref="O38:O46" si="44">_xlfn.CONCAT(B38, ": state.",B38,",")</f>
        <v>mid: state.mid,</v>
      </c>
      <c r="P38" t="str">
        <f t="shared" ref="P38:P46" si="45">_xlfn.CONCAT(B38,": null,")</f>
        <v>mid: null,</v>
      </c>
      <c r="Q38" s="11" t="str">
        <f t="shared" ref="Q38:Q46" si="46">_xlfn.CONCAT(" &lt;td&gt;&lt;MyEllipsis row={2}&gt;{el.",B38,"}&lt;/MyEllipsis&gt;&lt;/td&gt;")</f>
        <v xml:space="preserve"> &lt;td&gt;&lt;MyEllipsis row={2}&gt;{el.mid}&lt;/MyEllipsis&gt;&lt;/td&gt;</v>
      </c>
      <c r="R38" t="str">
        <f t="shared" ref="R38:R46" si="47">_xlfn.CONCAT("&lt;td&gt;&lt;Input value={ctx.state.",B38,"} style={{ margin: '0px', padding: '0px' }} onChange={(event) =&gt;ctx.changeStateValue('",B38,"', event.target.value)} onPressEnter={() =&gt; {ctx.changeStateValue('filter', true); ctx.filterData();}}/&gt;&lt;/td&gt;")</f>
        <v>&lt;td&gt;&lt;Input value={ctx.state.mid} style={{ margin: '0px', padding: '0px' }} onChange={(event) =&gt;ctx.changeStateValue('mid', event.target.value)} onPressEnter={() =&gt; {ctx.changeStateValue('filter', true); ctx.filterData();}}/&gt;&lt;/td&gt;</v>
      </c>
      <c r="S38" t="str">
        <f>_xlfn.CONCAT(B39,": el.",B39,",")</f>
        <v>ntr: el.ntr,</v>
      </c>
    </row>
    <row r="39" spans="1:20" x14ac:dyDescent="0.25">
      <c r="A39" t="s">
        <v>112</v>
      </c>
      <c r="B39" t="s">
        <v>63</v>
      </c>
      <c r="G39" t="str">
        <f t="shared" si="37"/>
        <v>ntr=NVL(l_ntr,ntr),</v>
      </c>
      <c r="H39" t="str">
        <f t="shared" si="38"/>
        <v>ntr,</v>
      </c>
      <c r="I39" t="str">
        <f t="shared" si="39"/>
        <v>l_ntr,</v>
      </c>
      <c r="J39" t="str">
        <f t="shared" si="40"/>
        <v>s_ntr VARCHAR2(255):='and 1=1';</v>
      </c>
      <c r="L39" t="str">
        <f t="shared" si="41"/>
        <v>IF l_ntr IS NOT NULL THEN s_ntr := ' and LOWER(ntr) like ''%' || LOWER (l_ntr) || '%''';  END IF;</v>
      </c>
      <c r="M39" t="str">
        <f t="shared" si="42"/>
        <v>|| s_ntr</v>
      </c>
      <c r="N39" t="str">
        <f t="shared" si="43"/>
        <v>'ntr' VALUE ntr,</v>
      </c>
      <c r="O39" t="str">
        <f t="shared" si="44"/>
        <v>ntr: state.ntr,</v>
      </c>
      <c r="P39" t="str">
        <f t="shared" si="45"/>
        <v>ntr: null,</v>
      </c>
      <c r="Q39" s="11" t="str">
        <f t="shared" si="46"/>
        <v xml:space="preserve"> &lt;td&gt;&lt;MyEllipsis row={2}&gt;{el.ntr}&lt;/MyEllipsis&gt;&lt;/td&gt;</v>
      </c>
      <c r="R39" t="str">
        <f t="shared" si="47"/>
        <v>&lt;td&gt;&lt;Input value={ctx.state.ntr} style={{ margin: '0px', padding: '0px' }} onChange={(event) =&gt;ctx.changeStateValue('ntr', event.target.value)} onPressEnter={() =&gt; {ctx.changeStateValue('filter', true); ctx.filterData();}}/&gt;&lt;/td&gt;</v>
      </c>
      <c r="S39" t="str">
        <f>_xlfn.CONCAT(B40,": el.",B40,",")</f>
        <v>idt: el.idt,</v>
      </c>
    </row>
    <row r="40" spans="1:20" x14ac:dyDescent="0.25">
      <c r="A40" t="s">
        <v>113</v>
      </c>
      <c r="B40" t="s">
        <v>121</v>
      </c>
      <c r="G40" t="str">
        <f t="shared" si="37"/>
        <v>idt=NVL(l_idt,idt),</v>
      </c>
      <c r="H40" t="str">
        <f t="shared" si="38"/>
        <v>idt,</v>
      </c>
      <c r="I40" t="str">
        <f t="shared" si="39"/>
        <v>l_idt,</v>
      </c>
      <c r="J40" t="str">
        <f t="shared" si="40"/>
        <v>s_idt VARCHAR2(255):='and 1=1';</v>
      </c>
      <c r="L40" t="str">
        <f t="shared" si="41"/>
        <v>IF l_idt IS NOT NULL THEN s_idt := ' and LOWER(idt) like ''%' || LOWER (l_idt) || '%''';  END IF;</v>
      </c>
      <c r="M40" t="str">
        <f t="shared" si="42"/>
        <v>|| s_idt</v>
      </c>
      <c r="N40" t="str">
        <f t="shared" si="43"/>
        <v>'idt' VALUE idt,</v>
      </c>
      <c r="O40" t="str">
        <f t="shared" si="44"/>
        <v>idt: state.idt,</v>
      </c>
      <c r="P40" t="str">
        <f t="shared" si="45"/>
        <v>idt: null,</v>
      </c>
      <c r="Q40" s="11" t="str">
        <f t="shared" si="46"/>
        <v xml:space="preserve"> &lt;td&gt;&lt;MyEllipsis row={2}&gt;{el.idt}&lt;/MyEllipsis&gt;&lt;/td&gt;</v>
      </c>
      <c r="R40" t="str">
        <f t="shared" si="47"/>
        <v>&lt;td&gt;&lt;Input value={ctx.state.idt} style={{ margin: '0px', padding: '0px' }} onChange={(event) =&gt;ctx.changeStateValue('idt', event.target.value)} onPressEnter={() =&gt; {ctx.changeStateValue('filter', true); ctx.filterData();}}/&gt;&lt;/td&gt;</v>
      </c>
      <c r="S40" t="str">
        <f>_xlfn.CONCAT(B41,": el.",B41,",")</f>
        <v>prp: el.prp,</v>
      </c>
    </row>
    <row r="41" spans="1:20" x14ac:dyDescent="0.25">
      <c r="A41" t="s">
        <v>128</v>
      </c>
      <c r="B41" t="s">
        <v>127</v>
      </c>
      <c r="G41" t="str">
        <f t="shared" si="37"/>
        <v>prp=NVL(l_prp,prp),</v>
      </c>
      <c r="H41" t="str">
        <f t="shared" si="38"/>
        <v>prp,</v>
      </c>
      <c r="I41" t="str">
        <f t="shared" si="39"/>
        <v>l_prp,</v>
      </c>
      <c r="J41" t="str">
        <f t="shared" si="40"/>
        <v>s_prp VARCHAR2(255):='and 1=1';</v>
      </c>
      <c r="L41" t="str">
        <f t="shared" si="41"/>
        <v>IF l_prp IS NOT NULL THEN s_prp := ' and LOWER(prp) like ''%' || LOWER (l_prp) || '%''';  END IF;</v>
      </c>
      <c r="M41" t="str">
        <f t="shared" si="42"/>
        <v>|| s_prp</v>
      </c>
      <c r="N41" t="str">
        <f t="shared" si="43"/>
        <v>'prp' VALUE prp,</v>
      </c>
      <c r="O41" t="str">
        <f t="shared" si="44"/>
        <v>prp: state.prp,</v>
      </c>
      <c r="P41" t="str">
        <f t="shared" si="45"/>
        <v>prp: null,</v>
      </c>
      <c r="Q41" s="11" t="str">
        <f t="shared" si="46"/>
        <v xml:space="preserve"> &lt;td&gt;&lt;MyEllipsis row={2}&gt;{el.prp}&lt;/MyEllipsis&gt;&lt;/td&gt;</v>
      </c>
      <c r="R41" t="str">
        <f t="shared" si="47"/>
        <v>&lt;td&gt;&lt;Input value={ctx.state.prp} style={{ margin: '0px', padding: '0px' }} onChange={(event) =&gt;ctx.changeStateValue('prp', event.target.value)} onPressEnter={() =&gt; {ctx.changeStateValue('filter', true); ctx.filterData();}}/&gt;&lt;/td&gt;</v>
      </c>
      <c r="S41" t="str">
        <f>_xlfn.CONCAT(B42,": el.",B42,",")</f>
        <v>cmt: el.cmt,</v>
      </c>
    </row>
    <row r="42" spans="1:20" x14ac:dyDescent="0.25">
      <c r="A42" t="s">
        <v>114</v>
      </c>
      <c r="B42" t="s">
        <v>122</v>
      </c>
      <c r="G42" t="str">
        <f t="shared" si="37"/>
        <v>cmt=NVL(l_cmt,cmt),</v>
      </c>
      <c r="H42" t="str">
        <f t="shared" si="38"/>
        <v>cmt,</v>
      </c>
      <c r="I42" t="str">
        <f t="shared" si="39"/>
        <v>l_cmt,</v>
      </c>
      <c r="J42" t="str">
        <f t="shared" si="40"/>
        <v>s_cmt VARCHAR2(255):='and 1=1';</v>
      </c>
      <c r="L42" t="str">
        <f t="shared" si="41"/>
        <v>IF l_cmt IS NOT NULL THEN s_cmt := ' and LOWER(cmt) like ''%' || LOWER (l_cmt) || '%''';  END IF;</v>
      </c>
      <c r="M42" t="str">
        <f t="shared" si="42"/>
        <v>|| s_cmt</v>
      </c>
      <c r="N42" t="str">
        <f t="shared" si="43"/>
        <v>'cmt' VALUE cmt,</v>
      </c>
      <c r="O42" t="str">
        <f t="shared" si="44"/>
        <v>cmt: state.cmt,</v>
      </c>
      <c r="P42" t="str">
        <f t="shared" si="45"/>
        <v>cmt: null,</v>
      </c>
      <c r="Q42" s="11" t="str">
        <f t="shared" si="46"/>
        <v xml:space="preserve"> &lt;td&gt;&lt;MyEllipsis row={2}&gt;{el.cmt}&lt;/MyEllipsis&gt;&lt;/td&gt;</v>
      </c>
      <c r="R42" t="str">
        <f t="shared" si="47"/>
        <v>&lt;td&gt;&lt;Input value={ctx.state.cmt} style={{ margin: '0px', padding: '0px' }} onChange={(event) =&gt;ctx.changeStateValue('cmt', event.target.value)} onPressEnter={() =&gt; {ctx.changeStateValue('filter', true); ctx.filterData();}}/&gt;&lt;/td&gt;</v>
      </c>
      <c r="S42" t="str">
        <f>_xlfn.CONCAT(B45,": el.",B45,",")</f>
        <v>usr: el.usr,</v>
      </c>
    </row>
    <row r="43" spans="1:20" x14ac:dyDescent="0.25">
      <c r="A43" t="s">
        <v>123</v>
      </c>
      <c r="B43" t="s">
        <v>124</v>
      </c>
      <c r="G43" t="str">
        <f t="shared" si="37"/>
        <v>flf=NVL(l_flf,flf),</v>
      </c>
      <c r="H43" t="str">
        <f t="shared" si="38"/>
        <v>flf,</v>
      </c>
      <c r="I43" t="str">
        <f t="shared" si="39"/>
        <v>l_flf,</v>
      </c>
      <c r="J43" t="str">
        <f t="shared" si="40"/>
        <v>s_flf VARCHAR2(255):='and 1=1';</v>
      </c>
      <c r="L43" t="str">
        <f t="shared" si="41"/>
        <v>IF l_flf IS NOT NULL THEN s_flf := ' and LOWER(flf) like ''%' || LOWER (l_flf) || '%''';  END IF;</v>
      </c>
      <c r="M43" t="str">
        <f t="shared" si="42"/>
        <v>|| s_flf</v>
      </c>
      <c r="N43" t="str">
        <f t="shared" si="43"/>
        <v>'flf' VALUE flf,</v>
      </c>
      <c r="O43" t="str">
        <f t="shared" si="44"/>
        <v>flf: state.flf,</v>
      </c>
      <c r="P43" t="str">
        <f t="shared" si="45"/>
        <v>flf: null,</v>
      </c>
      <c r="Q43" s="11" t="str">
        <f t="shared" si="46"/>
        <v xml:space="preserve"> &lt;td&gt;&lt;MyEllipsis row={2}&gt;{el.flf}&lt;/MyEllipsis&gt;&lt;/td&gt;</v>
      </c>
      <c r="R43" t="str">
        <f t="shared" si="47"/>
        <v>&lt;td&gt;&lt;Input value={ctx.state.flf} style={{ margin: '0px', padding: '0px' }} onChange={(event) =&gt;ctx.changeStateValue('flf', event.target.value)} onPressEnter={() =&gt; {ctx.changeStateValue('filter', true); ctx.filterData();}}/&gt;&lt;/td&gt;</v>
      </c>
    </row>
    <row r="44" spans="1:20" x14ac:dyDescent="0.25">
      <c r="A44" t="s">
        <v>125</v>
      </c>
      <c r="B44" t="s">
        <v>126</v>
      </c>
      <c r="G44" t="str">
        <f t="shared" si="37"/>
        <v>fdt=NVL(l_fdt,fdt),</v>
      </c>
      <c r="H44" t="str">
        <f t="shared" si="38"/>
        <v>fdt,</v>
      </c>
      <c r="I44" t="str">
        <f t="shared" si="39"/>
        <v>l_fdt,</v>
      </c>
      <c r="J44" t="str">
        <f t="shared" si="40"/>
        <v>s_fdt VARCHAR2(255):='and 1=1';</v>
      </c>
      <c r="L44" t="str">
        <f t="shared" si="41"/>
        <v>IF l_fdt IS NOT NULL THEN s_fdt := ' and LOWER(fdt) like ''%' || LOWER (l_fdt) || '%''';  END IF;</v>
      </c>
      <c r="M44" t="str">
        <f t="shared" si="42"/>
        <v>|| s_fdt</v>
      </c>
      <c r="N44" t="str">
        <f t="shared" si="43"/>
        <v>'fdt' VALUE fdt,</v>
      </c>
      <c r="O44" t="str">
        <f t="shared" si="44"/>
        <v>fdt: state.fdt,</v>
      </c>
      <c r="P44" t="str">
        <f t="shared" si="45"/>
        <v>fdt: null,</v>
      </c>
      <c r="Q44" s="11" t="str">
        <f t="shared" si="46"/>
        <v xml:space="preserve"> &lt;td&gt;&lt;MyEllipsis row={2}&gt;{el.fdt}&lt;/MyEllipsis&gt;&lt;/td&gt;</v>
      </c>
      <c r="R44" t="str">
        <f t="shared" si="47"/>
        <v>&lt;td&gt;&lt;Input value={ctx.state.fdt} style={{ margin: '0px', padding: '0px' }} onChange={(event) =&gt;ctx.changeStateValue('fdt', event.target.value)} onPressEnter={() =&gt; {ctx.changeStateValue('filter', true); ctx.filterData();}}/&gt;&lt;/td&gt;</v>
      </c>
    </row>
    <row r="45" spans="1:20" x14ac:dyDescent="0.25">
      <c r="A45" t="s">
        <v>115</v>
      </c>
      <c r="B45" s="3" t="s">
        <v>26</v>
      </c>
      <c r="C45" s="14"/>
      <c r="D45" s="14"/>
      <c r="E45" s="14"/>
      <c r="F45" s="14"/>
      <c r="G45" t="str">
        <f t="shared" si="37"/>
        <v>usr=NVL(l_usr,usr),</v>
      </c>
      <c r="H45" t="str">
        <f t="shared" si="38"/>
        <v>usr,</v>
      </c>
      <c r="I45" t="str">
        <f t="shared" si="39"/>
        <v>l_usr,</v>
      </c>
      <c r="J45" t="str">
        <f t="shared" si="40"/>
        <v>s_usr VARCHAR2(255):='and 1=1';</v>
      </c>
      <c r="L45" t="str">
        <f t="shared" si="41"/>
        <v>IF l_usr IS NOT NULL THEN s_usr := ' and LOWER(usr) like ''%' || LOWER (l_usr) || '%''';  END IF;</v>
      </c>
      <c r="M45" t="str">
        <f t="shared" si="42"/>
        <v>|| s_usr</v>
      </c>
      <c r="N45" t="str">
        <f t="shared" si="43"/>
        <v>'usr' VALUE usr,</v>
      </c>
      <c r="O45" t="str">
        <f t="shared" si="44"/>
        <v>usr: state.usr,</v>
      </c>
      <c r="P45" t="str">
        <f t="shared" si="45"/>
        <v>usr: null,</v>
      </c>
      <c r="Q45" s="11" t="str">
        <f t="shared" si="46"/>
        <v xml:space="preserve"> &lt;td&gt;&lt;MyEllipsis row={2}&gt;{el.usr}&lt;/MyEllipsis&gt;&lt;/td&gt;</v>
      </c>
      <c r="R45" t="str">
        <f t="shared" si="47"/>
        <v>&lt;td&gt;&lt;Input value={ctx.state.usr} style={{ margin: '0px', padding: '0px' }} onChange={(event) =&gt;ctx.changeStateValue('usr', event.target.value)} onPressEnter={() =&gt; {ctx.changeStateValue('filter', true); ctx.filterData();}}/&gt;&lt;/td&gt;</v>
      </c>
      <c r="S45" t="str">
        <f>_xlfn.CONCAT(B46,": el.",B46,",")</f>
        <v>cdt: el.cdt,</v>
      </c>
    </row>
    <row r="46" spans="1:20" x14ac:dyDescent="0.25">
      <c r="A46" t="s">
        <v>116</v>
      </c>
      <c r="B46" s="3" t="s">
        <v>27</v>
      </c>
      <c r="C46" s="14"/>
      <c r="D46" s="14"/>
      <c r="E46" s="14"/>
      <c r="F46" s="14"/>
      <c r="G46" t="str">
        <f t="shared" si="37"/>
        <v>cdt=NVL(l_cdt,cdt),</v>
      </c>
      <c r="H46" t="str">
        <f t="shared" si="38"/>
        <v>cdt,</v>
      </c>
      <c r="I46" t="str">
        <f t="shared" si="39"/>
        <v>l_cdt,</v>
      </c>
      <c r="J46" t="str">
        <f t="shared" si="40"/>
        <v>s_cdt VARCHAR2(255):='and 1=1';</v>
      </c>
      <c r="L46" t="str">
        <f t="shared" si="41"/>
        <v>IF l_cdt IS NOT NULL THEN s_cdt := ' and LOWER(cdt) like ''%' || LOWER (l_cdt) || '%''';  END IF;</v>
      </c>
      <c r="M46" t="str">
        <f t="shared" si="42"/>
        <v>|| s_cdt</v>
      </c>
      <c r="N46" t="str">
        <f t="shared" si="43"/>
        <v>'cdt' VALUE cdt,</v>
      </c>
      <c r="O46" t="str">
        <f t="shared" si="44"/>
        <v>cdt: state.cdt,</v>
      </c>
      <c r="P46" t="str">
        <f t="shared" si="45"/>
        <v>cdt: null,</v>
      </c>
      <c r="Q46" s="11" t="str">
        <f t="shared" si="46"/>
        <v xml:space="preserve"> &lt;td&gt;&lt;MyEllipsis row={2}&gt;{el.cdt}&lt;/MyEllipsis&gt;&lt;/td&gt;</v>
      </c>
      <c r="R46" t="str">
        <f t="shared" si="47"/>
        <v>&lt;td&gt;&lt;Input value={ctx.state.cdt} style={{ margin: '0px', padding: '0px' }} onChange={(event) =&gt;ctx.changeStateValue('cdt', event.target.value)} onPressEnter={() =&gt; {ctx.changeStateValue('filter', true); ctx.filterData();}}/&gt;&lt;/td&gt;</v>
      </c>
      <c r="S46" t="str">
        <f>_xlfn.CONCAT(B47,": el.",B47,",")</f>
        <v>: el.,</v>
      </c>
    </row>
    <row r="47" spans="1:20" x14ac:dyDescent="0.25">
      <c r="A47" t="s">
        <v>103</v>
      </c>
      <c r="Q47" s="11"/>
    </row>
    <row r="48" spans="1:20" x14ac:dyDescent="0.25">
      <c r="Q48" s="11"/>
    </row>
    <row r="49" spans="1:21" x14ac:dyDescent="0.25">
      <c r="Q49" s="11"/>
    </row>
    <row r="50" spans="1:21" x14ac:dyDescent="0.25">
      <c r="A50" t="s">
        <v>71</v>
      </c>
      <c r="B50" t="s">
        <v>30</v>
      </c>
      <c r="D50">
        <v>32</v>
      </c>
      <c r="E50" s="11" t="str">
        <f t="shared" ref="E50" si="48">_xlfn.CONCAT(" l_",B50," VARCHAR2 (",D50,"):= NVL(l_body_json.get_string ('",B50,"'), NULL);")</f>
        <v xml:space="preserve"> l_id VARCHAR2 (32):= NVL(l_body_json.get_string ('id'), NULL);</v>
      </c>
      <c r="F50" s="11" t="str">
        <f t="shared" ref="F50" si="49">_xlfn.CONCAT(B50,":state.",B50, ",")</f>
        <v>id:state.id,</v>
      </c>
      <c r="G50" t="str">
        <f t="shared" ref="G50" si="50">_xlfn.CONCAT(B50, "=NVL(l_",B50,",",B50,"),")</f>
        <v>id=NVL(l_id,id),</v>
      </c>
      <c r="H50" t="str">
        <f t="shared" ref="H50" si="51">_xlfn.CONCAT(B50,",")</f>
        <v>id,</v>
      </c>
      <c r="I50" t="str">
        <f t="shared" ref="I50" si="52">_xlfn.CONCAT("l_",B50,",")</f>
        <v>l_id,</v>
      </c>
      <c r="J50" t="str">
        <f t="shared" ref="J50" si="53">_xlfn.CONCAT("s_",B50," ","VARCHAR2(",D50,"):='and 1=1';")</f>
        <v>s_id VARCHAR2(32):='and 1=1';</v>
      </c>
      <c r="L50" t="str">
        <f t="shared" ref="L50" si="54">_xlfn.CONCAT("IF l_", B50," IS NOT NULL THEN s_",B50," := ' and LOWER(",B50,") like ''%' || LOWER (l_",B50,") || '%''';  END IF;")</f>
        <v>IF l_id IS NOT NULL THEN s_id := ' and LOWER(id) like ''%' || LOWER (l_id) || '%''';  END IF;</v>
      </c>
      <c r="M50" t="str">
        <f t="shared" ref="M50" si="55">_xlfn.CONCAT("|| s_",B50,"")</f>
        <v>|| s_id</v>
      </c>
      <c r="N50" t="str">
        <f t="shared" ref="N50" si="56">_xlfn.CONCAT("'",B50,"' VALUE ",B50,",")</f>
        <v>'id' VALUE id,</v>
      </c>
      <c r="O50" t="str">
        <f t="shared" ref="O50" si="57">_xlfn.CONCAT(B50, ": state.",B50,",")</f>
        <v>id: state.id,</v>
      </c>
      <c r="P50" t="str">
        <f t="shared" ref="P50" si="58">_xlfn.CONCAT(B50,": null,")</f>
        <v>id: null,</v>
      </c>
      <c r="Q50" s="11" t="str">
        <f t="shared" ref="Q50" si="59">_xlfn.CONCAT(" &lt;td&gt;&lt;MyEllipsis row={2}&gt;{el.",B50,"}&lt;/MyEllipsis&gt;&lt;/td&gt;")</f>
        <v xml:space="preserve"> &lt;td&gt;&lt;MyEllipsis row={2}&gt;{el.id}&lt;/MyEllipsis&gt;&lt;/td&gt;</v>
      </c>
      <c r="R50" t="str">
        <f t="shared" ref="R50" si="60">_xlfn.CONCAT("&lt;td&gt;&lt;Input value={ctx.state.",B50,"} style={{ margin: '0px', padding: '0px' }} onChange={(event) =&gt;ctx.changeStateValue('",B50,"', event.target.value)} onPressEnter={() =&gt; {ctx.changeStateValue('filter', true); ctx.filterData();}}/&gt;&lt;/td&gt;")</f>
        <v>&lt;td&gt;&lt;Input value={ctx.state.id} style={{ margin: '0px', padding: '0px' }} onChange={(event) =&gt;ctx.changeStateValue('id', event.target.value)} onPressEnter={() =&gt; {ctx.changeStateValue('filter', true); ctx.filterData();}}/&gt;&lt;/td&gt;</v>
      </c>
      <c r="S50" t="str">
        <f t="shared" ref="S50" si="61">_xlfn.CONCAT(B51,": el.",B51,",")</f>
        <v>sqd: el.sqd,</v>
      </c>
      <c r="T50" t="str">
        <f t="shared" ref="T50" si="62">_xlfn.CONCAT("&lt;td&gt;",A50,"&lt;/td&gt;")</f>
        <v>&lt;td&gt;№&lt;/td&gt;</v>
      </c>
      <c r="U50" t="str">
        <f xml:space="preserve"> _xlfn.CONCAT("state.",B50," == null ||")</f>
        <v>state.id == null ||</v>
      </c>
    </row>
    <row r="51" spans="1:21" x14ac:dyDescent="0.25">
      <c r="A51" t="s">
        <v>1</v>
      </c>
      <c r="B51" t="s">
        <v>31</v>
      </c>
      <c r="D51">
        <v>32</v>
      </c>
      <c r="E51" s="11" t="str">
        <f t="shared" ref="E51:E59" si="63">_xlfn.CONCAT(" l_",B51," VARCHAR2 (",D51,"):= NVL(l_body_json.get_string ('",B51,"'), NULL);")</f>
        <v xml:space="preserve"> l_sqd VARCHAR2 (32):= NVL(l_body_json.get_string ('sqd'), NULL);</v>
      </c>
      <c r="F51" s="11" t="str">
        <f t="shared" ref="F51:F59" si="64">_xlfn.CONCAT(B51,":state.",B51, ",")</f>
        <v>sqd:state.sqd,</v>
      </c>
      <c r="G51" t="str">
        <f t="shared" ref="G51:G59" si="65">_xlfn.CONCAT(B51, "=NVL(l_",B51,",",B51,"),")</f>
        <v>sqd=NVL(l_sqd,sqd),</v>
      </c>
      <c r="H51" t="str">
        <f t="shared" ref="H51:H59" si="66">_xlfn.CONCAT(B51,",")</f>
        <v>sqd,</v>
      </c>
      <c r="I51" t="str">
        <f t="shared" ref="I51:I59" si="67">_xlfn.CONCAT("l_",B51,",")</f>
        <v>l_sqd,</v>
      </c>
      <c r="J51" t="str">
        <f t="shared" ref="J51:J59" si="68">_xlfn.CONCAT("s_",B51," ","VARCHAR2(",D51,"):='and 1=1';")</f>
        <v>s_sqd VARCHAR2(32):='and 1=1';</v>
      </c>
      <c r="L51" t="str">
        <f t="shared" ref="L51:L59" si="69">_xlfn.CONCAT("IF l_", B51," IS NOT NULL THEN s_",B51," := ' and LOWER(",B51,") like ''%' || LOWER (l_",B51,") || '%''';  END IF;")</f>
        <v>IF l_sqd IS NOT NULL THEN s_sqd := ' and LOWER(sqd) like ''%' || LOWER (l_sqd) || '%''';  END IF;</v>
      </c>
      <c r="M51" t="str">
        <f t="shared" ref="M51:M59" si="70">_xlfn.CONCAT("|| s_",B51,"")</f>
        <v>|| s_sqd</v>
      </c>
      <c r="N51" t="str">
        <f t="shared" ref="N51:N59" si="71">_xlfn.CONCAT("'",B51,"' VALUE ",B51,",")</f>
        <v>'sqd' VALUE sqd,</v>
      </c>
      <c r="O51" t="str">
        <f t="shared" ref="O51:O59" si="72">_xlfn.CONCAT(B51, ": state.",B51,",")</f>
        <v>sqd: state.sqd,</v>
      </c>
      <c r="P51" t="str">
        <f t="shared" ref="P51:P59" si="73">_xlfn.CONCAT(B51,": null,")</f>
        <v>sqd: null,</v>
      </c>
      <c r="Q51" s="11" t="str">
        <f t="shared" ref="Q51:Q59" si="74">_xlfn.CONCAT(" &lt;td&gt;&lt;MyEllipsis row={2}&gt;{el.",B51,"}&lt;/MyEllipsis&gt;&lt;/td&gt;")</f>
        <v xml:space="preserve"> &lt;td&gt;&lt;MyEllipsis row={2}&gt;{el.sqd}&lt;/MyEllipsis&gt;&lt;/td&gt;</v>
      </c>
      <c r="R51" t="str">
        <f t="shared" ref="R51:R59" si="75">_xlfn.CONCAT("&lt;td&gt;&lt;Input value={ctx.state.",B51,"} style={{ margin: '0px', padding: '0px' }} onChange={(event) =&gt;ctx.changeStateValue('",B51,"', event.target.value)} onPressEnter={() =&gt; {ctx.changeStateValue('filter', true); ctx.filterData();}}/&gt;&lt;/td&gt;")</f>
        <v>&lt;td&gt;&lt;Input value={ctx.state.sqd} style={{ margin: '0px', padding: '0px' }} onChange={(event) =&gt;ctx.changeStateValue('sqd', event.target.value)} onPressEnter={() =&gt; {ctx.changeStateValue('filter', true); ctx.filterData();}}/&gt;&lt;/td&gt;</v>
      </c>
      <c r="S51" t="str">
        <f t="shared" ref="S51:S58" si="76">_xlfn.CONCAT(B52,": el.",B52,",")</f>
        <v>lnm: el.lnm,</v>
      </c>
      <c r="T51" t="str">
        <f t="shared" ref="T51:T59" si="77">_xlfn.CONCAT("&lt;td&gt;",A51,"&lt;/td&gt;")</f>
        <v>&lt;td&gt;Анги&lt;/td&gt;</v>
      </c>
      <c r="U51" t="str">
        <f t="shared" ref="U51:U59" si="78" xml:space="preserve"> _xlfn.CONCAT("state.",B51," == null ||")</f>
        <v>state.sqd == null ||</v>
      </c>
    </row>
    <row r="52" spans="1:21" x14ac:dyDescent="0.25">
      <c r="A52" t="s">
        <v>51</v>
      </c>
      <c r="B52" t="s">
        <v>34</v>
      </c>
      <c r="D52">
        <v>255</v>
      </c>
      <c r="E52" s="11" t="str">
        <f t="shared" si="63"/>
        <v xml:space="preserve"> l_lnm VARCHAR2 (255):= NVL(l_body_json.get_string ('lnm'), NULL);</v>
      </c>
      <c r="F52" s="11" t="str">
        <f t="shared" si="64"/>
        <v>lnm:state.lnm,</v>
      </c>
      <c r="G52" t="str">
        <f t="shared" si="65"/>
        <v>lnm=NVL(l_lnm,lnm),</v>
      </c>
      <c r="H52" t="str">
        <f t="shared" si="66"/>
        <v>lnm,</v>
      </c>
      <c r="I52" t="str">
        <f t="shared" si="67"/>
        <v>l_lnm,</v>
      </c>
      <c r="J52" t="str">
        <f t="shared" si="68"/>
        <v>s_lnm VARCHAR2(255):='and 1=1';</v>
      </c>
      <c r="L52" t="str">
        <f t="shared" si="69"/>
        <v>IF l_lnm IS NOT NULL THEN s_lnm := ' and LOWER(lnm) like ''%' || LOWER (l_lnm) || '%''';  END IF;</v>
      </c>
      <c r="M52" t="str">
        <f t="shared" si="70"/>
        <v>|| s_lnm</v>
      </c>
      <c r="N52" t="str">
        <f t="shared" si="71"/>
        <v>'lnm' VALUE lnm,</v>
      </c>
      <c r="O52" t="str">
        <f t="shared" si="72"/>
        <v>lnm: state.lnm,</v>
      </c>
      <c r="P52" t="str">
        <f t="shared" si="73"/>
        <v>lnm: null,</v>
      </c>
      <c r="Q52" s="11" t="str">
        <f t="shared" si="74"/>
        <v xml:space="preserve"> &lt;td&gt;&lt;MyEllipsis row={2}&gt;{el.lnm}&lt;/MyEllipsis&gt;&lt;/td&gt;</v>
      </c>
      <c r="R52" t="str">
        <f t="shared" si="75"/>
        <v>&lt;td&gt;&lt;Input value={ctx.state.lnm} style={{ margin: '0px', padding: '0px' }} onChange={(event) =&gt;ctx.changeStateValue('lnm', event.target.value)} onPressEnter={() =&gt; {ctx.changeStateValue('filter', true); ctx.filterData();}}/&gt;&lt;/td&gt;</v>
      </c>
      <c r="S52" t="str">
        <f t="shared" si="76"/>
        <v>fnm: el.fnm,</v>
      </c>
      <c r="T52" t="str">
        <f t="shared" si="77"/>
        <v>&lt;td&gt;Овог&lt;/td&gt;</v>
      </c>
      <c r="U52" t="str">
        <f t="shared" si="78"/>
        <v>state.lnm == null ||</v>
      </c>
    </row>
    <row r="53" spans="1:21" x14ac:dyDescent="0.25">
      <c r="A53" t="s">
        <v>52</v>
      </c>
      <c r="B53" t="s">
        <v>53</v>
      </c>
      <c r="D53">
        <v>255</v>
      </c>
      <c r="E53" s="11" t="str">
        <f t="shared" si="63"/>
        <v xml:space="preserve"> l_fnm VARCHAR2 (255):= NVL(l_body_json.get_string ('fnm'), NULL);</v>
      </c>
      <c r="F53" s="11" t="str">
        <f t="shared" si="64"/>
        <v>fnm:state.fnm,</v>
      </c>
      <c r="G53" t="str">
        <f t="shared" si="65"/>
        <v>fnm=NVL(l_fnm,fnm),</v>
      </c>
      <c r="H53" t="str">
        <f t="shared" si="66"/>
        <v>fnm,</v>
      </c>
      <c r="I53" t="str">
        <f t="shared" si="67"/>
        <v>l_fnm,</v>
      </c>
      <c r="J53" t="str">
        <f t="shared" si="68"/>
        <v>s_fnm VARCHAR2(255):='and 1=1';</v>
      </c>
      <c r="L53" t="str">
        <f t="shared" si="69"/>
        <v>IF l_fnm IS NOT NULL THEN s_fnm := ' and LOWER(fnm) like ''%' || LOWER (l_fnm) || '%''';  END IF;</v>
      </c>
      <c r="M53" t="str">
        <f t="shared" si="70"/>
        <v>|| s_fnm</v>
      </c>
      <c r="N53" t="str">
        <f t="shared" si="71"/>
        <v>'fnm' VALUE fnm,</v>
      </c>
      <c r="O53" t="str">
        <f t="shared" si="72"/>
        <v>fnm: state.fnm,</v>
      </c>
      <c r="P53" t="str">
        <f t="shared" si="73"/>
        <v>fnm: null,</v>
      </c>
      <c r="Q53" s="11" t="str">
        <f t="shared" si="74"/>
        <v xml:space="preserve"> &lt;td&gt;&lt;MyEllipsis row={2}&gt;{el.fnm}&lt;/MyEllipsis&gt;&lt;/td&gt;</v>
      </c>
      <c r="R53" t="str">
        <f t="shared" si="75"/>
        <v>&lt;td&gt;&lt;Input value={ctx.state.fnm} style={{ margin: '0px', padding: '0px' }} onChange={(event) =&gt;ctx.changeStateValue('fnm', event.target.value)} onPressEnter={() =&gt; {ctx.changeStateValue('filter', true); ctx.filterData();}}/&gt;&lt;/td&gt;</v>
      </c>
      <c r="S53" t="str">
        <f t="shared" si="76"/>
        <v>rnk: el.rnk,</v>
      </c>
      <c r="T53" t="str">
        <f t="shared" si="77"/>
        <v>&lt;td&gt;Нэр&lt;/td&gt;</v>
      </c>
      <c r="U53" t="str">
        <f t="shared" si="78"/>
        <v>state.fnm == null ||</v>
      </c>
    </row>
    <row r="54" spans="1:21" x14ac:dyDescent="0.25">
      <c r="A54" t="s">
        <v>39</v>
      </c>
      <c r="B54" t="s">
        <v>50</v>
      </c>
      <c r="D54">
        <v>255</v>
      </c>
      <c r="E54" s="11" t="str">
        <f t="shared" si="63"/>
        <v xml:space="preserve"> l_rnk VARCHAR2 (255):= NVL(l_body_json.get_string ('rnk'), NULL);</v>
      </c>
      <c r="F54" s="11" t="str">
        <f t="shared" si="64"/>
        <v>rnk:state.rnk,</v>
      </c>
      <c r="G54" t="str">
        <f t="shared" si="65"/>
        <v>rnk=NVL(l_rnk,rnk),</v>
      </c>
      <c r="H54" t="str">
        <f t="shared" si="66"/>
        <v>rnk,</v>
      </c>
      <c r="I54" t="str">
        <f t="shared" si="67"/>
        <v>l_rnk,</v>
      </c>
      <c r="J54" t="str">
        <f t="shared" si="68"/>
        <v>s_rnk VARCHAR2(255):='and 1=1';</v>
      </c>
      <c r="L54" t="str">
        <f t="shared" si="69"/>
        <v>IF l_rnk IS NOT NULL THEN s_rnk := ' and LOWER(rnk) like ''%' || LOWER (l_rnk) || '%''';  END IF;</v>
      </c>
      <c r="M54" t="str">
        <f t="shared" si="70"/>
        <v>|| s_rnk</v>
      </c>
      <c r="N54" t="str">
        <f t="shared" si="71"/>
        <v>'rnk' VALUE rnk,</v>
      </c>
      <c r="O54" t="str">
        <f t="shared" si="72"/>
        <v>rnk: state.rnk,</v>
      </c>
      <c r="P54" t="str">
        <f t="shared" si="73"/>
        <v>rnk: null,</v>
      </c>
      <c r="Q54" s="11" t="str">
        <f t="shared" si="74"/>
        <v xml:space="preserve"> &lt;td&gt;&lt;MyEllipsis row={2}&gt;{el.rnk}&lt;/MyEllipsis&gt;&lt;/td&gt;</v>
      </c>
      <c r="R54" t="str">
        <f t="shared" si="75"/>
        <v>&lt;td&gt;&lt;Input value={ctx.state.rnk} style={{ margin: '0px', padding: '0px' }} onChange={(event) =&gt;ctx.changeStateValue('rnk', event.target.value)} onPressEnter={() =&gt; {ctx.changeStateValue('filter', true); ctx.filterData();}}/&gt;&lt;/td&gt;</v>
      </c>
      <c r="S54" t="str">
        <f t="shared" si="76"/>
        <v>unm: el.unm,</v>
      </c>
      <c r="T54" t="str">
        <f t="shared" si="77"/>
        <v>&lt;td&gt;Цол&lt;/td&gt;</v>
      </c>
      <c r="U54" t="str">
        <f t="shared" si="78"/>
        <v>state.rnk == null ||</v>
      </c>
    </row>
    <row r="55" spans="1:21" x14ac:dyDescent="0.25">
      <c r="A55" t="s">
        <v>72</v>
      </c>
      <c r="B55" t="s">
        <v>76</v>
      </c>
      <c r="D55">
        <v>255</v>
      </c>
      <c r="E55" s="11" t="str">
        <f t="shared" si="63"/>
        <v xml:space="preserve"> l_unm VARCHAR2 (255):= NVL(l_body_json.get_string ('unm'), NULL);</v>
      </c>
      <c r="F55" s="11" t="str">
        <f t="shared" si="64"/>
        <v>unm:state.unm,</v>
      </c>
      <c r="G55" t="str">
        <f t="shared" si="65"/>
        <v>unm=NVL(l_unm,unm),</v>
      </c>
      <c r="H55" t="str">
        <f t="shared" si="66"/>
        <v>unm,</v>
      </c>
      <c r="I55" t="str">
        <f t="shared" si="67"/>
        <v>l_unm,</v>
      </c>
      <c r="J55" t="str">
        <f t="shared" si="68"/>
        <v>s_unm VARCHAR2(255):='and 1=1';</v>
      </c>
      <c r="L55" t="str">
        <f t="shared" si="69"/>
        <v>IF l_unm IS NOT NULL THEN s_unm := ' and LOWER(unm) like ''%' || LOWER (l_unm) || '%''';  END IF;</v>
      </c>
      <c r="M55" t="str">
        <f t="shared" si="70"/>
        <v>|| s_unm</v>
      </c>
      <c r="N55" t="str">
        <f t="shared" si="71"/>
        <v>'unm' VALUE unm,</v>
      </c>
      <c r="O55" t="str">
        <f t="shared" si="72"/>
        <v>unm: state.unm,</v>
      </c>
      <c r="P55" t="str">
        <f t="shared" si="73"/>
        <v>unm: null,</v>
      </c>
      <c r="Q55" s="11" t="str">
        <f t="shared" si="74"/>
        <v xml:space="preserve"> &lt;td&gt;&lt;MyEllipsis row={2}&gt;{el.unm}&lt;/MyEllipsis&gt;&lt;/td&gt;</v>
      </c>
      <c r="R55" t="str">
        <f t="shared" si="75"/>
        <v>&lt;td&gt;&lt;Input value={ctx.state.unm} style={{ margin: '0px', padding: '0px' }} onChange={(event) =&gt;ctx.changeStateValue('unm', event.target.value)} onPressEnter={() =&gt; {ctx.changeStateValue('filter', true); ctx.filterData();}}/&gt;&lt;/td&gt;</v>
      </c>
      <c r="S55" t="str">
        <f t="shared" si="76"/>
        <v>cde: el.cde,</v>
      </c>
      <c r="T55" t="str">
        <f t="shared" si="77"/>
        <v>&lt;td&gt;Нэвтрэх нэр&lt;/td&gt;</v>
      </c>
      <c r="U55" t="str">
        <f t="shared" si="78"/>
        <v>state.unm == null ||</v>
      </c>
    </row>
    <row r="56" spans="1:21" x14ac:dyDescent="0.25">
      <c r="A56" t="s">
        <v>73</v>
      </c>
      <c r="B56" t="s">
        <v>130</v>
      </c>
      <c r="D56">
        <v>2000</v>
      </c>
      <c r="E56" s="11" t="str">
        <f t="shared" si="63"/>
        <v xml:space="preserve"> l_cde VARCHAR2 (2000):= NVL(l_body_json.get_string ('cde'), NULL);</v>
      </c>
      <c r="F56" s="11" t="str">
        <f t="shared" si="64"/>
        <v>cde:state.cde,</v>
      </c>
      <c r="G56" t="str">
        <f t="shared" si="65"/>
        <v>cde=NVL(l_cde,cde),</v>
      </c>
      <c r="H56" t="str">
        <f t="shared" si="66"/>
        <v>cde,</v>
      </c>
      <c r="I56" t="str">
        <f t="shared" si="67"/>
        <v>l_cde,</v>
      </c>
      <c r="J56" t="str">
        <f t="shared" si="68"/>
        <v>s_cde VARCHAR2(2000):='and 1=1';</v>
      </c>
      <c r="L56" t="str">
        <f t="shared" si="69"/>
        <v>IF l_cde IS NOT NULL THEN s_cde := ' and LOWER(cde) like ''%' || LOWER (l_cde) || '%''';  END IF;</v>
      </c>
      <c r="M56" t="str">
        <f t="shared" si="70"/>
        <v>|| s_cde</v>
      </c>
      <c r="N56" t="str">
        <f t="shared" si="71"/>
        <v>'cde' VALUE cde,</v>
      </c>
      <c r="O56" t="str">
        <f t="shared" si="72"/>
        <v>cde: state.cde,</v>
      </c>
      <c r="P56" t="str">
        <f t="shared" si="73"/>
        <v>cde: null,</v>
      </c>
      <c r="Q56" s="11" t="str">
        <f t="shared" si="74"/>
        <v xml:space="preserve"> &lt;td&gt;&lt;MyEllipsis row={2}&gt;{el.cde}&lt;/MyEllipsis&gt;&lt;/td&gt;</v>
      </c>
      <c r="R56" t="str">
        <f t="shared" si="75"/>
        <v>&lt;td&gt;&lt;Input value={ctx.state.cde} style={{ margin: '0px', padding: '0px' }} onChange={(event) =&gt;ctx.changeStateValue('cde', event.target.value)} onPressEnter={() =&gt; {ctx.changeStateValue('filter', true); ctx.filterData();}}/&gt;&lt;/td&gt;</v>
      </c>
      <c r="S56" t="str">
        <f t="shared" si="76"/>
        <v>sts: el.sts,</v>
      </c>
      <c r="T56" t="str">
        <f t="shared" si="77"/>
        <v>&lt;td&gt;Нууц үг&lt;/td&gt;</v>
      </c>
      <c r="U56" t="str">
        <f t="shared" si="78"/>
        <v>state.cde == null ||</v>
      </c>
    </row>
    <row r="57" spans="1:21" x14ac:dyDescent="0.25">
      <c r="A57" t="s">
        <v>129</v>
      </c>
      <c r="B57" t="s">
        <v>131</v>
      </c>
      <c r="D57">
        <v>32</v>
      </c>
      <c r="E57" s="11" t="str">
        <f t="shared" si="63"/>
        <v xml:space="preserve"> l_sts VARCHAR2 (32):= NVL(l_body_json.get_string ('sts'), NULL);</v>
      </c>
      <c r="F57" s="11" t="str">
        <f t="shared" si="64"/>
        <v>sts:state.sts,</v>
      </c>
      <c r="G57" t="str">
        <f t="shared" si="65"/>
        <v>sts=NVL(l_sts,sts),</v>
      </c>
      <c r="H57" t="str">
        <f t="shared" si="66"/>
        <v>sts,</v>
      </c>
      <c r="I57" t="str">
        <f t="shared" si="67"/>
        <v>l_sts,</v>
      </c>
      <c r="J57" t="str">
        <f t="shared" si="68"/>
        <v>s_sts VARCHAR2(32):='and 1=1';</v>
      </c>
      <c r="L57" t="str">
        <f t="shared" si="69"/>
        <v>IF l_sts IS NOT NULL THEN s_sts := ' and LOWER(sts) like ''%' || LOWER (l_sts) || '%''';  END IF;</v>
      </c>
      <c r="M57" t="str">
        <f t="shared" si="70"/>
        <v>|| s_sts</v>
      </c>
      <c r="N57" t="str">
        <f t="shared" si="71"/>
        <v>'sts' VALUE sts,</v>
      </c>
      <c r="O57" t="str">
        <f t="shared" si="72"/>
        <v>sts: state.sts,</v>
      </c>
      <c r="P57" t="str">
        <f t="shared" si="73"/>
        <v>sts: null,</v>
      </c>
      <c r="Q57" s="11" t="str">
        <f t="shared" si="74"/>
        <v xml:space="preserve"> &lt;td&gt;&lt;MyEllipsis row={2}&gt;{el.sts}&lt;/MyEllipsis&gt;&lt;/td&gt;</v>
      </c>
      <c r="R57" t="str">
        <f t="shared" si="75"/>
        <v>&lt;td&gt;&lt;Input value={ctx.state.sts} style={{ margin: '0px', padding: '0px' }} onChange={(event) =&gt;ctx.changeStateValue('sts', event.target.value)} onPressEnter={() =&gt; {ctx.changeStateValue('filter', true); ctx.filterData();}}/&gt;&lt;/td&gt;</v>
      </c>
      <c r="S57" t="str">
        <f t="shared" si="76"/>
        <v>rle: el.rle,</v>
      </c>
      <c r="T57" t="str">
        <f t="shared" si="77"/>
        <v>&lt;td&gt;Төлөв&lt;/td&gt;</v>
      </c>
      <c r="U57" t="str">
        <f t="shared" si="78"/>
        <v>state.sts == null ||</v>
      </c>
    </row>
    <row r="58" spans="1:21" x14ac:dyDescent="0.25">
      <c r="A58" t="s">
        <v>132</v>
      </c>
      <c r="B58" t="s">
        <v>133</v>
      </c>
      <c r="D58">
        <v>4000</v>
      </c>
      <c r="E58" s="11" t="str">
        <f t="shared" si="63"/>
        <v xml:space="preserve"> l_rle VARCHAR2 (4000):= NVL(l_body_json.get_string ('rle'), NULL);</v>
      </c>
      <c r="F58" s="11" t="str">
        <f t="shared" si="64"/>
        <v>rle:state.rle,</v>
      </c>
      <c r="G58" t="str">
        <f t="shared" si="65"/>
        <v>rle=NVL(l_rle,rle),</v>
      </c>
      <c r="H58" t="str">
        <f t="shared" si="66"/>
        <v>rle,</v>
      </c>
      <c r="I58" t="str">
        <f t="shared" si="67"/>
        <v>l_rle,</v>
      </c>
      <c r="J58" t="str">
        <f t="shared" si="68"/>
        <v>s_rle VARCHAR2(4000):='and 1=1';</v>
      </c>
      <c r="L58" t="str">
        <f t="shared" si="69"/>
        <v>IF l_rle IS NOT NULL THEN s_rle := ' and LOWER(rle) like ''%' || LOWER (l_rle) || '%''';  END IF;</v>
      </c>
      <c r="M58" t="str">
        <f t="shared" si="70"/>
        <v>|| s_rle</v>
      </c>
      <c r="N58" t="str">
        <f t="shared" si="71"/>
        <v>'rle' VALUE rle,</v>
      </c>
      <c r="O58" t="str">
        <f t="shared" si="72"/>
        <v>rle: state.rle,</v>
      </c>
      <c r="P58" t="str">
        <f t="shared" si="73"/>
        <v>rle: null,</v>
      </c>
      <c r="Q58" s="11" t="str">
        <f t="shared" si="74"/>
        <v xml:space="preserve"> &lt;td&gt;&lt;MyEllipsis row={2}&gt;{el.rle}&lt;/MyEllipsis&gt;&lt;/td&gt;</v>
      </c>
      <c r="R58" t="str">
        <f t="shared" si="75"/>
        <v>&lt;td&gt;&lt;Input value={ctx.state.rle} style={{ margin: '0px', padding: '0px' }} onChange={(event) =&gt;ctx.changeStateValue('rle', event.target.value)} onPressEnter={() =&gt; {ctx.changeStateValue('filter', true); ctx.filterData();}}/&gt;&lt;/td&gt;</v>
      </c>
      <c r="S58" t="str">
        <f t="shared" si="76"/>
        <v>pht: el.pht,</v>
      </c>
      <c r="T58" t="str">
        <f t="shared" si="77"/>
        <v>&lt;td&gt;Төвшин&lt;/td&gt;</v>
      </c>
      <c r="U58" t="str">
        <f t="shared" si="78"/>
        <v>state.rle == null ||</v>
      </c>
    </row>
    <row r="59" spans="1:21" x14ac:dyDescent="0.25">
      <c r="A59" t="s">
        <v>38</v>
      </c>
      <c r="B59" t="s">
        <v>49</v>
      </c>
      <c r="D59">
        <v>255</v>
      </c>
      <c r="E59" s="11" t="str">
        <f t="shared" si="63"/>
        <v xml:space="preserve"> l_pht VARCHAR2 (255):= NVL(l_body_json.get_string ('pht'), NULL);</v>
      </c>
      <c r="F59" s="11" t="str">
        <f t="shared" si="64"/>
        <v>pht:state.pht,</v>
      </c>
      <c r="G59" t="str">
        <f t="shared" si="65"/>
        <v>pht=NVL(l_pht,pht),</v>
      </c>
      <c r="H59" t="str">
        <f t="shared" si="66"/>
        <v>pht,</v>
      </c>
      <c r="I59" t="str">
        <f t="shared" si="67"/>
        <v>l_pht,</v>
      </c>
      <c r="J59" t="str">
        <f t="shared" si="68"/>
        <v>s_pht VARCHAR2(255):='and 1=1';</v>
      </c>
      <c r="L59" t="str">
        <f t="shared" si="69"/>
        <v>IF l_pht IS NOT NULL THEN s_pht := ' and LOWER(pht) like ''%' || LOWER (l_pht) || '%''';  END IF;</v>
      </c>
      <c r="M59" t="str">
        <f t="shared" si="70"/>
        <v>|| s_pht</v>
      </c>
      <c r="N59" t="str">
        <f t="shared" si="71"/>
        <v>'pht' VALUE pht,</v>
      </c>
      <c r="O59" t="str">
        <f t="shared" si="72"/>
        <v>pht: state.pht,</v>
      </c>
      <c r="P59" t="str">
        <f t="shared" si="73"/>
        <v>pht: null,</v>
      </c>
      <c r="Q59" s="11" t="str">
        <f t="shared" si="74"/>
        <v xml:space="preserve"> &lt;td&gt;&lt;MyEllipsis row={2}&gt;{el.pht}&lt;/MyEllipsis&gt;&lt;/td&gt;</v>
      </c>
      <c r="R59" t="str">
        <f t="shared" si="75"/>
        <v>&lt;td&gt;&lt;Input value={ctx.state.pht} style={{ margin: '0px', padding: '0px' }} onChange={(event) =&gt;ctx.changeStateValue('pht', event.target.value)} onPressEnter={() =&gt; {ctx.changeStateValue('filter', true); ctx.filterData();}}/&gt;&lt;/td&gt;</v>
      </c>
      <c r="T59" t="str">
        <f t="shared" si="77"/>
        <v>&lt;td&gt;Зураг&lt;/td&gt;</v>
      </c>
      <c r="U59" t="str">
        <f t="shared" si="78"/>
        <v>state.pht == null ||</v>
      </c>
    </row>
    <row r="60" spans="1:21" x14ac:dyDescent="0.25">
      <c r="Q60" s="11"/>
    </row>
    <row r="61" spans="1:21" x14ac:dyDescent="0.25">
      <c r="Q61" s="11"/>
    </row>
    <row r="62" spans="1:21" x14ac:dyDescent="0.25">
      <c r="Q62" s="11"/>
    </row>
    <row r="63" spans="1:21" x14ac:dyDescent="0.25">
      <c r="Q63" s="11"/>
    </row>
    <row r="64" spans="1:21" x14ac:dyDescent="0.25">
      <c r="Q64" s="11"/>
    </row>
    <row r="65" spans="17:17" x14ac:dyDescent="0.25">
      <c r="Q65" s="11"/>
    </row>
    <row r="66" spans="17:17" x14ac:dyDescent="0.25">
      <c r="Q66" s="11"/>
    </row>
    <row r="67" spans="17:17" x14ac:dyDescent="0.25">
      <c r="Q67" s="11"/>
    </row>
    <row r="68" spans="17:17" x14ac:dyDescent="0.25">
      <c r="Q68" s="11"/>
    </row>
    <row r="69" spans="17:17" x14ac:dyDescent="0.25">
      <c r="Q69" s="11"/>
    </row>
    <row r="70" spans="17:17" x14ac:dyDescent="0.25">
      <c r="Q70" s="11"/>
    </row>
    <row r="71" spans="17:17" x14ac:dyDescent="0.25">
      <c r="Q71" s="11"/>
    </row>
    <row r="72" spans="17:17" x14ac:dyDescent="0.25">
      <c r="Q72" s="11"/>
    </row>
    <row r="73" spans="17:17" x14ac:dyDescent="0.25">
      <c r="Q73" s="11"/>
    </row>
    <row r="74" spans="17:17" x14ac:dyDescent="0.25">
      <c r="Q74" s="11"/>
    </row>
    <row r="75" spans="17:17" x14ac:dyDescent="0.25">
      <c r="Q75" s="11"/>
    </row>
    <row r="76" spans="17:17" x14ac:dyDescent="0.25">
      <c r="Q76" s="11"/>
    </row>
    <row r="77" spans="17:17" x14ac:dyDescent="0.25">
      <c r="Q77" s="11"/>
    </row>
    <row r="78" spans="17:17" x14ac:dyDescent="0.25">
      <c r="Q78" s="11"/>
    </row>
    <row r="79" spans="17:17" x14ac:dyDescent="0.25">
      <c r="Q79" s="11"/>
    </row>
    <row r="80" spans="17:17" x14ac:dyDescent="0.25">
      <c r="Q80" s="11"/>
    </row>
    <row r="81" spans="17:17" x14ac:dyDescent="0.25">
      <c r="Q81" s="11"/>
    </row>
    <row r="82" spans="17:17" x14ac:dyDescent="0.25">
      <c r="Q82" s="11"/>
    </row>
    <row r="83" spans="17:17" x14ac:dyDescent="0.25">
      <c r="Q83" s="11"/>
    </row>
    <row r="84" spans="17:17" x14ac:dyDescent="0.25">
      <c r="Q84" s="11"/>
    </row>
    <row r="85" spans="17:17" x14ac:dyDescent="0.25">
      <c r="Q85" s="11"/>
    </row>
    <row r="86" spans="17:17" x14ac:dyDescent="0.25">
      <c r="Q86" s="11"/>
    </row>
    <row r="87" spans="17:17" x14ac:dyDescent="0.25">
      <c r="Q87" s="11"/>
    </row>
    <row r="88" spans="17:17" x14ac:dyDescent="0.25">
      <c r="Q88" s="1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C3270-03B2-4BA6-8540-7C58B33F3C2B}">
  <dimension ref="A2:B10"/>
  <sheetViews>
    <sheetView workbookViewId="0">
      <selection activeCell="A2" sqref="A2:B10"/>
    </sheetView>
  </sheetViews>
  <sheetFormatPr defaultRowHeight="15" x14ac:dyDescent="0.25"/>
  <cols>
    <col min="1" max="1" width="25.85546875" customWidth="1"/>
  </cols>
  <sheetData>
    <row r="2" spans="1:2" x14ac:dyDescent="0.25">
      <c r="A2" t="s">
        <v>71</v>
      </c>
      <c r="B2" t="s">
        <v>30</v>
      </c>
    </row>
    <row r="3" spans="1:2" x14ac:dyDescent="0.25">
      <c r="A3" t="s">
        <v>1</v>
      </c>
      <c r="B3" t="s">
        <v>31</v>
      </c>
    </row>
    <row r="4" spans="1:2" x14ac:dyDescent="0.25">
      <c r="A4" t="s">
        <v>51</v>
      </c>
      <c r="B4" t="s">
        <v>34</v>
      </c>
    </row>
    <row r="5" spans="1:2" x14ac:dyDescent="0.25">
      <c r="A5" t="s">
        <v>52</v>
      </c>
      <c r="B5" t="s">
        <v>53</v>
      </c>
    </row>
    <row r="6" spans="1:2" x14ac:dyDescent="0.25">
      <c r="A6" t="s">
        <v>39</v>
      </c>
      <c r="B6" t="s">
        <v>50</v>
      </c>
    </row>
    <row r="7" spans="1:2" x14ac:dyDescent="0.25">
      <c r="A7" t="s">
        <v>72</v>
      </c>
      <c r="B7" t="s">
        <v>76</v>
      </c>
    </row>
    <row r="8" spans="1:2" x14ac:dyDescent="0.25">
      <c r="A8" t="s">
        <v>73</v>
      </c>
      <c r="B8" t="s">
        <v>130</v>
      </c>
    </row>
    <row r="9" spans="1:2" x14ac:dyDescent="0.25">
      <c r="A9" t="s">
        <v>129</v>
      </c>
      <c r="B9" t="s">
        <v>131</v>
      </c>
    </row>
    <row r="10" spans="1:2" x14ac:dyDescent="0.25">
      <c r="A10" t="s">
        <v>132</v>
      </c>
      <c r="B10"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mytool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PSCNET</dc:creator>
  <cp:lastModifiedBy>PSCNET</cp:lastModifiedBy>
  <dcterms:created xsi:type="dcterms:W3CDTF">2022-02-14T02:57:10Z</dcterms:created>
  <dcterms:modified xsi:type="dcterms:W3CDTF">2022-03-10T08:03:16Z</dcterms:modified>
</cp:coreProperties>
</file>