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Divakar\Documents\"/>
    </mc:Choice>
  </mc:AlternateContent>
  <xr:revisionPtr revIDLastSave="0" documentId="8_{1ABEA701-080E-A746-ACF3-1182C2CD95D1}" xr6:coauthVersionLast="47" xr6:coauthVersionMax="47" xr10:uidLastSave="{00000000-0000-0000-0000-000000000000}"/>
  <bookViews>
    <workbookView xWindow="-108" yWindow="-108" windowWidth="23256" windowHeight="12456" xr2:uid="{37E9A223-334F-46C3-B955-78976B3E5A4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1" l="1"/>
  <c r="C68" i="1"/>
  <c r="C67" i="1"/>
  <c r="C60" i="1"/>
  <c r="C59" i="1"/>
  <c r="C57" i="1"/>
  <c r="C49" i="1"/>
  <c r="C43" i="1"/>
  <c r="C38" i="1"/>
  <c r="C33" i="1"/>
  <c r="C26" i="1"/>
  <c r="C20" i="1"/>
  <c r="C14" i="1"/>
  <c r="C7" i="1"/>
</calcChain>
</file>

<file path=xl/sharedStrings.xml><?xml version="1.0" encoding="utf-8"?>
<sst xmlns="http://schemas.openxmlformats.org/spreadsheetml/2006/main" count="78" uniqueCount="60">
  <si>
    <t>EMI</t>
  </si>
  <si>
    <t>Q1</t>
  </si>
  <si>
    <t>CALCULATION</t>
  </si>
  <si>
    <t>PV</t>
  </si>
  <si>
    <t xml:space="preserve">Interest rate </t>
  </si>
  <si>
    <t>NPER</t>
  </si>
  <si>
    <t>PMT VALUE</t>
  </si>
  <si>
    <t>Q2</t>
  </si>
  <si>
    <t>PPMT</t>
  </si>
  <si>
    <t>Interest rate</t>
  </si>
  <si>
    <t>No of periods</t>
  </si>
  <si>
    <t>Q3</t>
  </si>
  <si>
    <t>IPMT</t>
  </si>
  <si>
    <t>PER</t>
  </si>
  <si>
    <t>IPMT VALUE</t>
  </si>
  <si>
    <t>Q4</t>
  </si>
  <si>
    <t xml:space="preserve">Annual interest rate </t>
  </si>
  <si>
    <t xml:space="preserve">PMT VALUE </t>
  </si>
  <si>
    <t>Q5</t>
  </si>
  <si>
    <t xml:space="preserve">CAGR </t>
  </si>
  <si>
    <t>First value</t>
  </si>
  <si>
    <t>Second value</t>
  </si>
  <si>
    <t>CAGR VALUE</t>
  </si>
  <si>
    <t>PERIOD</t>
  </si>
  <si>
    <t>Q6</t>
  </si>
  <si>
    <t>EFFECT</t>
  </si>
  <si>
    <t xml:space="preserve">Interest rate  </t>
  </si>
  <si>
    <t>Quaterly</t>
  </si>
  <si>
    <t>EFFECT VALUE</t>
  </si>
  <si>
    <t>Q7</t>
  </si>
  <si>
    <t>NOMINAL INT RATE</t>
  </si>
  <si>
    <t>NOMINAL</t>
  </si>
  <si>
    <t>MONTHLY</t>
  </si>
  <si>
    <t>NOMINAL VALUE</t>
  </si>
  <si>
    <t>Q8</t>
  </si>
  <si>
    <t>SLN</t>
  </si>
  <si>
    <t>INITIAL COST</t>
  </si>
  <si>
    <t>SALVAGE VALUE</t>
  </si>
  <si>
    <t>LIFE</t>
  </si>
  <si>
    <t>SLN VALUE</t>
  </si>
  <si>
    <t>Month</t>
  </si>
  <si>
    <t>Answer</t>
  </si>
  <si>
    <t>Q9</t>
  </si>
  <si>
    <t>GIVEN</t>
  </si>
  <si>
    <t>Loan amount</t>
  </si>
  <si>
    <t>Annual interest rate</t>
  </si>
  <si>
    <t>Years/period</t>
  </si>
  <si>
    <t>Principal month</t>
  </si>
  <si>
    <t>interest month</t>
  </si>
  <si>
    <t>Total monthly payments</t>
  </si>
  <si>
    <t>Period in months</t>
  </si>
  <si>
    <t>Principal portion</t>
  </si>
  <si>
    <t>Interest portion</t>
  </si>
  <si>
    <t>Q10</t>
  </si>
  <si>
    <t>DETAILS</t>
  </si>
  <si>
    <t>No of years</t>
  </si>
  <si>
    <t>Period</t>
  </si>
  <si>
    <t>ANNUAL PAYMENTS</t>
  </si>
  <si>
    <t>MONTHLY PAYMENTS</t>
  </si>
  <si>
    <t>INTEREST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</si>
</sst>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166" fontId="0" fillId="0" borderId="0" xfId="2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24A9-A83B-4015-9CDE-ACCB89AD2840}">
  <dimension ref="A3:E69"/>
  <sheetViews>
    <sheetView tabSelected="1" zoomScale="164" workbookViewId="0">
      <selection activeCell="A62" sqref="A62"/>
    </sheetView>
  </sheetViews>
  <sheetFormatPr defaultRowHeight="15" x14ac:dyDescent="0.2"/>
  <cols>
    <col min="1" max="1" width="8.875" customWidth="1"/>
    <col min="2" max="2" width="21.92578125" customWidth="1"/>
    <col min="3" max="3" width="21.25390625" customWidth="1"/>
    <col min="4" max="4" width="21.38671875" customWidth="1"/>
    <col min="5" max="5" width="11.296875" bestFit="1" customWidth="1"/>
  </cols>
  <sheetData>
    <row r="3" spans="1:5" x14ac:dyDescent="0.2">
      <c r="A3" s="7" t="s">
        <v>1</v>
      </c>
      <c r="B3" s="8" t="s">
        <v>0</v>
      </c>
      <c r="C3" s="9" t="s">
        <v>2</v>
      </c>
    </row>
    <row r="4" spans="1:5" x14ac:dyDescent="0.2">
      <c r="B4" t="s">
        <v>3</v>
      </c>
      <c r="C4">
        <v>150000</v>
      </c>
    </row>
    <row r="5" spans="1:5" x14ac:dyDescent="0.2">
      <c r="B5" t="s">
        <v>4</v>
      </c>
      <c r="C5" s="1">
        <v>0.08</v>
      </c>
    </row>
    <row r="6" spans="1:5" x14ac:dyDescent="0.2">
      <c r="B6" t="s">
        <v>5</v>
      </c>
      <c r="C6">
        <v>3</v>
      </c>
    </row>
    <row r="7" spans="1:5" x14ac:dyDescent="0.2">
      <c r="B7" t="s">
        <v>6</v>
      </c>
      <c r="C7" s="2">
        <f>-PMT(C5/12,C6*12,C4)</f>
        <v>4700.4548192146276</v>
      </c>
    </row>
    <row r="9" spans="1:5" x14ac:dyDescent="0.2">
      <c r="A9" s="7" t="s">
        <v>7</v>
      </c>
      <c r="B9" s="8" t="s">
        <v>8</v>
      </c>
      <c r="C9" s="9" t="s">
        <v>2</v>
      </c>
    </row>
    <row r="10" spans="1:5" x14ac:dyDescent="0.2">
      <c r="B10" t="s">
        <v>3</v>
      </c>
      <c r="C10">
        <v>150000</v>
      </c>
    </row>
    <row r="11" spans="1:5" x14ac:dyDescent="0.2">
      <c r="B11" t="s">
        <v>9</v>
      </c>
      <c r="C11" s="1">
        <v>0.08</v>
      </c>
      <c r="E11" s="3"/>
    </row>
    <row r="12" spans="1:5" x14ac:dyDescent="0.2">
      <c r="B12" t="s">
        <v>10</v>
      </c>
      <c r="C12">
        <v>36</v>
      </c>
      <c r="E12" s="2"/>
    </row>
    <row r="13" spans="1:5" x14ac:dyDescent="0.2">
      <c r="B13" t="s">
        <v>40</v>
      </c>
      <c r="C13">
        <v>12</v>
      </c>
      <c r="E13" s="2"/>
    </row>
    <row r="14" spans="1:5" x14ac:dyDescent="0.2">
      <c r="B14" t="s">
        <v>41</v>
      </c>
      <c r="C14" s="2">
        <f>-PPMT(C11/12,C13,C12,C10)</f>
        <v>3981.0504081187928</v>
      </c>
      <c r="E14" s="3"/>
    </row>
    <row r="15" spans="1:5" x14ac:dyDescent="0.2">
      <c r="A15" s="7" t="s">
        <v>11</v>
      </c>
      <c r="B15" s="8" t="s">
        <v>12</v>
      </c>
      <c r="C15" s="9" t="s">
        <v>2</v>
      </c>
    </row>
    <row r="16" spans="1:5" x14ac:dyDescent="0.2">
      <c r="B16" t="s">
        <v>3</v>
      </c>
      <c r="C16">
        <v>150000</v>
      </c>
      <c r="D16" s="5"/>
    </row>
    <row r="17" spans="1:3" x14ac:dyDescent="0.2">
      <c r="B17" t="s">
        <v>9</v>
      </c>
      <c r="C17" s="1">
        <v>0.08</v>
      </c>
    </row>
    <row r="18" spans="1:3" x14ac:dyDescent="0.2">
      <c r="B18" t="s">
        <v>5</v>
      </c>
      <c r="C18">
        <v>36</v>
      </c>
    </row>
    <row r="19" spans="1:3" x14ac:dyDescent="0.2">
      <c r="B19" t="s">
        <v>13</v>
      </c>
      <c r="C19">
        <v>6</v>
      </c>
    </row>
    <row r="20" spans="1:3" x14ac:dyDescent="0.2">
      <c r="B20" t="s">
        <v>14</v>
      </c>
      <c r="C20" s="2">
        <f>-IPMT(C17/12,C19,C18,C16)</f>
        <v>874.99585853285396</v>
      </c>
    </row>
    <row r="22" spans="1:3" x14ac:dyDescent="0.2">
      <c r="A22" s="7" t="s">
        <v>15</v>
      </c>
      <c r="B22" s="8" t="s">
        <v>0</v>
      </c>
      <c r="C22" s="9" t="s">
        <v>2</v>
      </c>
    </row>
    <row r="23" spans="1:3" x14ac:dyDescent="0.2">
      <c r="B23" t="s">
        <v>3</v>
      </c>
      <c r="C23">
        <v>200000</v>
      </c>
    </row>
    <row r="24" spans="1:3" x14ac:dyDescent="0.2">
      <c r="B24" t="s">
        <v>16</v>
      </c>
      <c r="C24" s="1">
        <v>0.1</v>
      </c>
    </row>
    <row r="25" spans="1:3" x14ac:dyDescent="0.2">
      <c r="B25" t="s">
        <v>5</v>
      </c>
      <c r="C25">
        <v>5</v>
      </c>
    </row>
    <row r="26" spans="1:3" x14ac:dyDescent="0.2">
      <c r="B26" t="s">
        <v>17</v>
      </c>
      <c r="C26" s="2">
        <f>-PMT(C24/12,C25*12,C23)</f>
        <v>4249.4089422536554</v>
      </c>
    </row>
    <row r="27" spans="1:3" x14ac:dyDescent="0.2">
      <c r="C27" s="2"/>
    </row>
    <row r="29" spans="1:3" x14ac:dyDescent="0.2">
      <c r="A29" s="7" t="s">
        <v>18</v>
      </c>
      <c r="B29" s="8" t="s">
        <v>19</v>
      </c>
      <c r="C29" s="9" t="s">
        <v>2</v>
      </c>
    </row>
    <row r="30" spans="1:3" x14ac:dyDescent="0.2">
      <c r="B30" t="s">
        <v>20</v>
      </c>
      <c r="C30">
        <v>10000</v>
      </c>
    </row>
    <row r="31" spans="1:3" x14ac:dyDescent="0.2">
      <c r="B31" t="s">
        <v>21</v>
      </c>
      <c r="C31">
        <v>15000</v>
      </c>
    </row>
    <row r="32" spans="1:3" x14ac:dyDescent="0.2">
      <c r="B32" t="s">
        <v>23</v>
      </c>
      <c r="C32">
        <v>4</v>
      </c>
    </row>
    <row r="33" spans="1:3" x14ac:dyDescent="0.2">
      <c r="B33" t="s">
        <v>22</v>
      </c>
      <c r="C33" s="4">
        <f>((C31/C30)^(1/C32)-1)</f>
        <v>0.1066819197003217</v>
      </c>
    </row>
    <row r="35" spans="1:3" x14ac:dyDescent="0.2">
      <c r="A35" s="7" t="s">
        <v>24</v>
      </c>
      <c r="B35" s="8" t="s">
        <v>25</v>
      </c>
      <c r="C35" s="9" t="s">
        <v>2</v>
      </c>
    </row>
    <row r="36" spans="1:3" x14ac:dyDescent="0.2">
      <c r="B36" t="s">
        <v>26</v>
      </c>
      <c r="C36" s="1">
        <v>0.06</v>
      </c>
    </row>
    <row r="37" spans="1:3" x14ac:dyDescent="0.2">
      <c r="B37" t="s">
        <v>27</v>
      </c>
      <c r="C37">
        <v>4</v>
      </c>
    </row>
    <row r="38" spans="1:3" x14ac:dyDescent="0.2">
      <c r="B38" t="s">
        <v>28</v>
      </c>
      <c r="C38" s="4">
        <f>EFFECT(C36,C37)</f>
        <v>6.136355062499943E-2</v>
      </c>
    </row>
    <row r="40" spans="1:3" x14ac:dyDescent="0.2">
      <c r="A40" s="7" t="s">
        <v>29</v>
      </c>
      <c r="B40" s="8" t="s">
        <v>31</v>
      </c>
      <c r="C40" s="9" t="s">
        <v>2</v>
      </c>
    </row>
    <row r="41" spans="1:3" x14ac:dyDescent="0.2">
      <c r="B41" t="s">
        <v>30</v>
      </c>
      <c r="C41" s="4">
        <v>9.5000000000000001E-2</v>
      </c>
    </row>
    <row r="42" spans="1:3" x14ac:dyDescent="0.2">
      <c r="B42" t="s">
        <v>32</v>
      </c>
      <c r="C42">
        <v>12</v>
      </c>
    </row>
    <row r="43" spans="1:3" x14ac:dyDescent="0.2">
      <c r="B43" t="s">
        <v>33</v>
      </c>
      <c r="C43" s="4">
        <f>NOMINAL(C41,C42)</f>
        <v>9.1098411486990827E-2</v>
      </c>
    </row>
    <row r="45" spans="1:3" x14ac:dyDescent="0.2">
      <c r="A45" s="7" t="s">
        <v>34</v>
      </c>
      <c r="B45" s="8" t="s">
        <v>35</v>
      </c>
      <c r="C45" s="9" t="s">
        <v>2</v>
      </c>
    </row>
    <row r="46" spans="1:3" x14ac:dyDescent="0.2">
      <c r="B46" t="s">
        <v>36</v>
      </c>
      <c r="C46">
        <v>50000</v>
      </c>
    </row>
    <row r="47" spans="1:3" x14ac:dyDescent="0.2">
      <c r="B47" t="s">
        <v>37</v>
      </c>
      <c r="C47">
        <v>10000</v>
      </c>
    </row>
    <row r="48" spans="1:3" x14ac:dyDescent="0.2">
      <c r="B48" t="s">
        <v>38</v>
      </c>
      <c r="C48">
        <v>5</v>
      </c>
    </row>
    <row r="49" spans="1:3" x14ac:dyDescent="0.2">
      <c r="B49" t="s">
        <v>39</v>
      </c>
      <c r="C49" s="6">
        <f>(C46-C47)/C48</f>
        <v>8000</v>
      </c>
    </row>
    <row r="51" spans="1:3" x14ac:dyDescent="0.2">
      <c r="A51" s="7" t="s">
        <v>42</v>
      </c>
      <c r="B51" s="8" t="s">
        <v>43</v>
      </c>
      <c r="C51" s="9" t="s">
        <v>2</v>
      </c>
    </row>
    <row r="52" spans="1:3" x14ac:dyDescent="0.2">
      <c r="B52" t="s">
        <v>44</v>
      </c>
      <c r="C52">
        <v>300000</v>
      </c>
    </row>
    <row r="53" spans="1:3" x14ac:dyDescent="0.2">
      <c r="B53" t="s">
        <v>45</v>
      </c>
      <c r="C53" s="1">
        <v>7.0000000000000007E-2</v>
      </c>
    </row>
    <row r="54" spans="1:3" x14ac:dyDescent="0.2">
      <c r="B54" t="s">
        <v>46</v>
      </c>
      <c r="C54">
        <v>10</v>
      </c>
    </row>
    <row r="55" spans="1:3" x14ac:dyDescent="0.2">
      <c r="B55" t="s">
        <v>47</v>
      </c>
      <c r="C55">
        <v>36</v>
      </c>
    </row>
    <row r="56" spans="1:3" x14ac:dyDescent="0.2">
      <c r="B56" t="s">
        <v>48</v>
      </c>
      <c r="C56">
        <v>60</v>
      </c>
    </row>
    <row r="57" spans="1:3" x14ac:dyDescent="0.2">
      <c r="B57" t="s">
        <v>49</v>
      </c>
      <c r="C57" s="2">
        <f>-PMT(C53/12,C54*12,C52)</f>
        <v>3483.2543765587216</v>
      </c>
    </row>
    <row r="58" spans="1:3" x14ac:dyDescent="0.2">
      <c r="B58" t="s">
        <v>50</v>
      </c>
      <c r="C58">
        <v>120</v>
      </c>
    </row>
    <row r="59" spans="1:3" x14ac:dyDescent="0.2">
      <c r="B59" t="s">
        <v>51</v>
      </c>
      <c r="C59" s="2">
        <f>-PPMT(C53/12,C55,C58,C52)</f>
        <v>2124.5802854670587</v>
      </c>
    </row>
    <row r="60" spans="1:3" x14ac:dyDescent="0.2">
      <c r="B60" t="s">
        <v>52</v>
      </c>
      <c r="C60" s="2">
        <f>-IPMT(C53/12,C56,C58,C52)</f>
        <v>1040.3991796611519</v>
      </c>
    </row>
    <row r="62" spans="1:3" x14ac:dyDescent="0.2">
      <c r="A62" s="7" t="s">
        <v>53</v>
      </c>
      <c r="B62" s="8" t="s">
        <v>54</v>
      </c>
      <c r="C62" s="9" t="s">
        <v>2</v>
      </c>
    </row>
    <row r="63" spans="1:3" x14ac:dyDescent="0.2">
      <c r="B63" t="s">
        <v>3</v>
      </c>
      <c r="C63">
        <v>200000</v>
      </c>
    </row>
    <row r="64" spans="1:3" x14ac:dyDescent="0.2">
      <c r="B64" t="s">
        <v>45</v>
      </c>
      <c r="C64" s="1">
        <v>0.08</v>
      </c>
    </row>
    <row r="65" spans="2:3" x14ac:dyDescent="0.2">
      <c r="B65" t="s">
        <v>55</v>
      </c>
      <c r="C65">
        <v>4</v>
      </c>
    </row>
    <row r="66" spans="2:3" x14ac:dyDescent="0.2">
      <c r="B66" t="s">
        <v>56</v>
      </c>
      <c r="C66">
        <v>1</v>
      </c>
    </row>
    <row r="67" spans="2:3" x14ac:dyDescent="0.2">
      <c r="B67" t="s">
        <v>57</v>
      </c>
      <c r="C67" s="2">
        <f>-PPMT(C64,C66,C65,C63)</f>
        <v>44384.160890807871</v>
      </c>
    </row>
    <row r="68" spans="2:3" x14ac:dyDescent="0.2">
      <c r="B68" t="s">
        <v>58</v>
      </c>
      <c r="C68" s="2">
        <f>-PPMT(C64/12,C66,C65*12,C63)</f>
        <v>3549.2511349671631</v>
      </c>
    </row>
    <row r="69" spans="2:3" x14ac:dyDescent="0.2">
      <c r="B69" t="s">
        <v>59</v>
      </c>
      <c r="C69" s="2">
        <f>-IPMT(C64/12,C66,C65*12,C63)</f>
        <v>1333.3333333333335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Divakara Rao Parapati</dc:creator>
  <cp:lastModifiedBy>Divakara Rao Parapati</cp:lastModifiedBy>
  <dcterms:created xsi:type="dcterms:W3CDTF">2024-03-09T14:22:30Z</dcterms:created>
  <dcterms:modified xsi:type="dcterms:W3CDTF">2024-03-10T06:26:09Z</dcterms:modified>
</cp:coreProperties>
</file>