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91900\Dropbox\My PC (LAPTOP-BOUM6ROT)\Downloads\"/>
    </mc:Choice>
  </mc:AlternateContent>
  <xr:revisionPtr revIDLastSave="0" documentId="13_ncr:1_{B6EF56A7-8C17-4DB9-BA9F-7C87D7FECD8B}" xr6:coauthVersionLast="47" xr6:coauthVersionMax="47" xr10:uidLastSave="{00000000-0000-0000-0000-000000000000}"/>
  <bookViews>
    <workbookView xWindow="-108" yWindow="-108" windowWidth="23256" windowHeight="12456" xr2:uid="{7399BE3A-A04C-4D2F-9F81-3261F0A8F96C}"/>
  </bookViews>
  <sheets>
    <sheet name="M&amp;A model"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1" i="1" l="1"/>
  <c r="D83" i="1"/>
  <c r="C76" i="1"/>
  <c r="C73" i="1"/>
  <c r="B67" i="1"/>
  <c r="E59" i="1"/>
  <c r="E58" i="1"/>
  <c r="X24" i="1"/>
</calcChain>
</file>

<file path=xl/sharedStrings.xml><?xml version="1.0" encoding="utf-8"?>
<sst xmlns="http://schemas.openxmlformats.org/spreadsheetml/2006/main" count="94" uniqueCount="64">
  <si>
    <t>Amazon’s Acquisition of Whole Foods </t>
  </si>
  <si>
    <t>M&amp;A MODEL</t>
  </si>
  <si>
    <t xml:space="preserve">Whole Foods </t>
  </si>
  <si>
    <t>First Store: Opened in 1980 after merging with Craig Weller and Mark Skiles' grocery store.</t>
  </si>
  <si>
    <t>Founded: 1978 in Austin, Texas, by John Mackey and Renee Lawson Hardy.</t>
  </si>
  <si>
    <t>Expansion: Grew rapidly through acquisitions of chains like Wellspring Grocery, Bread &amp; Circus, Mrs. Gooch's, Fresh Fields, and Wild Oats.</t>
  </si>
  <si>
    <t>International Presence: Expanded into Canada and the UK in the 2000s.</t>
  </si>
  <si>
    <t>Acquisition by Amazon: In 2017, Amazon acquired Whole Foods Market, enhancing its market reach and operations.</t>
  </si>
  <si>
    <t>AMAZON</t>
  </si>
  <si>
    <t>Amazon.com, Inc. engages in the sale of a range of products and services to customers.</t>
  </si>
  <si>
    <t>The company serves its primary customer sets, consisting of consumers, sellers, developers, enterprises, content creators, advertisers, and employees. The company serves consumers through its online and physical stores and focus on selection, and convenience. The company offers programs that enable sellers to grow their businesses, sell their products in its stores, and fulfill orders through it, and programs that allow authors, independent publishers, musicians, filmmakers, Twitch streamers, skill and app developers, and others to publish and sell content. The company serves developers and enterprises of all sizes through AWS, which offers a broad set of on-demand technology services, including compute, storage, database, analytics, and machine learning, and other services. The company also manufactures and sells electronic devices.</t>
  </si>
  <si>
    <t>REVENUE</t>
  </si>
  <si>
    <t>EBITDA</t>
  </si>
  <si>
    <t>NET INCOME</t>
  </si>
  <si>
    <t>SHARES OUTSTANDING</t>
  </si>
  <si>
    <t>CURRENT PRICE SHARE</t>
  </si>
  <si>
    <t>$195.05</t>
  </si>
  <si>
    <t>$42</t>
  </si>
  <si>
    <t>WHOLE FOODS</t>
  </si>
  <si>
    <t>Billion</t>
  </si>
  <si>
    <t>Million</t>
  </si>
  <si>
    <t>ACQUISITION DETAILS</t>
  </si>
  <si>
    <t>PURCHASE PRICE PER SHARE: $42</t>
  </si>
  <si>
    <t>PAYMENT METHOD: CASH</t>
  </si>
  <si>
    <t>TOTAL PURCHASE PRICE: $13.44 BILLION</t>
  </si>
  <si>
    <t>TOTAL PURCHASE PRICE</t>
  </si>
  <si>
    <t>=</t>
  </si>
  <si>
    <t>*CURRENT PRICE SHARE</t>
  </si>
  <si>
    <t>Financial Staements</t>
  </si>
  <si>
    <t>Amazon</t>
  </si>
  <si>
    <t xml:space="preserve">Income Statement </t>
  </si>
  <si>
    <t>Revenue</t>
  </si>
  <si>
    <t>COGS</t>
  </si>
  <si>
    <t>GROSS PROFIT</t>
  </si>
  <si>
    <t>SG&amp;A</t>
  </si>
  <si>
    <t>OPERATING INCOME</t>
  </si>
  <si>
    <t>INTEREST ICOME</t>
  </si>
  <si>
    <t>INTEREST EXPENSE</t>
  </si>
  <si>
    <t>EARNINGS BEFORE TAX</t>
  </si>
  <si>
    <t>INCOME TAX</t>
  </si>
  <si>
    <t>Whole foods</t>
  </si>
  <si>
    <t>COMBINED FINANCIAL STATEMENTS</t>
  </si>
  <si>
    <t xml:space="preserve">REVENUE </t>
  </si>
  <si>
    <t>Interest on new debt</t>
  </si>
  <si>
    <t xml:space="preserve">Since used their cash reserve ,so there is no new debt issued </t>
  </si>
  <si>
    <t>HOWEVER, LET'S CONSIDER THE OPPORTUNITY COST OF USING CASH. ASSUME AMAZON COULD EARN 2% INTEREST ON ITS CASH RESERVES.</t>
  </si>
  <si>
    <t>Adjusting net income after opportunity cost</t>
  </si>
  <si>
    <t>Pro forma EPS</t>
  </si>
  <si>
    <t>Amazon standalone EPS</t>
  </si>
  <si>
    <t>Since the pro forma EPS is better than Amazon standalone EPS , The deal is accretive</t>
  </si>
  <si>
    <t>CONSIDERING SYNERGIES</t>
  </si>
  <si>
    <t>Cost synergie</t>
  </si>
  <si>
    <t>mil</t>
  </si>
  <si>
    <t>10% margin</t>
  </si>
  <si>
    <t>Revenue synergie of 200 mil</t>
  </si>
  <si>
    <t>Adjusted EBITDA and Net income</t>
  </si>
  <si>
    <t>BIL</t>
  </si>
  <si>
    <t>Net Income</t>
  </si>
  <si>
    <t>bil</t>
  </si>
  <si>
    <t>Calculating pro forma EPS with synergie</t>
  </si>
  <si>
    <t xml:space="preserve">Final Analysis </t>
  </si>
  <si>
    <t>Pro forma EPSwithout synergie</t>
  </si>
  <si>
    <t>Pro forma EPS with synergie</t>
  </si>
  <si>
    <t>This deal  is more accretive when synergies are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</si>
</sst>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
    <numFmt numFmtId="169" formatCode="0.0"/>
    <numFmt numFmtId="170" formatCode="#,##0.000"/>
  </numFmts>
  <fonts count="5" x14ac:knownFonts="1">
    <font>
      <sz val="11"/>
      <color theme="1"/>
      <name val="Arial Narrow"/>
      <family val="2"/>
    </font>
    <font>
      <sz val="16"/>
      <color theme="1"/>
      <name val="Arial Narrow"/>
      <family val="2"/>
    </font>
    <font>
      <sz val="20"/>
      <color rgb="FFFF0000"/>
      <name val="Arial Narrow"/>
      <family val="2"/>
    </font>
    <font>
      <sz val="18"/>
      <color theme="1"/>
      <name val="Arial Narrow"/>
      <family val="2"/>
    </font>
    <font>
      <sz val="14"/>
      <color theme="1"/>
      <name val="Arial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0" fillId="2" borderId="0" xfId="0" applyFill="1"/>
    <xf numFmtId="3" fontId="0" fillId="0" borderId="0" xfId="0" applyNumberFormat="1" applyAlignment="1">
      <alignment horizontal="right"/>
    </xf>
    <xf numFmtId="0" fontId="0" fillId="0" borderId="0" xfId="0" applyAlignment="1">
      <alignment horizontal="right"/>
    </xf>
    <xf numFmtId="0" fontId="0" fillId="2" borderId="0" xfId="0" applyFill="1" applyAlignment="1">
      <alignment horizontal="center"/>
    </xf>
    <xf numFmtId="0" fontId="4" fillId="2" borderId="0" xfId="0" applyFont="1" applyFill="1" applyAlignment="1">
      <alignment horizontal="center"/>
    </xf>
    <xf numFmtId="168" fontId="0" fillId="0" borderId="0" xfId="0" applyNumberFormat="1"/>
    <xf numFmtId="168" fontId="0" fillId="0" borderId="0" xfId="0" applyNumberFormat="1" applyAlignment="1">
      <alignment horizontal="right"/>
    </xf>
    <xf numFmtId="0" fontId="0" fillId="0" borderId="0" xfId="0" applyAlignment="1"/>
    <xf numFmtId="169" fontId="0" fillId="0" borderId="0" xfId="0" applyNumberFormat="1"/>
    <xf numFmtId="2" fontId="0" fillId="0" borderId="0" xfId="0" applyNumberForma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A026-18F2-4C4C-8A22-B8A65B296556}">
  <dimension ref="A2:AA98"/>
  <sheetViews>
    <sheetView tabSelected="1" topLeftCell="A73" workbookViewId="0">
      <selection activeCell="N90" sqref="N90"/>
    </sheetView>
  </sheetViews>
  <sheetFormatPr defaultRowHeight="13.8" x14ac:dyDescent="0.25"/>
  <cols>
    <col min="2" max="2" width="10.375" customWidth="1"/>
    <col min="3" max="3" width="15" customWidth="1"/>
  </cols>
  <sheetData>
    <row r="2" spans="1:16" x14ac:dyDescent="0.25">
      <c r="C2" s="2" t="s">
        <v>0</v>
      </c>
      <c r="D2" s="2"/>
      <c r="E2" s="2"/>
      <c r="F2" s="2"/>
      <c r="G2" s="2"/>
      <c r="H2" s="2"/>
    </row>
    <row r="3" spans="1:16" x14ac:dyDescent="0.25">
      <c r="C3" s="2"/>
      <c r="D3" s="2"/>
      <c r="E3" s="2"/>
      <c r="F3" s="2"/>
      <c r="G3" s="2"/>
      <c r="H3" s="2"/>
    </row>
    <row r="5" spans="1:16" x14ac:dyDescent="0.25">
      <c r="A5" s="3" t="s">
        <v>1</v>
      </c>
      <c r="B5" s="3"/>
      <c r="C5" s="3"/>
    </row>
    <row r="6" spans="1:16" x14ac:dyDescent="0.25">
      <c r="A6" s="3"/>
      <c r="B6" s="3"/>
      <c r="C6" s="3"/>
    </row>
    <row r="11" spans="1:16" x14ac:dyDescent="0.25">
      <c r="A11" s="2" t="s">
        <v>2</v>
      </c>
      <c r="B11" s="2"/>
      <c r="O11" s="4" t="s">
        <v>8</v>
      </c>
      <c r="P11" s="4"/>
    </row>
    <row r="12" spans="1:16" x14ac:dyDescent="0.25">
      <c r="A12" s="2"/>
      <c r="B12" s="2"/>
      <c r="O12" s="4"/>
      <c r="P12" s="4"/>
    </row>
    <row r="13" spans="1:16" x14ac:dyDescent="0.25">
      <c r="A13" t="s">
        <v>4</v>
      </c>
      <c r="O13" t="s">
        <v>9</v>
      </c>
    </row>
    <row r="14" spans="1:16" x14ac:dyDescent="0.25">
      <c r="A14" t="s">
        <v>3</v>
      </c>
    </row>
    <row r="15" spans="1:16" x14ac:dyDescent="0.25">
      <c r="A15" t="s">
        <v>5</v>
      </c>
      <c r="O15" t="s">
        <v>10</v>
      </c>
    </row>
    <row r="16" spans="1:16" x14ac:dyDescent="0.25">
      <c r="A16" t="s">
        <v>6</v>
      </c>
    </row>
    <row r="17" spans="1:27" x14ac:dyDescent="0.25">
      <c r="A17" t="s">
        <v>7</v>
      </c>
    </row>
    <row r="20" spans="1:27" x14ac:dyDescent="0.25">
      <c r="B20" s="8" t="s">
        <v>18</v>
      </c>
      <c r="C20" s="8"/>
      <c r="O20" s="5" t="s">
        <v>8</v>
      </c>
    </row>
    <row r="21" spans="1:27" x14ac:dyDescent="0.25">
      <c r="E21">
        <v>2017</v>
      </c>
      <c r="R21">
        <v>2017</v>
      </c>
    </row>
    <row r="22" spans="1:27" x14ac:dyDescent="0.25">
      <c r="B22" s="1" t="s">
        <v>11</v>
      </c>
      <c r="C22" s="1"/>
      <c r="E22" s="7">
        <v>16</v>
      </c>
      <c r="F22" t="s">
        <v>19</v>
      </c>
      <c r="O22" s="1" t="s">
        <v>11</v>
      </c>
      <c r="P22" s="1"/>
      <c r="R22" s="6">
        <v>136</v>
      </c>
      <c r="S22" t="s">
        <v>19</v>
      </c>
      <c r="X22" t="s">
        <v>25</v>
      </c>
    </row>
    <row r="23" spans="1:27" x14ac:dyDescent="0.25">
      <c r="B23" s="1" t="s">
        <v>12</v>
      </c>
      <c r="C23" s="1"/>
      <c r="E23" s="7">
        <v>1.4</v>
      </c>
      <c r="F23" t="s">
        <v>19</v>
      </c>
      <c r="O23" s="1" t="s">
        <v>12</v>
      </c>
      <c r="P23" s="1"/>
      <c r="R23" s="6">
        <v>13</v>
      </c>
      <c r="S23" t="s">
        <v>19</v>
      </c>
      <c r="W23" t="s">
        <v>26</v>
      </c>
      <c r="X23" s="1" t="s">
        <v>14</v>
      </c>
      <c r="Y23" s="1"/>
      <c r="Z23" s="1"/>
      <c r="AA23" t="s">
        <v>27</v>
      </c>
    </row>
    <row r="24" spans="1:27" x14ac:dyDescent="0.25">
      <c r="B24" s="1" t="s">
        <v>13</v>
      </c>
      <c r="C24" s="1"/>
      <c r="E24" s="7">
        <v>507</v>
      </c>
      <c r="F24" t="s">
        <v>20</v>
      </c>
      <c r="O24" s="1" t="s">
        <v>13</v>
      </c>
      <c r="P24" s="1"/>
      <c r="R24" s="11">
        <v>2.4</v>
      </c>
      <c r="S24" t="s">
        <v>19</v>
      </c>
      <c r="X24">
        <f>320*42</f>
        <v>13440</v>
      </c>
    </row>
    <row r="25" spans="1:27" x14ac:dyDescent="0.25">
      <c r="B25" s="1" t="s">
        <v>14</v>
      </c>
      <c r="C25" s="1"/>
      <c r="D25" s="1"/>
      <c r="E25" s="7">
        <v>320</v>
      </c>
      <c r="F25" t="s">
        <v>20</v>
      </c>
      <c r="O25" s="1" t="s">
        <v>14</v>
      </c>
      <c r="P25" s="1"/>
      <c r="Q25" s="1"/>
      <c r="R25" s="6">
        <v>478</v>
      </c>
      <c r="S25" t="s">
        <v>20</v>
      </c>
    </row>
    <row r="26" spans="1:27" x14ac:dyDescent="0.25">
      <c r="B26" s="1" t="s">
        <v>15</v>
      </c>
      <c r="C26" s="1"/>
      <c r="D26" s="1"/>
      <c r="E26" s="7" t="s">
        <v>17</v>
      </c>
      <c r="O26" s="1" t="s">
        <v>15</v>
      </c>
      <c r="P26" s="1"/>
      <c r="Q26" s="1"/>
      <c r="R26" s="7" t="s">
        <v>16</v>
      </c>
    </row>
    <row r="30" spans="1:27" ht="18" x14ac:dyDescent="0.35">
      <c r="J30" s="9" t="s">
        <v>21</v>
      </c>
      <c r="K30" s="9"/>
      <c r="L30" s="9"/>
      <c r="M30" s="9"/>
    </row>
    <row r="32" spans="1:27" x14ac:dyDescent="0.25">
      <c r="H32" t="s">
        <v>22</v>
      </c>
    </row>
    <row r="33" spans="2:15" x14ac:dyDescent="0.25">
      <c r="H33" t="s">
        <v>24</v>
      </c>
    </row>
    <row r="34" spans="2:15" x14ac:dyDescent="0.25">
      <c r="H34" t="s">
        <v>23</v>
      </c>
    </row>
    <row r="38" spans="2:15" x14ac:dyDescent="0.25">
      <c r="C38" t="s">
        <v>28</v>
      </c>
    </row>
    <row r="40" spans="2:15" x14ac:dyDescent="0.25">
      <c r="B40" t="s">
        <v>29</v>
      </c>
      <c r="J40" t="s">
        <v>40</v>
      </c>
    </row>
    <row r="41" spans="2:15" x14ac:dyDescent="0.25">
      <c r="B41" t="s">
        <v>30</v>
      </c>
      <c r="J41" t="s">
        <v>30</v>
      </c>
    </row>
    <row r="42" spans="2:15" x14ac:dyDescent="0.25">
      <c r="E42">
        <v>2017</v>
      </c>
      <c r="F42">
        <v>2018</v>
      </c>
      <c r="G42">
        <v>2019</v>
      </c>
      <c r="M42">
        <v>2017</v>
      </c>
      <c r="N42">
        <v>2018</v>
      </c>
      <c r="O42">
        <v>2019</v>
      </c>
    </row>
    <row r="43" spans="2:15" x14ac:dyDescent="0.25">
      <c r="B43" t="s">
        <v>31</v>
      </c>
      <c r="J43" t="s">
        <v>31</v>
      </c>
    </row>
    <row r="44" spans="2:15" x14ac:dyDescent="0.25">
      <c r="B44" t="s">
        <v>32</v>
      </c>
      <c r="J44" t="s">
        <v>32</v>
      </c>
    </row>
    <row r="45" spans="2:15" x14ac:dyDescent="0.25">
      <c r="B45" t="s">
        <v>33</v>
      </c>
      <c r="J45" t="s">
        <v>33</v>
      </c>
    </row>
    <row r="46" spans="2:15" x14ac:dyDescent="0.25">
      <c r="B46" t="s">
        <v>34</v>
      </c>
      <c r="J46" t="s">
        <v>34</v>
      </c>
    </row>
    <row r="47" spans="2:15" x14ac:dyDescent="0.25">
      <c r="B47" t="s">
        <v>35</v>
      </c>
      <c r="J47" t="s">
        <v>35</v>
      </c>
    </row>
    <row r="48" spans="2:15" x14ac:dyDescent="0.25">
      <c r="B48" t="s">
        <v>36</v>
      </c>
      <c r="J48" t="s">
        <v>36</v>
      </c>
    </row>
    <row r="49" spans="2:10" x14ac:dyDescent="0.25">
      <c r="B49" t="s">
        <v>37</v>
      </c>
      <c r="J49" t="s">
        <v>37</v>
      </c>
    </row>
    <row r="50" spans="2:10" x14ac:dyDescent="0.25">
      <c r="B50" t="s">
        <v>38</v>
      </c>
      <c r="J50" t="s">
        <v>38</v>
      </c>
    </row>
    <row r="51" spans="2:10" x14ac:dyDescent="0.25">
      <c r="B51" t="s">
        <v>39</v>
      </c>
      <c r="J51" t="s">
        <v>39</v>
      </c>
    </row>
    <row r="52" spans="2:10" x14ac:dyDescent="0.25">
      <c r="B52" t="s">
        <v>13</v>
      </c>
      <c r="J52" t="s">
        <v>13</v>
      </c>
    </row>
    <row r="56" spans="2:10" x14ac:dyDescent="0.25">
      <c r="C56" t="s">
        <v>41</v>
      </c>
    </row>
    <row r="58" spans="2:10" x14ac:dyDescent="0.25">
      <c r="C58" t="s">
        <v>42</v>
      </c>
      <c r="E58" s="10">
        <f>E22+R22</f>
        <v>152</v>
      </c>
    </row>
    <row r="59" spans="2:10" x14ac:dyDescent="0.25">
      <c r="C59" t="s">
        <v>12</v>
      </c>
      <c r="E59" s="10">
        <f>E23+R23</f>
        <v>14.4</v>
      </c>
    </row>
    <row r="60" spans="2:10" x14ac:dyDescent="0.25">
      <c r="C60" t="s">
        <v>13</v>
      </c>
      <c r="E60" s="15">
        <v>2.907</v>
      </c>
    </row>
    <row r="63" spans="2:10" x14ac:dyDescent="0.25">
      <c r="B63" t="s">
        <v>43</v>
      </c>
    </row>
    <row r="64" spans="2:10" x14ac:dyDescent="0.25">
      <c r="B64" t="s">
        <v>44</v>
      </c>
    </row>
    <row r="65" spans="2:16" x14ac:dyDescent="0.25">
      <c r="B65" s="12" t="s">
        <v>45</v>
      </c>
      <c r="C65" s="12"/>
      <c r="D65" s="12"/>
      <c r="E65" s="12"/>
      <c r="F65" s="12"/>
      <c r="G65" s="12"/>
      <c r="H65" s="12"/>
      <c r="I65" s="12"/>
      <c r="J65" s="12"/>
      <c r="K65" s="12"/>
      <c r="L65" s="12"/>
      <c r="M65" s="12"/>
      <c r="N65" s="12"/>
      <c r="O65" s="12"/>
      <c r="P65" s="12"/>
    </row>
    <row r="67" spans="2:16" x14ac:dyDescent="0.25">
      <c r="B67" s="13">
        <f>X24*2%</f>
        <v>268.8</v>
      </c>
      <c r="C67" t="s">
        <v>20</v>
      </c>
    </row>
    <row r="69" spans="2:16" x14ac:dyDescent="0.25">
      <c r="B69" t="s">
        <v>46</v>
      </c>
    </row>
    <row r="70" spans="2:16" x14ac:dyDescent="0.25">
      <c r="C70" s="15">
        <v>2.6381999999999999</v>
      </c>
    </row>
    <row r="72" spans="2:16" x14ac:dyDescent="0.25">
      <c r="B72" t="s">
        <v>47</v>
      </c>
    </row>
    <row r="73" spans="2:16" x14ac:dyDescent="0.25">
      <c r="C73" s="14">
        <f>C70/R25*1000</f>
        <v>5.5192468619246862</v>
      </c>
    </row>
    <row r="75" spans="2:16" x14ac:dyDescent="0.25">
      <c r="B75" t="s">
        <v>48</v>
      </c>
    </row>
    <row r="76" spans="2:16" x14ac:dyDescent="0.25">
      <c r="C76" s="14">
        <f>R24/R25*1000</f>
        <v>5.02092050209205</v>
      </c>
    </row>
    <row r="78" spans="2:16" x14ac:dyDescent="0.25">
      <c r="B78" t="s">
        <v>49</v>
      </c>
    </row>
    <row r="80" spans="2:16" x14ac:dyDescent="0.25">
      <c r="B80" t="s">
        <v>50</v>
      </c>
    </row>
    <row r="82" spans="2:5" x14ac:dyDescent="0.25">
      <c r="B82" t="s">
        <v>51</v>
      </c>
      <c r="D82">
        <v>400</v>
      </c>
      <c r="E82" t="s">
        <v>52</v>
      </c>
    </row>
    <row r="83" spans="2:5" x14ac:dyDescent="0.25">
      <c r="B83" t="s">
        <v>54</v>
      </c>
      <c r="D83">
        <f>200*10%</f>
        <v>20</v>
      </c>
    </row>
    <row r="84" spans="2:5" x14ac:dyDescent="0.25">
      <c r="B84" t="s">
        <v>53</v>
      </c>
    </row>
    <row r="86" spans="2:5" x14ac:dyDescent="0.25">
      <c r="B86" t="s">
        <v>55</v>
      </c>
    </row>
    <row r="87" spans="2:5" x14ac:dyDescent="0.25">
      <c r="B87" t="s">
        <v>12</v>
      </c>
      <c r="C87" s="10">
        <v>14.82</v>
      </c>
      <c r="D87" t="s">
        <v>56</v>
      </c>
    </row>
    <row r="88" spans="2:5" x14ac:dyDescent="0.25">
      <c r="B88" t="s">
        <v>57</v>
      </c>
      <c r="C88">
        <v>3.05</v>
      </c>
      <c r="D88" t="s">
        <v>58</v>
      </c>
    </row>
    <row r="90" spans="2:5" x14ac:dyDescent="0.25">
      <c r="B90" t="s">
        <v>59</v>
      </c>
    </row>
    <row r="91" spans="2:5" x14ac:dyDescent="0.25">
      <c r="C91" s="13">
        <f>$C88/$R25*1000</f>
        <v>6.3807531380753133</v>
      </c>
    </row>
    <row r="93" spans="2:5" x14ac:dyDescent="0.25">
      <c r="B93" t="s">
        <v>60</v>
      </c>
    </row>
    <row r="94" spans="2:5" x14ac:dyDescent="0.25">
      <c r="B94" t="s">
        <v>48</v>
      </c>
      <c r="D94">
        <v>5.0199999999999996</v>
      </c>
    </row>
    <row r="95" spans="2:5" x14ac:dyDescent="0.25">
      <c r="B95" t="s">
        <v>61</v>
      </c>
      <c r="D95">
        <v>5.52</v>
      </c>
    </row>
    <row r="96" spans="2:5" x14ac:dyDescent="0.25">
      <c r="B96" t="s">
        <v>62</v>
      </c>
      <c r="D96">
        <v>6.4</v>
      </c>
    </row>
    <row r="98" spans="2:2" x14ac:dyDescent="0.25">
      <c r="B98" t="s">
        <v>63</v>
      </c>
    </row>
  </sheetData>
  <mergeCells count="17">
    <mergeCell ref="J30:M30"/>
    <mergeCell ref="X23:Z23"/>
    <mergeCell ref="O26:Q26"/>
    <mergeCell ref="O24:P24"/>
    <mergeCell ref="O22:P22"/>
    <mergeCell ref="O23:P23"/>
    <mergeCell ref="B22:C22"/>
    <mergeCell ref="B23:C23"/>
    <mergeCell ref="B24:C24"/>
    <mergeCell ref="B25:D25"/>
    <mergeCell ref="B26:D26"/>
    <mergeCell ref="C2:H3"/>
    <mergeCell ref="A5:C6"/>
    <mergeCell ref="A11:B12"/>
    <mergeCell ref="O11:P12"/>
    <mergeCell ref="O25:Q25"/>
    <mergeCell ref="B20:C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M&amp;A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SARANG GAIKWAD</dc:creator>
  <cp:lastModifiedBy>SARANG GAIKWAD</cp:lastModifiedBy>
  <dcterms:created xsi:type="dcterms:W3CDTF">2024-07-11T19:47:18Z</dcterms:created>
  <dcterms:modified xsi:type="dcterms:W3CDTF">2024-07-11T23:59:04Z</dcterms:modified>
</cp:coreProperties>
</file>