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\Desktop\"/>
    </mc:Choice>
  </mc:AlternateContent>
  <xr:revisionPtr revIDLastSave="0" documentId="8_{C9F6F016-12FD-434E-91B5-164168C146B5}" xr6:coauthVersionLast="47" xr6:coauthVersionMax="47" xr10:uidLastSave="{00000000-0000-0000-0000-000000000000}"/>
  <bookViews>
    <workbookView xWindow="-108" yWindow="-108" windowWidth="23256" windowHeight="12576" xr2:uid="{B517E212-ACE1-4B03-85B0-97CEC72346D5}"/>
  </bookViews>
  <sheets>
    <sheet name="Historical Dat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2" l="1"/>
  <c r="C57" i="2" s="1"/>
  <c r="F53" i="2"/>
  <c r="E53" i="2"/>
  <c r="D53" i="2"/>
  <c r="C53" i="2"/>
  <c r="B53" i="2"/>
  <c r="F48" i="2"/>
  <c r="E48" i="2"/>
  <c r="D48" i="2"/>
  <c r="C48" i="2"/>
  <c r="B48" i="2"/>
  <c r="F44" i="2"/>
  <c r="F55" i="2" s="1"/>
  <c r="F57" i="2" s="1"/>
  <c r="E44" i="2"/>
  <c r="E55" i="2" s="1"/>
  <c r="E57" i="2" s="1"/>
  <c r="D44" i="2"/>
  <c r="D55" i="2" s="1"/>
  <c r="D57" i="2" s="1"/>
  <c r="C44" i="2"/>
  <c r="B44" i="2"/>
  <c r="B55" i="2" s="1"/>
  <c r="B57" i="2" s="1"/>
  <c r="D35" i="2"/>
  <c r="F34" i="2"/>
  <c r="E34" i="2"/>
  <c r="D34" i="2"/>
  <c r="C34" i="2"/>
  <c r="B34" i="2"/>
  <c r="F31" i="2"/>
  <c r="F35" i="2" s="1"/>
  <c r="E31" i="2"/>
  <c r="E35" i="2" s="1"/>
  <c r="D31" i="2"/>
  <c r="C31" i="2"/>
  <c r="C35" i="2" s="1"/>
  <c r="B31" i="2"/>
  <c r="B35" i="2" s="1"/>
  <c r="F28" i="2"/>
  <c r="F36" i="2" s="1"/>
  <c r="E28" i="2"/>
  <c r="D28" i="2"/>
  <c r="D36" i="2" s="1"/>
  <c r="C28" i="2"/>
  <c r="C36" i="2" s="1"/>
  <c r="B28" i="2"/>
  <c r="B36" i="2" s="1"/>
  <c r="D23" i="2"/>
  <c r="F22" i="2"/>
  <c r="F23" i="2" s="1"/>
  <c r="E22" i="2"/>
  <c r="E23" i="2" s="1"/>
  <c r="D22" i="2"/>
  <c r="C22" i="2"/>
  <c r="C23" i="2" s="1"/>
  <c r="B22" i="2"/>
  <c r="B23" i="2" s="1"/>
  <c r="C10" i="2"/>
  <c r="C12" i="2" s="1"/>
  <c r="F5" i="2"/>
  <c r="F10" i="2" s="1"/>
  <c r="F12" i="2" s="1"/>
  <c r="E5" i="2"/>
  <c r="E10" i="2" s="1"/>
  <c r="E12" i="2" s="1"/>
  <c r="D5" i="2"/>
  <c r="D10" i="2" s="1"/>
  <c r="D12" i="2" s="1"/>
  <c r="C5" i="2"/>
  <c r="B5" i="2"/>
  <c r="B10" i="2" s="1"/>
  <c r="B12" i="2" s="1"/>
  <c r="C2" i="2"/>
  <c r="D2" i="2" s="1"/>
  <c r="E2" i="2" s="1"/>
  <c r="F2" i="2" s="1"/>
  <c r="E36" i="2" l="1"/>
</calcChain>
</file>

<file path=xl/sharedStrings.xml><?xml version="1.0" encoding="utf-8"?>
<sst xmlns="http://schemas.openxmlformats.org/spreadsheetml/2006/main" count="49" uniqueCount="47">
  <si>
    <t>Statement of Profit or Loss for the years ended 31 December</t>
  </si>
  <si>
    <t>Sales Revenue</t>
  </si>
  <si>
    <t>Cost of Sales</t>
  </si>
  <si>
    <t>Gross Profit</t>
  </si>
  <si>
    <t>SG&amp;A Expense</t>
  </si>
  <si>
    <t>Depreciation Expense</t>
  </si>
  <si>
    <t>Interest Expense</t>
  </si>
  <si>
    <t>Income Before Income Taxes</t>
  </si>
  <si>
    <t>Income Taxes</t>
  </si>
  <si>
    <t>Profit after tax</t>
  </si>
  <si>
    <t>Statement of Financial Position as at 31 December</t>
  </si>
  <si>
    <t>Assets</t>
  </si>
  <si>
    <t>Non-current Assets</t>
  </si>
  <si>
    <t>Property, Plant &amp; Equipment</t>
  </si>
  <si>
    <t>Current Liabilities</t>
  </si>
  <si>
    <t>Cash &amp; Cash Equivalents</t>
  </si>
  <si>
    <t>Accounts Receivable</t>
  </si>
  <si>
    <t>Inventories</t>
  </si>
  <si>
    <t>Total Current Assets</t>
  </si>
  <si>
    <t>Total Assets</t>
  </si>
  <si>
    <t>Shareholders' Equity</t>
  </si>
  <si>
    <t>Share Capital</t>
  </si>
  <si>
    <t>Retained Earnings</t>
  </si>
  <si>
    <t>Total Shareholders' Equity</t>
  </si>
  <si>
    <t>Non-current Liabilities</t>
  </si>
  <si>
    <t>Long-Term Debt</t>
  </si>
  <si>
    <t>Total</t>
  </si>
  <si>
    <t>Accounts Payable</t>
  </si>
  <si>
    <t>Total Current Liabilities</t>
  </si>
  <si>
    <t>Total Liabilities</t>
  </si>
  <si>
    <t>Total Liabilities and Shareholders' Equity</t>
  </si>
  <si>
    <t>Statement of Cash Flows for the years ended 31 December</t>
  </si>
  <si>
    <t>Operating Activities</t>
  </si>
  <si>
    <t>Adjustments For:</t>
  </si>
  <si>
    <t>Changes in Non-Cash Working Capital</t>
  </si>
  <si>
    <t>Cash Generated From Operating Activities</t>
  </si>
  <si>
    <t>Investing Activities</t>
  </si>
  <si>
    <t>Additions to PPE</t>
  </si>
  <si>
    <t>Cash (Used For) Investing Activities</t>
  </si>
  <si>
    <t>Financing Activities</t>
  </si>
  <si>
    <t>Repayment of Debt</t>
  </si>
  <si>
    <t>Issuance of Equity</t>
  </si>
  <si>
    <t>Cash (Used For) Generated From Financing Activities</t>
  </si>
  <si>
    <t>Cash (Used) Generated in the Period</t>
  </si>
  <si>
    <t>Cash &amp; Cash Equivalents at Start</t>
  </si>
  <si>
    <t>Cash &amp; Cash Equivalents at End</t>
  </si>
  <si>
    <t>Current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</si>
</sst>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;\(&quot;$&quot;#,##0\)"/>
  </numFmts>
  <fonts count="13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theme="0"/>
      <name val="Quattrocento Sans"/>
      <family val="2"/>
    </font>
    <font>
      <sz val="12"/>
      <color theme="0"/>
      <name val="Quattrocento Sans"/>
      <family val="2"/>
    </font>
    <font>
      <b/>
      <sz val="12"/>
      <color theme="1"/>
      <name val="Quattrocento Sans"/>
    </font>
    <font>
      <sz val="12"/>
      <color rgb="FF0000FF"/>
      <name val="Quattrocento Sans"/>
    </font>
    <font>
      <sz val="12"/>
      <color theme="1"/>
      <name val="Quattrocento Sans"/>
    </font>
    <font>
      <b/>
      <sz val="11"/>
      <color theme="1"/>
      <name val="Quattrocento Sans"/>
    </font>
    <font>
      <sz val="11"/>
      <color theme="1"/>
      <name val="Quattrocento Sans"/>
    </font>
    <font>
      <b/>
      <u/>
      <sz val="12"/>
      <color theme="1"/>
      <name val="Quattrocento Sans"/>
    </font>
    <font>
      <b/>
      <u/>
      <sz val="11"/>
      <color theme="1"/>
      <name val="Quattrocento Sans"/>
    </font>
    <font>
      <b/>
      <sz val="11"/>
      <color theme="1"/>
      <name val="Arial Narrow"/>
    </font>
    <font>
      <sz val="11"/>
      <color rgb="FF0000FF"/>
      <name val="Quattrocento Sans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rgb="FF8EAADB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0" xfId="1" applyFont="1" applyFill="1" applyAlignment="1">
      <alignment horizontal="center"/>
    </xf>
    <xf numFmtId="0" fontId="3" fillId="3" borderId="0" xfId="1" applyFont="1" applyFill="1"/>
    <xf numFmtId="0" fontId="4" fillId="0" borderId="0" xfId="1" applyFont="1"/>
    <xf numFmtId="0" fontId="1" fillId="0" borderId="0" xfId="1"/>
    <xf numFmtId="39" fontId="5" fillId="0" borderId="0" xfId="1" applyNumberFormat="1" applyFont="1"/>
    <xf numFmtId="0" fontId="6" fillId="0" borderId="1" xfId="1" applyFont="1" applyBorder="1"/>
    <xf numFmtId="39" fontId="5" fillId="0" borderId="1" xfId="1" applyNumberFormat="1" applyFont="1" applyBorder="1"/>
    <xf numFmtId="39" fontId="4" fillId="0" borderId="0" xfId="1" applyNumberFormat="1" applyFont="1"/>
    <xf numFmtId="39" fontId="1" fillId="0" borderId="0" xfId="1" applyNumberFormat="1"/>
    <xf numFmtId="39" fontId="6" fillId="0" borderId="0" xfId="1" applyNumberFormat="1" applyFont="1"/>
    <xf numFmtId="0" fontId="1" fillId="0" borderId="0" xfId="1" applyAlignment="1">
      <alignment vertical="center"/>
    </xf>
    <xf numFmtId="0" fontId="4" fillId="0" borderId="2" xfId="1" applyFont="1" applyBorder="1"/>
    <xf numFmtId="39" fontId="4" fillId="0" borderId="2" xfId="1" applyNumberFormat="1" applyFont="1" applyBorder="1"/>
    <xf numFmtId="0" fontId="7" fillId="0" borderId="0" xfId="1" applyFont="1"/>
    <xf numFmtId="0" fontId="8" fillId="0" borderId="0" xfId="1" applyFont="1"/>
    <xf numFmtId="164" fontId="8" fillId="0" borderId="0" xfId="1" applyNumberFormat="1" applyFont="1"/>
    <xf numFmtId="0" fontId="9" fillId="0" borderId="0" xfId="1" applyFont="1"/>
    <xf numFmtId="0" fontId="8" fillId="0" borderId="1" xfId="1" applyFont="1" applyBorder="1"/>
    <xf numFmtId="0" fontId="7" fillId="0" borderId="2" xfId="1" applyFont="1" applyBorder="1"/>
    <xf numFmtId="0" fontId="10" fillId="0" borderId="0" xfId="1" applyFont="1"/>
    <xf numFmtId="0" fontId="7" fillId="0" borderId="3" xfId="1" applyFont="1" applyBorder="1"/>
    <xf numFmtId="0" fontId="11" fillId="0" borderId="0" xfId="1" applyFont="1"/>
    <xf numFmtId="165" fontId="11" fillId="0" borderId="0" xfId="1" applyNumberFormat="1" applyFont="1"/>
    <xf numFmtId="37" fontId="12" fillId="0" borderId="0" xfId="1" applyNumberFormat="1" applyFont="1"/>
    <xf numFmtId="37" fontId="8" fillId="0" borderId="0" xfId="1" applyNumberFormat="1" applyFont="1"/>
    <xf numFmtId="0" fontId="8" fillId="0" borderId="0" xfId="1" applyFont="1" applyAlignment="1">
      <alignment horizontal="left"/>
    </xf>
    <xf numFmtId="0" fontId="8" fillId="0" borderId="1" xfId="1" applyFont="1" applyBorder="1" applyAlignment="1">
      <alignment horizontal="left"/>
    </xf>
    <xf numFmtId="37" fontId="12" fillId="0" borderId="1" xfId="1" applyNumberFormat="1" applyFont="1" applyBorder="1"/>
    <xf numFmtId="37" fontId="7" fillId="0" borderId="0" xfId="1" applyNumberFormat="1" applyFont="1"/>
    <xf numFmtId="37" fontId="7" fillId="0" borderId="2" xfId="1" applyNumberFormat="1" applyFont="1" applyBorder="1"/>
  </cellXfs>
  <cellStyles count="2">
    <cellStyle name="Normal" xfId="0" builtinId="0"/>
    <cellStyle name="Normal 2" xfId="1" xr:uid="{00B1624C-0BAD-4546-AAB7-1EFA4A721F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008A-A2F3-41C7-8C43-69CE5EF45BF4}">
  <dimension ref="A1:H1000"/>
  <sheetViews>
    <sheetView tabSelected="1" topLeftCell="A41" zoomScale="115" zoomScaleNormal="115" workbookViewId="0">
      <selection activeCell="A61" sqref="A61"/>
    </sheetView>
  </sheetViews>
  <sheetFormatPr defaultColWidth="13.6640625" defaultRowHeight="15" customHeight="1"/>
  <cols>
    <col min="1" max="1" width="43.5546875" style="4" customWidth="1"/>
    <col min="2" max="2" width="17.5546875" style="4" bestFit="1" customWidth="1"/>
    <col min="3" max="3" width="17.44140625" style="4" bestFit="1" customWidth="1"/>
    <col min="4" max="4" width="17.21875" style="4" bestFit="1" customWidth="1"/>
    <col min="5" max="5" width="17.109375" style="4" bestFit="1" customWidth="1"/>
    <col min="6" max="6" width="17" style="4" bestFit="1" customWidth="1"/>
    <col min="7" max="26" width="10.44140625" style="4" customWidth="1"/>
    <col min="27" max="16384" width="13.6640625" style="4"/>
  </cols>
  <sheetData>
    <row r="1" spans="1:8" ht="17.25" customHeight="1">
      <c r="A1" s="1" t="s">
        <v>0</v>
      </c>
      <c r="B1" s="2"/>
      <c r="C1" s="2"/>
      <c r="D1" s="2"/>
      <c r="E1" s="2"/>
      <c r="F1" s="2"/>
      <c r="G1" s="3"/>
    </row>
    <row r="2" spans="1:8" ht="17.25" customHeight="1">
      <c r="B2" s="3">
        <v>2018</v>
      </c>
      <c r="C2" s="3">
        <f t="shared" ref="C2:F2" si="0">+B2+1</f>
        <v>2019</v>
      </c>
      <c r="D2" s="3">
        <f t="shared" si="0"/>
        <v>2020</v>
      </c>
      <c r="E2" s="3">
        <f t="shared" si="0"/>
        <v>2021</v>
      </c>
      <c r="F2" s="3">
        <f t="shared" si="0"/>
        <v>2022</v>
      </c>
    </row>
    <row r="3" spans="1:8" ht="17.25" customHeight="1">
      <c r="A3" s="4" t="s">
        <v>1</v>
      </c>
      <c r="B3" s="5">
        <v>102007</v>
      </c>
      <c r="C3" s="5">
        <v>118086</v>
      </c>
      <c r="D3" s="5">
        <v>131345</v>
      </c>
      <c r="E3" s="5">
        <v>142341</v>
      </c>
      <c r="F3" s="5">
        <v>150772</v>
      </c>
    </row>
    <row r="4" spans="1:8" ht="17.25" customHeight="1">
      <c r="A4" s="6" t="s">
        <v>2</v>
      </c>
      <c r="B4" s="7">
        <v>-39023</v>
      </c>
      <c r="C4" s="7">
        <v>-48004</v>
      </c>
      <c r="D4" s="7">
        <v>-49123</v>
      </c>
      <c r="E4" s="7">
        <v>-53254</v>
      </c>
      <c r="F4" s="7">
        <v>-57310</v>
      </c>
    </row>
    <row r="5" spans="1:8" ht="17.25" customHeight="1">
      <c r="A5" s="3" t="s">
        <v>3</v>
      </c>
      <c r="B5" s="8">
        <f t="shared" ref="B5:F5" si="1">SUM(B3:B4)</f>
        <v>62984</v>
      </c>
      <c r="C5" s="8">
        <f t="shared" si="1"/>
        <v>70082</v>
      </c>
      <c r="D5" s="8">
        <f t="shared" si="1"/>
        <v>82222</v>
      </c>
      <c r="E5" s="8">
        <f t="shared" si="1"/>
        <v>89087</v>
      </c>
      <c r="F5" s="8">
        <f t="shared" si="1"/>
        <v>93462</v>
      </c>
    </row>
    <row r="6" spans="1:8" ht="17.25" customHeight="1">
      <c r="B6" s="9"/>
      <c r="C6" s="9"/>
      <c r="D6" s="9"/>
      <c r="E6" s="9"/>
      <c r="F6" s="9"/>
    </row>
    <row r="7" spans="1:8" ht="17.25" customHeight="1">
      <c r="A7" s="4" t="s">
        <v>4</v>
      </c>
      <c r="B7" s="5">
        <v>-37390</v>
      </c>
      <c r="C7" s="5">
        <v>-32783</v>
      </c>
      <c r="D7" s="5">
        <v>-33959</v>
      </c>
      <c r="E7" s="5">
        <v>-34022</v>
      </c>
      <c r="F7" s="5">
        <v>-36657</v>
      </c>
    </row>
    <row r="8" spans="1:8" ht="17.25" customHeight="1">
      <c r="A8" s="4" t="s">
        <v>5</v>
      </c>
      <c r="B8" s="5">
        <v>-19500</v>
      </c>
      <c r="C8" s="5">
        <v>-18150</v>
      </c>
      <c r="D8" s="5">
        <v>-17205</v>
      </c>
      <c r="E8" s="5">
        <v>-16543.5</v>
      </c>
      <c r="F8" s="5">
        <v>-16080.45</v>
      </c>
    </row>
    <row r="9" spans="1:8" ht="17.25" customHeight="1">
      <c r="A9" s="6" t="s">
        <v>6</v>
      </c>
      <c r="B9" s="7">
        <v>-2500</v>
      </c>
      <c r="C9" s="7">
        <v>-2500</v>
      </c>
      <c r="D9" s="7">
        <v>-1500</v>
      </c>
      <c r="E9" s="7">
        <v>-900</v>
      </c>
      <c r="F9" s="7">
        <v>-900</v>
      </c>
    </row>
    <row r="10" spans="1:8" ht="17.25" customHeight="1">
      <c r="A10" s="4" t="s">
        <v>7</v>
      </c>
      <c r="B10" s="10">
        <f t="shared" ref="B10:F10" si="2">SUM(B5:B9)</f>
        <v>3594</v>
      </c>
      <c r="C10" s="10">
        <f t="shared" si="2"/>
        <v>16649</v>
      </c>
      <c r="D10" s="10">
        <f t="shared" si="2"/>
        <v>29558</v>
      </c>
      <c r="E10" s="10">
        <f t="shared" si="2"/>
        <v>37621.5</v>
      </c>
      <c r="F10" s="10">
        <f t="shared" si="2"/>
        <v>39824.550000000003</v>
      </c>
      <c r="H10" s="11"/>
    </row>
    <row r="11" spans="1:8" ht="17.25" customHeight="1">
      <c r="A11" s="6" t="s">
        <v>8</v>
      </c>
      <c r="B11" s="7">
        <v>-1120.1708000000001</v>
      </c>
      <c r="C11" s="7">
        <v>-4858.2165021220299</v>
      </c>
      <c r="D11" s="7">
        <v>-8482.8061148686793</v>
      </c>
      <c r="E11" s="7">
        <v>-10908.020976404699</v>
      </c>
      <c r="F11" s="7">
        <v>-11597.6652414197</v>
      </c>
    </row>
    <row r="12" spans="1:8" ht="17.25" customHeight="1">
      <c r="A12" s="12" t="s">
        <v>9</v>
      </c>
      <c r="B12" s="13">
        <f t="shared" ref="B12:F12" si="3">SUM(B10:B11)</f>
        <v>2473.8292000000001</v>
      </c>
      <c r="C12" s="13">
        <f t="shared" si="3"/>
        <v>11790.78349787797</v>
      </c>
      <c r="D12" s="13">
        <f t="shared" si="3"/>
        <v>21075.193885131321</v>
      </c>
      <c r="E12" s="13">
        <f t="shared" si="3"/>
        <v>26713.479023595301</v>
      </c>
      <c r="F12" s="13">
        <f t="shared" si="3"/>
        <v>28226.884758580301</v>
      </c>
    </row>
    <row r="13" spans="1:8" ht="17.25" customHeight="1"/>
    <row r="14" spans="1:8" ht="17.25" customHeight="1">
      <c r="A14" s="1" t="s">
        <v>10</v>
      </c>
      <c r="B14" s="2"/>
      <c r="C14" s="2"/>
      <c r="D14" s="2"/>
      <c r="E14" s="2"/>
      <c r="F14" s="2"/>
    </row>
    <row r="15" spans="1:8" ht="17.25" customHeight="1">
      <c r="A15" s="14" t="s">
        <v>11</v>
      </c>
      <c r="B15" s="15"/>
      <c r="C15" s="15"/>
      <c r="D15" s="15"/>
      <c r="E15" s="15"/>
      <c r="F15" s="16"/>
    </row>
    <row r="16" spans="1:8" ht="17.25" customHeight="1">
      <c r="A16" s="17" t="s">
        <v>12</v>
      </c>
      <c r="B16" s="15"/>
      <c r="C16" s="15"/>
      <c r="D16" s="15"/>
      <c r="E16" s="15"/>
      <c r="F16" s="16"/>
    </row>
    <row r="17" spans="1:6" ht="17.25" customHeight="1">
      <c r="A17" s="15" t="s">
        <v>13</v>
      </c>
      <c r="B17" s="8">
        <v>45500</v>
      </c>
      <c r="C17" s="8">
        <v>42350</v>
      </c>
      <c r="D17" s="8">
        <v>40145</v>
      </c>
      <c r="E17" s="8">
        <v>38601.5</v>
      </c>
      <c r="F17" s="8">
        <v>37521.050000000003</v>
      </c>
    </row>
    <row r="18" spans="1:6" ht="17.25" customHeight="1">
      <c r="A18" s="17" t="s">
        <v>46</v>
      </c>
      <c r="B18" s="5"/>
      <c r="C18" s="5"/>
      <c r="D18" s="5"/>
      <c r="E18" s="5"/>
      <c r="F18" s="5"/>
    </row>
    <row r="19" spans="1:6" ht="17.25" customHeight="1">
      <c r="A19" s="15" t="s">
        <v>15</v>
      </c>
      <c r="B19" s="7">
        <v>167971.17920000001</v>
      </c>
      <c r="C19" s="7">
        <v>181209.91269787797</v>
      </c>
      <c r="D19" s="7">
        <v>183715.25658300929</v>
      </c>
      <c r="E19" s="7">
        <v>211069.33560660461</v>
      </c>
      <c r="F19" s="7">
        <v>239549.5203651849</v>
      </c>
    </row>
    <row r="20" spans="1:6" ht="17.25" customHeight="1">
      <c r="A20" s="15" t="s">
        <v>16</v>
      </c>
      <c r="B20" s="8">
        <v>5100.3500000000004</v>
      </c>
      <c r="C20" s="8">
        <v>5904.3</v>
      </c>
      <c r="D20" s="8">
        <v>6567.25</v>
      </c>
      <c r="E20" s="8">
        <v>7117.05</v>
      </c>
      <c r="F20" s="8">
        <v>7538.6</v>
      </c>
    </row>
    <row r="21" spans="1:6" ht="17.25" customHeight="1">
      <c r="A21" s="18" t="s">
        <v>17</v>
      </c>
      <c r="B21" s="9">
        <v>7804.6</v>
      </c>
      <c r="C21" s="9">
        <v>9600.8000000000011</v>
      </c>
      <c r="D21" s="9">
        <v>9824.6</v>
      </c>
      <c r="E21" s="9">
        <v>10530.800000000001</v>
      </c>
      <c r="F21" s="9">
        <v>11342</v>
      </c>
    </row>
    <row r="22" spans="1:6" ht="17.25" customHeight="1">
      <c r="A22" s="15" t="s">
        <v>18</v>
      </c>
      <c r="B22" s="5">
        <f t="shared" ref="B22:F22" si="4">SUM(B19:B21)</f>
        <v>180876.12920000002</v>
      </c>
      <c r="C22" s="5">
        <f t="shared" si="4"/>
        <v>196715.01269787794</v>
      </c>
      <c r="D22" s="5">
        <f t="shared" si="4"/>
        <v>200107.1065830093</v>
      </c>
      <c r="E22" s="5">
        <f t="shared" si="4"/>
        <v>228717.18560660459</v>
      </c>
      <c r="F22" s="5">
        <f t="shared" si="4"/>
        <v>258430.12036518491</v>
      </c>
    </row>
    <row r="23" spans="1:6" ht="17.25" customHeight="1">
      <c r="A23" s="19" t="s">
        <v>19</v>
      </c>
      <c r="B23" s="5">
        <f t="shared" ref="B23:F23" si="5">+B22+B17</f>
        <v>226376.12920000002</v>
      </c>
      <c r="C23" s="5">
        <f t="shared" si="5"/>
        <v>239065.01269787794</v>
      </c>
      <c r="D23" s="5">
        <f t="shared" si="5"/>
        <v>240252.1065830093</v>
      </c>
      <c r="E23" s="5">
        <f t="shared" si="5"/>
        <v>267318.68560660456</v>
      </c>
      <c r="F23" s="5">
        <f t="shared" si="5"/>
        <v>295951.17036518489</v>
      </c>
    </row>
    <row r="24" spans="1:6" ht="17.25" customHeight="1">
      <c r="B24" s="7"/>
      <c r="C24" s="7"/>
      <c r="D24" s="7"/>
      <c r="E24" s="7"/>
      <c r="F24" s="7"/>
    </row>
    <row r="25" spans="1:6" ht="17.25" customHeight="1">
      <c r="A25" s="20" t="s">
        <v>20</v>
      </c>
      <c r="B25" s="10"/>
      <c r="C25" s="10"/>
      <c r="D25" s="10"/>
      <c r="E25" s="10"/>
      <c r="F25" s="10"/>
    </row>
    <row r="26" spans="1:6" ht="17.25" customHeight="1">
      <c r="A26" s="15" t="s">
        <v>21</v>
      </c>
      <c r="B26" s="7">
        <v>170000</v>
      </c>
      <c r="C26" s="7">
        <v>170000</v>
      </c>
      <c r="D26" s="7">
        <v>170000</v>
      </c>
      <c r="E26" s="7">
        <v>170000</v>
      </c>
      <c r="F26" s="7">
        <v>170000</v>
      </c>
    </row>
    <row r="27" spans="1:6" ht="17.25" customHeight="1">
      <c r="A27" s="18" t="s">
        <v>22</v>
      </c>
      <c r="B27" s="13">
        <v>2473.8292000000001</v>
      </c>
      <c r="C27" s="13">
        <v>14264.612697877968</v>
      </c>
      <c r="D27" s="13">
        <v>35339.806583009296</v>
      </c>
      <c r="E27" s="13">
        <v>62053.285606604608</v>
      </c>
      <c r="F27" s="13">
        <v>90280.170365184895</v>
      </c>
    </row>
    <row r="28" spans="1:6" ht="17.25" customHeight="1">
      <c r="A28" s="21" t="s">
        <v>23</v>
      </c>
      <c r="B28" s="8">
        <f t="shared" ref="B28:F28" si="6">SUM(B26:B27)</f>
        <v>172473.82920000001</v>
      </c>
      <c r="C28" s="8">
        <f t="shared" si="6"/>
        <v>184264.61269787798</v>
      </c>
      <c r="D28" s="8">
        <f t="shared" si="6"/>
        <v>205339.80658300931</v>
      </c>
      <c r="E28" s="8">
        <f t="shared" si="6"/>
        <v>232053.28560660459</v>
      </c>
      <c r="F28" s="8">
        <f t="shared" si="6"/>
        <v>260280.17036518489</v>
      </c>
    </row>
    <row r="29" spans="1:6" ht="17.25" customHeight="1">
      <c r="A29" s="20" t="s">
        <v>24</v>
      </c>
      <c r="B29" s="5"/>
      <c r="C29" s="5"/>
      <c r="D29" s="5"/>
      <c r="E29" s="5"/>
      <c r="F29" s="5"/>
    </row>
    <row r="30" spans="1:6" ht="17.25" customHeight="1">
      <c r="A30" s="18" t="s">
        <v>25</v>
      </c>
      <c r="B30" s="7">
        <v>50000</v>
      </c>
      <c r="C30" s="7">
        <v>50000</v>
      </c>
      <c r="D30" s="7">
        <v>30000</v>
      </c>
      <c r="E30" s="7">
        <v>30000</v>
      </c>
      <c r="F30" s="7">
        <v>30000</v>
      </c>
    </row>
    <row r="31" spans="1:6" ht="17.25" customHeight="1">
      <c r="A31" s="4" t="s">
        <v>26</v>
      </c>
      <c r="B31" s="8">
        <f t="shared" ref="B31:F31" si="7">SUM(B30)</f>
        <v>50000</v>
      </c>
      <c r="C31" s="8">
        <f t="shared" si="7"/>
        <v>50000</v>
      </c>
      <c r="D31" s="8">
        <f t="shared" si="7"/>
        <v>30000</v>
      </c>
      <c r="E31" s="8">
        <f t="shared" si="7"/>
        <v>30000</v>
      </c>
      <c r="F31" s="8">
        <f t="shared" si="7"/>
        <v>30000</v>
      </c>
    </row>
    <row r="32" spans="1:6" ht="17.25" customHeight="1">
      <c r="A32" s="20" t="s">
        <v>14</v>
      </c>
      <c r="B32" s="9"/>
      <c r="C32" s="9"/>
      <c r="D32" s="9"/>
      <c r="E32" s="9"/>
      <c r="F32" s="9"/>
    </row>
    <row r="33" spans="1:6" ht="17.25" customHeight="1">
      <c r="A33" s="18" t="s">
        <v>27</v>
      </c>
      <c r="B33" s="5">
        <v>3902.3</v>
      </c>
      <c r="C33" s="5">
        <v>4800.4000000000005</v>
      </c>
      <c r="D33" s="5">
        <v>4912.3</v>
      </c>
      <c r="E33" s="5">
        <v>5265.4000000000005</v>
      </c>
      <c r="F33" s="5">
        <v>5671</v>
      </c>
    </row>
    <row r="34" spans="1:6" ht="17.25" customHeight="1">
      <c r="A34" s="15" t="s">
        <v>28</v>
      </c>
      <c r="B34" s="5">
        <f t="shared" ref="B34:F34" si="8">+B33</f>
        <v>3902.3</v>
      </c>
      <c r="C34" s="5">
        <f t="shared" si="8"/>
        <v>4800.4000000000005</v>
      </c>
      <c r="D34" s="5">
        <f t="shared" si="8"/>
        <v>4912.3</v>
      </c>
      <c r="E34" s="5">
        <f t="shared" si="8"/>
        <v>5265.4000000000005</v>
      </c>
      <c r="F34" s="5">
        <f t="shared" si="8"/>
        <v>5671</v>
      </c>
    </row>
    <row r="35" spans="1:6" ht="17.25" customHeight="1">
      <c r="A35" s="14" t="s">
        <v>29</v>
      </c>
      <c r="B35" s="7">
        <f t="shared" ref="B35:F35" si="9">B31+B34</f>
        <v>53902.3</v>
      </c>
      <c r="C35" s="7">
        <f t="shared" si="9"/>
        <v>54800.4</v>
      </c>
      <c r="D35" s="7">
        <f t="shared" si="9"/>
        <v>34912.300000000003</v>
      </c>
      <c r="E35" s="7">
        <f t="shared" si="9"/>
        <v>35265.4</v>
      </c>
      <c r="F35" s="7">
        <f t="shared" si="9"/>
        <v>35671</v>
      </c>
    </row>
    <row r="36" spans="1:6" ht="17.25" customHeight="1">
      <c r="A36" s="19" t="s">
        <v>30</v>
      </c>
      <c r="B36" s="10">
        <f t="shared" ref="B36:F36" si="10">+B28+B35</f>
        <v>226376.12920000002</v>
      </c>
      <c r="C36" s="10">
        <f t="shared" si="10"/>
        <v>239065.01269787797</v>
      </c>
      <c r="D36" s="10">
        <f t="shared" si="10"/>
        <v>240252.1065830093</v>
      </c>
      <c r="E36" s="10">
        <f t="shared" si="10"/>
        <v>267318.68560660462</v>
      </c>
      <c r="F36" s="10">
        <f t="shared" si="10"/>
        <v>295951.17036518489</v>
      </c>
    </row>
    <row r="37" spans="1:6" ht="17.25" customHeight="1">
      <c r="A37" s="22"/>
      <c r="B37" s="23"/>
      <c r="C37" s="23"/>
      <c r="D37" s="23"/>
      <c r="E37" s="23"/>
      <c r="F37" s="23"/>
    </row>
    <row r="38" spans="1:6" ht="17.25" customHeight="1">
      <c r="A38" s="1" t="s">
        <v>31</v>
      </c>
      <c r="B38" s="2"/>
      <c r="C38" s="2"/>
      <c r="D38" s="2"/>
      <c r="E38" s="2"/>
      <c r="F38" s="2"/>
    </row>
    <row r="39" spans="1:6" ht="17.25" customHeight="1">
      <c r="A39" s="14" t="s">
        <v>32</v>
      </c>
      <c r="B39" s="15"/>
      <c r="C39" s="15"/>
      <c r="D39" s="15"/>
      <c r="E39" s="15"/>
      <c r="F39" s="15"/>
    </row>
    <row r="40" spans="1:6" ht="17.25" customHeight="1">
      <c r="A40" s="15" t="s">
        <v>9</v>
      </c>
      <c r="B40" s="24">
        <v>2473.8292000000001</v>
      </c>
      <c r="C40" s="24">
        <v>11790.78349787797</v>
      </c>
      <c r="D40" s="24">
        <v>21075.193885131321</v>
      </c>
      <c r="E40" s="24">
        <v>26713.479023595301</v>
      </c>
      <c r="F40" s="24">
        <v>28226.884758580301</v>
      </c>
    </row>
    <row r="41" spans="1:6" ht="17.25" customHeight="1">
      <c r="A41" s="15" t="s">
        <v>33</v>
      </c>
      <c r="B41" s="25"/>
      <c r="C41" s="25"/>
      <c r="D41" s="25"/>
      <c r="E41" s="25"/>
      <c r="F41" s="25"/>
    </row>
    <row r="42" spans="1:6" ht="17.25" customHeight="1">
      <c r="A42" s="26" t="s">
        <v>5</v>
      </c>
      <c r="B42" s="24">
        <v>19500</v>
      </c>
      <c r="C42" s="24">
        <v>18150</v>
      </c>
      <c r="D42" s="24">
        <v>17205</v>
      </c>
      <c r="E42" s="24">
        <v>16543.5</v>
      </c>
      <c r="F42" s="24">
        <v>16080.45</v>
      </c>
    </row>
    <row r="43" spans="1:6" ht="17.25" customHeight="1">
      <c r="A43" s="27" t="s">
        <v>34</v>
      </c>
      <c r="B43" s="28">
        <v>-9002.65</v>
      </c>
      <c r="C43" s="28">
        <v>-1702.05</v>
      </c>
      <c r="D43" s="28">
        <v>-774.849999999999</v>
      </c>
      <c r="E43" s="28">
        <v>-902.900000000001</v>
      </c>
      <c r="F43" s="28">
        <v>-827.14999999999804</v>
      </c>
    </row>
    <row r="44" spans="1:6" ht="17.25" customHeight="1">
      <c r="A44" s="14" t="s">
        <v>35</v>
      </c>
      <c r="B44" s="29">
        <f t="shared" ref="B44:F44" si="11">SUM(B40:B43)</f>
        <v>12971.1792</v>
      </c>
      <c r="C44" s="29">
        <f t="shared" si="11"/>
        <v>28238.733497877973</v>
      </c>
      <c r="D44" s="29">
        <f t="shared" si="11"/>
        <v>37505.343885131319</v>
      </c>
      <c r="E44" s="29">
        <f t="shared" si="11"/>
        <v>42354.079023595295</v>
      </c>
      <c r="F44" s="29">
        <f t="shared" si="11"/>
        <v>43480.184758580297</v>
      </c>
    </row>
    <row r="45" spans="1:6" ht="17.25" customHeight="1">
      <c r="A45" s="15"/>
      <c r="B45" s="25"/>
      <c r="C45" s="25"/>
      <c r="D45" s="25"/>
      <c r="E45" s="25"/>
      <c r="F45" s="25"/>
    </row>
    <row r="46" spans="1:6" ht="17.25" customHeight="1">
      <c r="A46" s="14" t="s">
        <v>36</v>
      </c>
      <c r="B46" s="25"/>
      <c r="C46" s="25"/>
      <c r="D46" s="25"/>
      <c r="E46" s="25"/>
      <c r="F46" s="25"/>
    </row>
    <row r="47" spans="1:6" ht="17.25" customHeight="1">
      <c r="A47" s="18" t="s">
        <v>37</v>
      </c>
      <c r="B47" s="28">
        <v>-15000</v>
      </c>
      <c r="C47" s="28">
        <v>-15000</v>
      </c>
      <c r="D47" s="28">
        <v>-15000</v>
      </c>
      <c r="E47" s="28">
        <v>-15000</v>
      </c>
      <c r="F47" s="28">
        <v>-15000</v>
      </c>
    </row>
    <row r="48" spans="1:6" ht="17.25" customHeight="1">
      <c r="A48" s="14" t="s">
        <v>38</v>
      </c>
      <c r="B48" s="29">
        <f t="shared" ref="B48:F48" si="12">+B47</f>
        <v>-15000</v>
      </c>
      <c r="C48" s="29">
        <f t="shared" si="12"/>
        <v>-15000</v>
      </c>
      <c r="D48" s="29">
        <f t="shared" si="12"/>
        <v>-15000</v>
      </c>
      <c r="E48" s="29">
        <f t="shared" si="12"/>
        <v>-15000</v>
      </c>
      <c r="F48" s="29">
        <f t="shared" si="12"/>
        <v>-15000</v>
      </c>
    </row>
    <row r="49" spans="1:6" ht="17.25" customHeight="1">
      <c r="A49" s="15"/>
      <c r="B49" s="25"/>
      <c r="C49" s="25"/>
      <c r="D49" s="25"/>
      <c r="E49" s="25"/>
      <c r="F49" s="25"/>
    </row>
    <row r="50" spans="1:6" ht="17.25" customHeight="1">
      <c r="A50" s="14" t="s">
        <v>39</v>
      </c>
      <c r="B50" s="25"/>
      <c r="C50" s="25"/>
      <c r="D50" s="25"/>
      <c r="E50" s="25"/>
      <c r="F50" s="25"/>
    </row>
    <row r="51" spans="1:6" ht="17.25" customHeight="1">
      <c r="A51" s="15" t="s">
        <v>40</v>
      </c>
      <c r="B51" s="24">
        <v>0</v>
      </c>
      <c r="C51" s="24">
        <v>0</v>
      </c>
      <c r="D51" s="24">
        <v>-20000</v>
      </c>
      <c r="E51" s="24">
        <v>0</v>
      </c>
      <c r="F51" s="24">
        <v>0</v>
      </c>
    </row>
    <row r="52" spans="1:6" ht="17.25" customHeight="1">
      <c r="A52" s="18" t="s">
        <v>41</v>
      </c>
      <c r="B52" s="28">
        <v>170000</v>
      </c>
      <c r="C52" s="28">
        <v>0</v>
      </c>
      <c r="D52" s="28">
        <v>0</v>
      </c>
      <c r="E52" s="28">
        <v>0</v>
      </c>
      <c r="F52" s="28">
        <v>0</v>
      </c>
    </row>
    <row r="53" spans="1:6" ht="17.25" customHeight="1">
      <c r="A53" s="14" t="s">
        <v>42</v>
      </c>
      <c r="B53" s="29">
        <f t="shared" ref="B53:F53" si="13">SUM(B51:B52)</f>
        <v>170000</v>
      </c>
      <c r="C53" s="29">
        <f t="shared" si="13"/>
        <v>0</v>
      </c>
      <c r="D53" s="29">
        <f t="shared" si="13"/>
        <v>-20000</v>
      </c>
      <c r="E53" s="29">
        <f t="shared" si="13"/>
        <v>0</v>
      </c>
      <c r="F53" s="29">
        <f t="shared" si="13"/>
        <v>0</v>
      </c>
    </row>
    <row r="54" spans="1:6" ht="17.25" customHeight="1">
      <c r="A54" s="15"/>
      <c r="B54" s="25"/>
      <c r="C54" s="25"/>
      <c r="D54" s="25"/>
      <c r="E54" s="25"/>
      <c r="F54" s="25"/>
    </row>
    <row r="55" spans="1:6" ht="17.25" customHeight="1">
      <c r="A55" s="14" t="s">
        <v>43</v>
      </c>
      <c r="B55" s="29">
        <f t="shared" ref="B55:F55" si="14">+B44+B48+B53</f>
        <v>167971.17920000001</v>
      </c>
      <c r="C55" s="29">
        <f t="shared" si="14"/>
        <v>13238.733497877973</v>
      </c>
      <c r="D55" s="29">
        <f t="shared" si="14"/>
        <v>2505.3438851313185</v>
      </c>
      <c r="E55" s="29">
        <f t="shared" si="14"/>
        <v>27354.079023595295</v>
      </c>
      <c r="F55" s="29">
        <f t="shared" si="14"/>
        <v>28480.184758580297</v>
      </c>
    </row>
    <row r="56" spans="1:6" ht="17.25" customHeight="1">
      <c r="A56" s="18" t="s">
        <v>44</v>
      </c>
      <c r="B56" s="28">
        <v>0</v>
      </c>
      <c r="C56" s="28">
        <v>167971.17920000001</v>
      </c>
      <c r="D56" s="28">
        <v>181209.91269787797</v>
      </c>
      <c r="E56" s="28">
        <v>183715.25658300929</v>
      </c>
      <c r="F56" s="28">
        <v>211069.33560660461</v>
      </c>
    </row>
    <row r="57" spans="1:6" ht="17.25" customHeight="1">
      <c r="A57" s="19" t="s">
        <v>45</v>
      </c>
      <c r="B57" s="30">
        <f t="shared" ref="B57:F57" si="15">+B55+B56</f>
        <v>167971.17920000001</v>
      </c>
      <c r="C57" s="30">
        <f t="shared" si="15"/>
        <v>181209.912697878</v>
      </c>
      <c r="D57" s="30">
        <f t="shared" si="15"/>
        <v>183715.25658300929</v>
      </c>
      <c r="E57" s="30">
        <f t="shared" si="15"/>
        <v>211069.33560660458</v>
      </c>
      <c r="F57" s="30">
        <f t="shared" si="15"/>
        <v>239549.5203651849</v>
      </c>
    </row>
    <row r="58" spans="1:6" ht="17.25" customHeight="1"/>
    <row r="59" spans="1:6" ht="17.25" customHeight="1"/>
    <row r="60" spans="1:6" ht="17.25" customHeight="1"/>
    <row r="61" spans="1:6" ht="17.25" customHeight="1"/>
    <row r="62" spans="1:6" ht="17.25" customHeight="1"/>
    <row r="63" spans="1:6" ht="17.25" customHeight="1"/>
    <row r="64" spans="1:6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3">
    <mergeCell ref="A1:F1"/>
    <mergeCell ref="A14:F14"/>
    <mergeCell ref="A38:F38"/>
  </mergeCells>
  <dataValidations count="1">
    <dataValidation type="list" allowBlank="1" showErrorMessage="1" sqref="G1" xr:uid="{A2ED73C0-8443-4DD7-B573-158988F586D4}">
      <formula1>"Option 1,Option 2"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0165-7545-4D4F-AAFA-B9A235A18A5F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Mehtab</dc:creator>
  <cp:lastModifiedBy>Muhammad Mehtab</cp:lastModifiedBy>
  <dcterms:created xsi:type="dcterms:W3CDTF">2023-10-06T12:26:25Z</dcterms:created>
  <dcterms:modified xsi:type="dcterms:W3CDTF">2023-10-06T12:27:41Z</dcterms:modified>
</cp:coreProperties>
</file>