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91900\Dropbox\My PC (LAPTOP-BOUM6ROT)\Downloads\"/>
    </mc:Choice>
  </mc:AlternateContent>
  <xr:revisionPtr revIDLastSave="0" documentId="13_ncr:1_{05329037-421D-4663-BC0A-2306FC7A7A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preciation Methods" sheetId="2" r:id="rId1"/>
  </sheets>
  <definedNames>
    <definedName name="_xlchart.v1.0" hidden="1">'Depreciation Methods'!$D$36:$L$36</definedName>
    <definedName name="_xlchart.v1.1" hidden="1">'Depreciation Methods'!$D$37:$L$37</definedName>
    <definedName name="_xlchart.v1.2" hidden="1">'Depreciation Methods'!$D$38:$L$38</definedName>
    <definedName name="_xlchart.v1.3" hidden="1">'Depreciation Methods'!$D$39:$L$39</definedName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2" l="1"/>
  <c r="D38" i="2" s="1"/>
  <c r="D39" i="2" s="1"/>
  <c r="D36" i="2"/>
  <c r="G20" i="2"/>
  <c r="G38" i="2" s="1"/>
  <c r="H20" i="2"/>
  <c r="H38" i="2" s="1"/>
  <c r="I20" i="2"/>
  <c r="I38" i="2" s="1"/>
  <c r="J20" i="2"/>
  <c r="J38" i="2" s="1"/>
  <c r="K20" i="2"/>
  <c r="K38" i="2" s="1"/>
  <c r="L20" i="2"/>
  <c r="L38" i="2" s="1"/>
  <c r="F20" i="2"/>
  <c r="F38" i="2" s="1"/>
  <c r="E20" i="2"/>
  <c r="E38" i="2" s="1"/>
  <c r="F4" i="2"/>
  <c r="E21" i="2" l="1"/>
  <c r="F19" i="2" s="1"/>
  <c r="F21" i="2" s="1"/>
  <c r="G19" i="2" s="1"/>
  <c r="G21" i="2" s="1"/>
  <c r="H19" i="2" s="1"/>
  <c r="H21" i="2" s="1"/>
  <c r="I19" i="2" s="1"/>
  <c r="I21" i="2" s="1"/>
  <c r="J19" i="2" s="1"/>
  <c r="J21" i="2" s="1"/>
  <c r="K19" i="2" s="1"/>
  <c r="K21" i="2" s="1"/>
  <c r="L19" i="2" s="1"/>
  <c r="L21" i="2" s="1"/>
  <c r="G4" i="2"/>
  <c r="H4" i="2" l="1"/>
  <c r="I4" i="2" l="1"/>
  <c r="J4" i="2" l="1"/>
  <c r="K4" i="2" l="1"/>
  <c r="L4" i="2" l="1"/>
  <c r="D8" i="2" s="1"/>
  <c r="K24" i="2"/>
  <c r="L24" i="2"/>
  <c r="D13" i="2"/>
  <c r="E13" i="2" s="1"/>
  <c r="H24" i="2"/>
  <c r="E14" i="2" l="1"/>
  <c r="F12" i="2" s="1"/>
  <c r="F13" i="2" s="1"/>
  <c r="E37" i="2"/>
  <c r="J8" i="2"/>
  <c r="J36" i="2" s="1"/>
  <c r="K8" i="2"/>
  <c r="K36" i="2" s="1"/>
  <c r="H8" i="2"/>
  <c r="H36" i="2" s="1"/>
  <c r="G8" i="2"/>
  <c r="G36" i="2" s="1"/>
  <c r="I8" i="2"/>
  <c r="I36" i="2" s="1"/>
  <c r="L8" i="2"/>
  <c r="L36" i="2" s="1"/>
  <c r="E8" i="2"/>
  <c r="F8" i="2"/>
  <c r="F36" i="2" s="1"/>
  <c r="F24" i="2"/>
  <c r="I24" i="2"/>
  <c r="J24" i="2"/>
  <c r="G24" i="2"/>
  <c r="E24" i="2"/>
  <c r="I27" i="2" l="1"/>
  <c r="I39" i="2" s="1"/>
  <c r="E27" i="2"/>
  <c r="E9" i="2"/>
  <c r="F7" i="2" s="1"/>
  <c r="F9" i="2" s="1"/>
  <c r="G7" i="2" s="1"/>
  <c r="G9" i="2" s="1"/>
  <c r="H7" i="2" s="1"/>
  <c r="H9" i="2" s="1"/>
  <c r="I7" i="2" s="1"/>
  <c r="I9" i="2" s="1"/>
  <c r="J7" i="2" s="1"/>
  <c r="J9" i="2" s="1"/>
  <c r="K7" i="2" s="1"/>
  <c r="K9" i="2" s="1"/>
  <c r="L7" i="2" s="1"/>
  <c r="L9" i="2" s="1"/>
  <c r="E36" i="2"/>
  <c r="F14" i="2"/>
  <c r="G12" i="2" s="1"/>
  <c r="G13" i="2" s="1"/>
  <c r="F37" i="2"/>
  <c r="F27" i="2"/>
  <c r="K27" i="2"/>
  <c r="K39" i="2" s="1"/>
  <c r="J27" i="2"/>
  <c r="J39" i="2" s="1"/>
  <c r="G27" i="2"/>
  <c r="G39" i="2" s="1"/>
  <c r="H27" i="2"/>
  <c r="H39" i="2" s="1"/>
  <c r="L27" i="2"/>
  <c r="L39" i="2" s="1"/>
  <c r="G14" i="2" l="1"/>
  <c r="H12" i="2" s="1"/>
  <c r="H13" i="2" s="1"/>
  <c r="G37" i="2"/>
  <c r="F39" i="2"/>
  <c r="E28" i="2"/>
  <c r="F26" i="2" s="1"/>
  <c r="F28" i="2" s="1"/>
  <c r="G26" i="2" s="1"/>
  <c r="G28" i="2" s="1"/>
  <c r="H26" i="2" s="1"/>
  <c r="H28" i="2" s="1"/>
  <c r="I26" i="2" s="1"/>
  <c r="I28" i="2" s="1"/>
  <c r="J26" i="2" s="1"/>
  <c r="J28" i="2" s="1"/>
  <c r="K26" i="2" s="1"/>
  <c r="K28" i="2" s="1"/>
  <c r="L26" i="2" s="1"/>
  <c r="L28" i="2" s="1"/>
  <c r="E39" i="2"/>
  <c r="H14" i="2" l="1"/>
  <c r="I12" i="2" s="1"/>
  <c r="I13" i="2" s="1"/>
  <c r="H37" i="2"/>
  <c r="I14" i="2" l="1"/>
  <c r="J12" i="2" s="1"/>
  <c r="J13" i="2" s="1"/>
  <c r="I37" i="2"/>
  <c r="J14" i="2" l="1"/>
  <c r="K12" i="2" s="1"/>
  <c r="K13" i="2" s="1"/>
  <c r="J37" i="2"/>
  <c r="K14" i="2" l="1"/>
  <c r="L12" i="2" s="1"/>
  <c r="L13" i="2" s="1"/>
  <c r="K37" i="2"/>
  <c r="L14" i="2" l="1"/>
  <c r="L37" i="2"/>
</calcChain>
</file>

<file path=xl/sharedStrings.xml><?xml version="1.0" encoding="utf-8"?>
<sst xmlns="http://schemas.openxmlformats.org/spreadsheetml/2006/main" count="19" uniqueCount="10">
  <si>
    <t>Straight Line</t>
  </si>
  <si>
    <t>DDB</t>
  </si>
  <si>
    <t>Units</t>
  </si>
  <si>
    <t>SYD</t>
  </si>
  <si>
    <t>Year #</t>
  </si>
  <si>
    <t>Opening Book Value</t>
  </si>
  <si>
    <t>Depreciation</t>
  </si>
  <si>
    <t>Ending Book Value</t>
  </si>
  <si>
    <t>Production (Units)</t>
  </si>
  <si>
    <t>Remaining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</si>
</sst>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0"/>
      <color theme="0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65" fontId="4" fillId="0" borderId="0" xfId="1" applyNumberFormat="1" applyFont="1"/>
    <xf numFmtId="0" fontId="4" fillId="0" borderId="1" xfId="0" applyFont="1" applyBorder="1"/>
    <xf numFmtId="165" fontId="4" fillId="0" borderId="1" xfId="1" applyNumberFormat="1" applyFont="1" applyBorder="1"/>
    <xf numFmtId="165" fontId="4" fillId="0" borderId="0" xfId="0" applyNumberFormat="1" applyFont="1"/>
    <xf numFmtId="9" fontId="4" fillId="0" borderId="0" xfId="2" applyFont="1" applyAlignment="1">
      <alignment horizontal="center"/>
    </xf>
    <xf numFmtId="165" fontId="4" fillId="0" borderId="0" xfId="0" applyNumberFormat="1" applyFont="1" applyAlignment="1">
      <alignment horizontal="center"/>
    </xf>
  </cellXfs>
  <cellStyles count="6">
    <cellStyle name="Comma" xfId="1" builtinId="3"/>
    <cellStyle name="Hyperlink 2 2" xfId="5" xr:uid="{BC86845B-5673-41C5-A177-630178012816}"/>
    <cellStyle name="Hyperlink 3" xfId="3" xr:uid="{00000000-0005-0000-0000-000001000000}"/>
    <cellStyle name="Normal" xfId="0" builtinId="0"/>
    <cellStyle name="Normal 2 2 2" xfId="4" xr:uid="{12F41C42-D246-4941-8096-58541DF5439F}"/>
    <cellStyle name="Percent" xfId="2" builtinId="5"/>
  </cellStyles>
  <dxfs count="0"/>
  <tableStyles count="0" defaultTableStyle="TableStyleMedium2" defaultPivotStyle="PivotStyleLight16"/>
  <colors>
    <mruColors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2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 sz="1400" b="1"/>
              <a:t>Book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'Depreciation Methods'!$B$6</c:f>
              <c:strCache>
                <c:ptCount val="1"/>
                <c:pt idx="0">
                  <c:v>Straight Line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cat>
            <c:numRef>
              <c:f>'Depreciation Methods'!$D$4:$L$4</c:f>
              <c:numCache>
                <c:formatCode>General</c:formatCode>
                <c:ptCount val="9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'Depreciation Methods'!$D$9:$L$9</c:f>
              <c:numCache>
                <c:formatCode>_(* #,##0_);_(* \(#,##0\);_(* "-"??_);_(@_)</c:formatCode>
                <c:ptCount val="9"/>
                <c:pt idx="0">
                  <c:v>25000</c:v>
                </c:pt>
                <c:pt idx="1">
                  <c:v>21875</c:v>
                </c:pt>
                <c:pt idx="2">
                  <c:v>18750</c:v>
                </c:pt>
                <c:pt idx="3">
                  <c:v>15625</c:v>
                </c:pt>
                <c:pt idx="4">
                  <c:v>12500</c:v>
                </c:pt>
                <c:pt idx="5">
                  <c:v>9375</c:v>
                </c:pt>
                <c:pt idx="6">
                  <c:v>6250</c:v>
                </c:pt>
                <c:pt idx="7">
                  <c:v>3125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2D0-9795-944F7A1F2D7C}"/>
            </c:ext>
          </c:extLst>
        </c:ser>
        <c:ser>
          <c:idx val="1"/>
          <c:order val="1"/>
          <c:tx>
            <c:strRef>
              <c:f>'Depreciation Methods'!$B$11</c:f>
              <c:strCache>
                <c:ptCount val="1"/>
                <c:pt idx="0">
                  <c:v>DDB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'Depreciation Methods'!$D$4:$L$4</c:f>
              <c:numCache>
                <c:formatCode>General</c:formatCode>
                <c:ptCount val="9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'Depreciation Methods'!$D$14:$L$14</c:f>
              <c:numCache>
                <c:formatCode>_(* #,##0_);_(* \(#,##0\);_(* "-"??_);_(@_)</c:formatCode>
                <c:ptCount val="9"/>
                <c:pt idx="0">
                  <c:v>25000</c:v>
                </c:pt>
                <c:pt idx="1">
                  <c:v>18750</c:v>
                </c:pt>
                <c:pt idx="2">
                  <c:v>14062.5</c:v>
                </c:pt>
                <c:pt idx="3">
                  <c:v>10546.875</c:v>
                </c:pt>
                <c:pt idx="4">
                  <c:v>7910.15625</c:v>
                </c:pt>
                <c:pt idx="5">
                  <c:v>5932.6171875</c:v>
                </c:pt>
                <c:pt idx="6">
                  <c:v>4449.462890625</c:v>
                </c:pt>
                <c:pt idx="7">
                  <c:v>3337.09716796875</c:v>
                </c:pt>
                <c:pt idx="8">
                  <c:v>2502.8228759765625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2D0-9795-944F7A1F2D7C}"/>
            </c:ext>
          </c:extLst>
        </c:ser>
        <c:ser>
          <c:idx val="2"/>
          <c:order val="2"/>
          <c:tx>
            <c:strRef>
              <c:f>'Depreciation Methods'!$B$16</c:f>
              <c:strCache>
                <c:ptCount val="1"/>
                <c:pt idx="0">
                  <c:v>Units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'Depreciation Methods'!$D$4:$L$4</c:f>
              <c:numCache>
                <c:formatCode>General</c:formatCode>
                <c:ptCount val="9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'Depreciation Methods'!$D$21:$L$21</c:f>
              <c:numCache>
                <c:formatCode>_(* #,##0_);_(* \(#,##0\);_(* "-"??_);_(@_)</c:formatCode>
                <c:ptCount val="9"/>
                <c:pt idx="0">
                  <c:v>25000</c:v>
                </c:pt>
                <c:pt idx="1">
                  <c:v>24000</c:v>
                </c:pt>
                <c:pt idx="2">
                  <c:v>22250</c:v>
                </c:pt>
                <c:pt idx="3">
                  <c:v>21250</c:v>
                </c:pt>
                <c:pt idx="4">
                  <c:v>15500</c:v>
                </c:pt>
                <c:pt idx="5">
                  <c:v>7500</c:v>
                </c:pt>
                <c:pt idx="6">
                  <c:v>4500</c:v>
                </c:pt>
                <c:pt idx="7">
                  <c:v>3000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2D0-9795-944F7A1F2D7C}"/>
            </c:ext>
          </c:extLst>
        </c:ser>
        <c:ser>
          <c:idx val="3"/>
          <c:order val="3"/>
          <c:tx>
            <c:strRef>
              <c:f>'Depreciation Methods'!$B$23</c:f>
              <c:strCache>
                <c:ptCount val="1"/>
                <c:pt idx="0">
                  <c:v>SYD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'Depreciation Methods'!$D$4:$L$4</c:f>
              <c:numCache>
                <c:formatCode>General</c:formatCode>
                <c:ptCount val="9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'Depreciation Methods'!$D$28:$L$28</c:f>
              <c:numCache>
                <c:formatCode>_(* #,##0_);_(* \(#,##0\);_(* "-"??_);_(@_)</c:formatCode>
                <c:ptCount val="9"/>
                <c:pt idx="0">
                  <c:v>25000</c:v>
                </c:pt>
                <c:pt idx="1">
                  <c:v>19444.444444444445</c:v>
                </c:pt>
                <c:pt idx="2">
                  <c:v>14583.333333333334</c:v>
                </c:pt>
                <c:pt idx="3">
                  <c:v>10416.666666666668</c:v>
                </c:pt>
                <c:pt idx="4">
                  <c:v>6944.4444444444453</c:v>
                </c:pt>
                <c:pt idx="5">
                  <c:v>4166.6666666666679</c:v>
                </c:pt>
                <c:pt idx="6">
                  <c:v>2083.3333333333344</c:v>
                </c:pt>
                <c:pt idx="7">
                  <c:v>694.44444444444548</c:v>
                </c:pt>
                <c:pt idx="8">
                  <c:v>1.0231815394945443E-12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60-42D0-9795-944F7A1F2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673056"/>
        <c:axId val="692676664"/>
      </c:lineChart>
      <c:catAx>
        <c:axId val="69267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2676664"/>
        <c:crosses val="autoZero"/>
        <c:auto val="1"/>
        <c:lblAlgn val="ctr"/>
        <c:lblOffset val="100"/>
        <c:noMultiLvlLbl val="0"/>
      </c:catAx>
      <c:valAx>
        <c:axId val="692676664"/>
        <c:scaling>
          <c:orientation val="minMax"/>
          <c:max val="250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26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bg2"/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2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 sz="1400" b="1"/>
              <a:t>Depreciation 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'Depreciation Methods'!$B$6</c:f>
              <c:strCache>
                <c:ptCount val="1"/>
                <c:pt idx="0">
                  <c:v>Straight Line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cat>
            <c:numRef>
              <c:f>'Depreciation Methods'!$E$4:$L$4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'Depreciation Methods'!$E$8:$L$8</c:f>
              <c:numCache>
                <c:formatCode>_(* #,##0_);_(* \(#,##0\);_(* "-"??_);_(@_)</c:formatCode>
                <c:ptCount val="8"/>
                <c:pt idx="0">
                  <c:v>3125</c:v>
                </c:pt>
                <c:pt idx="1">
                  <c:v>3125</c:v>
                </c:pt>
                <c:pt idx="2">
                  <c:v>3125</c:v>
                </c:pt>
                <c:pt idx="3">
                  <c:v>3125</c:v>
                </c:pt>
                <c:pt idx="4">
                  <c:v>3125</c:v>
                </c:pt>
                <c:pt idx="5">
                  <c:v>3125</c:v>
                </c:pt>
                <c:pt idx="6">
                  <c:v>3125</c:v>
                </c:pt>
                <c:pt idx="7">
                  <c:v>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1-4AF7-B6E5-27A1365F7D03}"/>
            </c:ext>
          </c:extLst>
        </c:ser>
        <c:ser>
          <c:idx val="1"/>
          <c:order val="1"/>
          <c:tx>
            <c:strRef>
              <c:f>'Depreciation Methods'!$B$11</c:f>
              <c:strCache>
                <c:ptCount val="1"/>
                <c:pt idx="0">
                  <c:v>DDB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'Depreciation Methods'!$E$4:$L$4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'Depreciation Methods'!$E$13:$L$13</c:f>
              <c:numCache>
                <c:formatCode>_(* #,##0_);_(* \(#,##0\);_(* "-"??_);_(@_)</c:formatCode>
                <c:ptCount val="8"/>
                <c:pt idx="0">
                  <c:v>6250</c:v>
                </c:pt>
                <c:pt idx="1">
                  <c:v>4687.5</c:v>
                </c:pt>
                <c:pt idx="2">
                  <c:v>3515.625</c:v>
                </c:pt>
                <c:pt idx="3">
                  <c:v>2636.71875</c:v>
                </c:pt>
                <c:pt idx="4">
                  <c:v>1977.5390625</c:v>
                </c:pt>
                <c:pt idx="5">
                  <c:v>1483.154296875</c:v>
                </c:pt>
                <c:pt idx="6">
                  <c:v>1112.36572265625</c:v>
                </c:pt>
                <c:pt idx="7">
                  <c:v>834.2742919921875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1-4AF7-B6E5-27A1365F7D03}"/>
            </c:ext>
          </c:extLst>
        </c:ser>
        <c:ser>
          <c:idx val="2"/>
          <c:order val="2"/>
          <c:tx>
            <c:strRef>
              <c:f>'Depreciation Methods'!$B$16</c:f>
              <c:strCache>
                <c:ptCount val="1"/>
                <c:pt idx="0">
                  <c:v>Units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'Depreciation Methods'!$E$4:$L$4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'Depreciation Methods'!$E$20:$L$20</c:f>
              <c:numCache>
                <c:formatCode>_(* #,##0_);_(* \(#,##0\);_(* "-"??_);_(@_)</c:formatCode>
                <c:ptCount val="8"/>
                <c:pt idx="0">
                  <c:v>1000</c:v>
                </c:pt>
                <c:pt idx="1">
                  <c:v>1750</c:v>
                </c:pt>
                <c:pt idx="2">
                  <c:v>1000</c:v>
                </c:pt>
                <c:pt idx="3">
                  <c:v>5750</c:v>
                </c:pt>
                <c:pt idx="4">
                  <c:v>8000</c:v>
                </c:pt>
                <c:pt idx="5">
                  <c:v>3000</c:v>
                </c:pt>
                <c:pt idx="6">
                  <c:v>1500</c:v>
                </c:pt>
                <c:pt idx="7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F1-4AF7-B6E5-27A1365F7D03}"/>
            </c:ext>
          </c:extLst>
        </c:ser>
        <c:ser>
          <c:idx val="3"/>
          <c:order val="3"/>
          <c:tx>
            <c:strRef>
              <c:f>'Depreciation Methods'!$B$23</c:f>
              <c:strCache>
                <c:ptCount val="1"/>
                <c:pt idx="0">
                  <c:v>SYD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'Depreciation Methods'!$E$4:$L$4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'Depreciation Methods'!$E$27:$L$27</c:f>
              <c:numCache>
                <c:formatCode>_(* #,##0_);_(* \(#,##0\);_(* "-"??_);_(@_)</c:formatCode>
                <c:ptCount val="8"/>
                <c:pt idx="0">
                  <c:v>5555.5555555555557</c:v>
                </c:pt>
                <c:pt idx="1">
                  <c:v>4861.1111111111113</c:v>
                </c:pt>
                <c:pt idx="2">
                  <c:v>4166.666666666667</c:v>
                </c:pt>
                <c:pt idx="3">
                  <c:v>3472.2222222222222</c:v>
                </c:pt>
                <c:pt idx="4">
                  <c:v>2777.7777777777778</c:v>
                </c:pt>
                <c:pt idx="5">
                  <c:v>2083.3333333333335</c:v>
                </c:pt>
                <c:pt idx="6">
                  <c:v>1388.8888888888889</c:v>
                </c:pt>
                <c:pt idx="7">
                  <c:v>694.44444444444446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F1-4AF7-B6E5-27A1365F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673056"/>
        <c:axId val="692676664"/>
      </c:lineChart>
      <c:catAx>
        <c:axId val="69267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2676664"/>
        <c:crosses val="autoZero"/>
        <c:auto val="1"/>
        <c:lblAlgn val="ctr"/>
        <c:lblOffset val="100"/>
        <c:noMultiLvlLbl val="0"/>
      </c:catAx>
      <c:valAx>
        <c:axId val="692676664"/>
        <c:scaling>
          <c:orientation val="minMax"/>
          <c:max val="80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26730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bg2"/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txData>
          <cx:v>Straight Line Depreciation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r>
            <a:rPr lang="en-US" sz="1400" b="1" i="0" u="none" strike="noStrike" baseline="0">
              <a:solidFill>
                <a:schemeClr val="bg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Straight Line Depreciation</a:t>
          </a:r>
        </a:p>
      </cx:txPr>
    </cx:title>
    <cx:plotArea>
      <cx:plotAreaRegion>
        <cx:series layoutId="waterfall" uniqueId="{4D9F3D19-56E3-4549-9CA8-7B0C60F17DED}">
          <cx:spPr>
            <a:solidFill>
              <a:schemeClr val="tx2"/>
            </a:solidFill>
          </cx:spPr>
          <cx:dataPt idx="0">
            <cx:spPr>
              <a:solidFill>
                <a:srgbClr val="132E57"/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900">
                    <a:solidFill>
                      <a:schemeClr val="bg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 sz="900" b="0" i="0" u="none" strike="noStrike" baseline="0">
                  <a:solidFill>
                    <a:schemeClr val="bg2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900" b="0" i="0" u="none" strike="noStrike" baseline="0">
                      <a:solidFill>
                        <a:schemeClr val="bg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rPr>
                    <a:t> 25,000 </a:t>
                  </a:r>
                </a:p>
              </cx:txPr>
              <cx:visibility seriesName="0" categoryName="0" value="1"/>
            </cx:dataLabel>
          </cx:dataLabels>
          <cx:dataId val="0"/>
          <cx:layoutPr>
            <cx:subtotals>
              <cx:idx val="0"/>
            </cx:subtotals>
          </cx:layoutPr>
        </cx:series>
      </cx:plotAreaRegion>
      <cx:axis id="0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000" b="0" i="0" u="none" strike="noStrike" baseline="0">
                    <a:solidFill>
                      <a:schemeClr val="bg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Year</a:t>
                </a:r>
                <a:endParaRPr lang="en-US" sz="900" b="0" i="0" u="none" strike="noStrike" baseline="0">
                  <a:solidFill>
                    <a:schemeClr val="bg2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endParaRPr>
              </a:p>
            </cx:rich>
          </cx:tx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chemeClr val="bg2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 sz="1000" b="0" i="0" u="none" strike="noStrike" baseline="0">
              <a:solidFill>
                <a:schemeClr val="bg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chemeClr val="bg2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 sz="1000" b="0" i="0" u="none" strike="noStrike" baseline="0">
              <a:solidFill>
                <a:schemeClr val="bg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x:txPr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txData>
          <cx:v>Double Declining Balance Depreciation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r>
            <a:rPr lang="en-US" sz="1400" b="1" i="0" u="none" strike="noStrike" baseline="0">
              <a:solidFill>
                <a:schemeClr val="bg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Double Declining Balance Depreciation</a:t>
          </a:r>
        </a:p>
      </cx:txPr>
    </cx:title>
    <cx:plotArea>
      <cx:plotAreaRegion>
        <cx:series layoutId="waterfall" uniqueId="{913DA2E5-8E5C-4BED-B122-CE7A252F11E8}">
          <cx:spPr>
            <a:solidFill>
              <a:schemeClr val="tx2"/>
            </a:solidFill>
          </cx:spPr>
          <cx:dataPt idx="0">
            <cx:spPr>
              <a:solidFill>
                <a:srgbClr val="132E57"/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 sz="900" b="0" i="0" u="none" strike="noStrike" baseline="0">
                  <a:solidFill>
                    <a:schemeClr val="bg2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endParaRPr>
              </a:p>
            </cx:txP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900" b="0" i="0" u="none" strike="noStrike" baseline="0">
                      <a:solidFill>
                        <a:schemeClr val="bg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rPr>
                    <a:t> 25,000 </a:t>
                  </a:r>
                </a:p>
              </cx:txPr>
            </cx:dataLabel>
          </cx:dataLabels>
          <cx:dataId val="0"/>
          <cx:layoutPr>
            <cx:subtotals>
              <cx:idx val="0"/>
            </cx:subtotals>
          </cx:layoutPr>
        </cx:series>
      </cx:plotAreaRegion>
      <cx:axis id="0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 sz="1000" b="0" i="0" u="none" strike="noStrike" baseline="0">
                    <a:solidFill>
                      <a:schemeClr val="bg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Year</a:t>
                </a:r>
                <a:endParaRPr lang="en-US" sz="900" b="0" i="0" u="none" strike="noStrike" baseline="0">
                  <a:solidFill>
                    <a:schemeClr val="bg2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endParaRPr>
              </a:p>
            </cx:rich>
          </cx:tx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chemeClr val="bg2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 sz="1000" b="0" i="0" u="none" strike="noStrike" baseline="0">
              <a:solidFill>
                <a:schemeClr val="bg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chemeClr val="bg2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 sz="1000" b="0" i="0" u="none" strike="noStrike" baseline="0">
              <a:solidFill>
                <a:schemeClr val="bg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x:txPr>
      </cx:axis>
    </cx:plotArea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</cx:chartData>
  <cx:chart>
    <cx:title pos="t" align="ctr" overlay="0">
      <cx:tx>
        <cx:txData>
          <cx:v>Units of Production Depreciation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bg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r>
            <a:rPr lang="en-US" sz="1400" b="1" i="0" u="none" strike="noStrike" baseline="0">
              <a:solidFill>
                <a:schemeClr val="bg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Units of Production Depreciation</a:t>
          </a:r>
        </a:p>
      </cx:txPr>
    </cx:title>
    <cx:plotArea>
      <cx:plotAreaRegion>
        <cx:series layoutId="waterfall" uniqueId="{4CB79E2E-6954-40F0-9323-B5EE83AA1C5C}">
          <cx:spPr>
            <a:solidFill>
              <a:schemeClr val="tx2"/>
            </a:solidFill>
          </cx:spPr>
          <cx:dataPt idx="0">
            <cx:spPr>
              <a:solidFill>
                <a:srgbClr val="132E57"/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900">
                    <a:solidFill>
                      <a:schemeClr val="bg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 sz="900" b="0" i="0" u="none" strike="noStrike" baseline="0">
                  <a:solidFill>
                    <a:schemeClr val="bg2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endParaRPr>
              </a:p>
            </cx:txPr>
          </cx:dataLabels>
          <cx:dataId val="0"/>
          <cx:layoutPr>
            <cx:subtotals>
              <cx:idx val="0"/>
            </cx:subtotals>
          </cx:layoutPr>
        </cx:series>
      </cx:plotAreaRegion>
      <cx:axis id="0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000" b="0" i="0" u="none" strike="noStrike" baseline="0">
                    <a:solidFill>
                      <a:schemeClr val="bg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Year</a:t>
                </a:r>
                <a:endParaRPr lang="en-US" sz="900" b="0" i="0" u="none" strike="noStrike" baseline="0">
                  <a:solidFill>
                    <a:schemeClr val="bg2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endParaRPr>
              </a:p>
            </cx:rich>
          </cx:tx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chemeClr val="bg2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 sz="1000" b="0" i="0" u="none" strike="noStrike" baseline="0">
              <a:solidFill>
                <a:schemeClr val="bg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chemeClr val="bg2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 sz="1000" b="0" i="0" u="none" strike="noStrike" baseline="0">
              <a:solidFill>
                <a:schemeClr val="bg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x:txPr>
      </cx:axis>
    </cx:plotArea>
  </cx:chart>
  <cx:spPr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</cx:f>
      </cx:numDim>
    </cx:data>
  </cx:chartData>
  <cx:chart>
    <cx:title pos="t" align="ctr" overlay="0">
      <cx:tx>
        <cx:txData>
          <cx:v>Sum-of-the-Years Digits Depreciation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r>
            <a:rPr lang="en-US" sz="1400" b="1" i="0" u="none" strike="noStrike" baseline="0">
              <a:solidFill>
                <a:schemeClr val="bg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Sum-of-the-Years Digits Depreciation</a:t>
          </a:r>
        </a:p>
      </cx:txPr>
    </cx:title>
    <cx:plotArea>
      <cx:plotAreaRegion>
        <cx:series layoutId="waterfall" uniqueId="{5E7FFD1D-A3C1-4B12-961A-2306C906B6F6}">
          <cx:spPr>
            <a:solidFill>
              <a:schemeClr val="tx2"/>
            </a:solidFill>
          </cx:spPr>
          <cx:dataPt idx="0">
            <cx:spPr>
              <a:solidFill>
                <a:srgbClr val="132E57"/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 sz="900" b="0" i="0" u="none" strike="noStrike" baseline="0">
                  <a:solidFill>
                    <a:schemeClr val="bg2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endParaRPr>
              </a:p>
            </cx:txPr>
          </cx:dataLabels>
          <cx:dataId val="0"/>
          <cx:layoutPr>
            <cx:subtotals>
              <cx:idx val="0"/>
            </cx:subtotals>
          </cx:layoutPr>
        </cx:series>
      </cx:plotAreaRegion>
      <cx:axis id="0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000" b="0" i="0" u="none" strike="noStrike" baseline="0">
                    <a:solidFill>
                      <a:schemeClr val="bg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Year</a:t>
                </a:r>
                <a:endParaRPr lang="en-US" sz="900" b="0" i="0" u="none" strike="noStrike" baseline="0">
                  <a:solidFill>
                    <a:schemeClr val="bg2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endParaRPr>
              </a:p>
            </cx:rich>
          </cx:tx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0">
                <a:solidFill>
                  <a:schemeClr val="bg2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 sz="1000" b="0" i="0" u="none" strike="noStrike" baseline="0">
              <a:solidFill>
                <a:schemeClr val="bg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chemeClr val="bg2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 sz="1000" b="0" i="0" u="none" strike="noStrike" baseline="0">
              <a:solidFill>
                <a:schemeClr val="bg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3</xdr:row>
      <xdr:rowOff>123825</xdr:rowOff>
    </xdr:from>
    <xdr:to>
      <xdr:col>24</xdr:col>
      <xdr:colOff>95250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11472-5783-4FFD-B668-657AF1439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400050</xdr:colOff>
      <xdr:row>23</xdr:row>
      <xdr:rowOff>38100</xdr:rowOff>
    </xdr:from>
    <xdr:to>
      <xdr:col>24</xdr:col>
      <xdr:colOff>95250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6483D9-3C51-45DA-B738-48ABAC9C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881062</xdr:colOff>
      <xdr:row>42</xdr:row>
      <xdr:rowOff>133349</xdr:rowOff>
    </xdr:from>
    <xdr:to>
      <xdr:col>9</xdr:col>
      <xdr:colOff>466725</xdr:colOff>
      <xdr:row>57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D41401D-F096-4B50-88DE-11CCE85B20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6862" y="8317229"/>
              <a:ext cx="4340543" cy="2562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542923</xdr:colOff>
      <xdr:row>42</xdr:row>
      <xdr:rowOff>123825</xdr:rowOff>
    </xdr:from>
    <xdr:to>
      <xdr:col>18</xdr:col>
      <xdr:colOff>542924</xdr:colOff>
      <xdr:row>57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0195E83-D817-4A85-9E4C-BBFC662B3F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55103" y="8307705"/>
              <a:ext cx="4434841" cy="2571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1009649</xdr:colOff>
      <xdr:row>59</xdr:row>
      <xdr:rowOff>28575</xdr:rowOff>
    </xdr:from>
    <xdr:to>
      <xdr:col>9</xdr:col>
      <xdr:colOff>552449</xdr:colOff>
      <xdr:row>74</xdr:row>
      <xdr:rowOff>19051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08A1554-8316-45CC-84CE-EAFD8AD9FF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5449" y="11191875"/>
              <a:ext cx="4297680" cy="26193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490538</xdr:colOff>
      <xdr:row>59</xdr:row>
      <xdr:rowOff>38099</xdr:rowOff>
    </xdr:from>
    <xdr:to>
      <xdr:col>18</xdr:col>
      <xdr:colOff>514350</xdr:colOff>
      <xdr:row>74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62CDB6E9-A809-4DFC-9333-9AA1A7FE56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02718" y="11201399"/>
              <a:ext cx="4458652" cy="2600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showGridLines="0" tabSelected="1" zoomScale="81" zoomScaleNormal="81" workbookViewId="0">
      <selection activeCell="M6" sqref="M6"/>
    </sheetView>
  </sheetViews>
  <sheetFormatPr defaultRowHeight="13.8" x14ac:dyDescent="0.25"/>
  <cols>
    <col min="2" max="2" width="2.25" customWidth="1"/>
    <col min="3" max="3" width="17.375" bestFit="1" customWidth="1"/>
    <col min="4" max="4" width="10.375" style="1" customWidth="1"/>
    <col min="5" max="6" width="10.125" bestFit="1" customWidth="1"/>
    <col min="7" max="9" width="10" bestFit="1" customWidth="1"/>
    <col min="10" max="12" width="9.375" bestFit="1" customWidth="1"/>
  </cols>
  <sheetData>
    <row r="1" spans="1:19" x14ac:dyDescent="0.25">
      <c r="D1"/>
    </row>
    <row r="2" spans="1:19" x14ac:dyDescent="0.25">
      <c r="D2"/>
    </row>
    <row r="4" spans="1:19" ht="15" x14ac:dyDescent="0.35">
      <c r="A4" s="2"/>
      <c r="B4" s="3" t="s">
        <v>4</v>
      </c>
      <c r="C4" s="3"/>
      <c r="D4" s="4"/>
      <c r="E4" s="3">
        <v>1</v>
      </c>
      <c r="F4" s="3">
        <f>E4+1</f>
        <v>2</v>
      </c>
      <c r="G4" s="3">
        <f t="shared" ref="G4:L4" si="0">F4+1</f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2"/>
      <c r="N4" s="2"/>
      <c r="O4" s="2"/>
      <c r="P4" s="2"/>
      <c r="Q4" s="2"/>
      <c r="R4" s="2"/>
      <c r="S4" s="2"/>
    </row>
    <row r="5" spans="1:19" ht="15" x14ac:dyDescent="0.35">
      <c r="A5" s="2"/>
      <c r="B5" s="2"/>
      <c r="C5" s="2"/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5" x14ac:dyDescent="0.35">
      <c r="A6" s="2"/>
      <c r="B6" s="6" t="s">
        <v>0</v>
      </c>
      <c r="C6" s="2"/>
      <c r="D6" s="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5" x14ac:dyDescent="0.35">
      <c r="A7" s="2"/>
      <c r="B7" s="6"/>
      <c r="C7" s="2" t="s">
        <v>5</v>
      </c>
      <c r="D7" s="5"/>
      <c r="E7" s="7">
        <v>25000</v>
      </c>
      <c r="F7" s="7">
        <f>E9</f>
        <v>21875</v>
      </c>
      <c r="G7" s="7">
        <f t="shared" ref="G7:L7" si="1">F9</f>
        <v>18750</v>
      </c>
      <c r="H7" s="7">
        <f t="shared" si="1"/>
        <v>15625</v>
      </c>
      <c r="I7" s="7">
        <f t="shared" si="1"/>
        <v>12500</v>
      </c>
      <c r="J7" s="7">
        <f t="shared" si="1"/>
        <v>9375</v>
      </c>
      <c r="K7" s="7">
        <f t="shared" si="1"/>
        <v>6250</v>
      </c>
      <c r="L7" s="7">
        <f t="shared" si="1"/>
        <v>3125</v>
      </c>
      <c r="M7" s="2"/>
      <c r="N7" s="2"/>
      <c r="O7" s="2"/>
      <c r="P7" s="2"/>
      <c r="Q7" s="2"/>
      <c r="R7" s="2"/>
      <c r="S7" s="2"/>
    </row>
    <row r="8" spans="1:19" ht="15" x14ac:dyDescent="0.35">
      <c r="A8" s="2"/>
      <c r="B8" s="6"/>
      <c r="C8" s="2" t="s">
        <v>6</v>
      </c>
      <c r="D8" s="5">
        <f>MAX(E4:L4)</f>
        <v>8</v>
      </c>
      <c r="E8" s="7">
        <f>$E$7/$D$8</f>
        <v>3125</v>
      </c>
      <c r="F8" s="7">
        <f t="shared" ref="F8:L8" si="2">$E$7/$D$8</f>
        <v>3125</v>
      </c>
      <c r="G8" s="7">
        <f t="shared" si="2"/>
        <v>3125</v>
      </c>
      <c r="H8" s="7">
        <f t="shared" si="2"/>
        <v>3125</v>
      </c>
      <c r="I8" s="7">
        <f t="shared" si="2"/>
        <v>3125</v>
      </c>
      <c r="J8" s="7">
        <f t="shared" si="2"/>
        <v>3125</v>
      </c>
      <c r="K8" s="7">
        <f t="shared" si="2"/>
        <v>3125</v>
      </c>
      <c r="L8" s="7">
        <f t="shared" si="2"/>
        <v>3125</v>
      </c>
      <c r="M8" s="2"/>
      <c r="N8" s="2"/>
      <c r="O8" s="2"/>
      <c r="P8" s="2"/>
      <c r="Q8" s="2"/>
      <c r="R8" s="2"/>
      <c r="S8" s="2"/>
    </row>
    <row r="9" spans="1:19" ht="15" x14ac:dyDescent="0.35">
      <c r="A9" s="2"/>
      <c r="B9" s="6"/>
      <c r="C9" s="8" t="s">
        <v>7</v>
      </c>
      <c r="D9" s="9">
        <v>25000</v>
      </c>
      <c r="E9" s="9">
        <f>E7-E8</f>
        <v>21875</v>
      </c>
      <c r="F9" s="9">
        <f>F7-F8</f>
        <v>18750</v>
      </c>
      <c r="G9" s="9">
        <f t="shared" ref="G9:L9" si="3">G7-G8</f>
        <v>15625</v>
      </c>
      <c r="H9" s="9">
        <f t="shared" si="3"/>
        <v>12500</v>
      </c>
      <c r="I9" s="9">
        <f t="shared" si="3"/>
        <v>9375</v>
      </c>
      <c r="J9" s="9">
        <f t="shared" si="3"/>
        <v>6250</v>
      </c>
      <c r="K9" s="9">
        <f t="shared" si="3"/>
        <v>3125</v>
      </c>
      <c r="L9" s="9">
        <f t="shared" si="3"/>
        <v>0</v>
      </c>
      <c r="M9" s="2"/>
      <c r="N9" s="2"/>
      <c r="O9" s="2"/>
      <c r="P9" s="2"/>
      <c r="Q9" s="2"/>
      <c r="R9" s="2"/>
      <c r="S9" s="2"/>
    </row>
    <row r="10" spans="1:19" ht="15" x14ac:dyDescent="0.35">
      <c r="A10" s="2"/>
      <c r="B10" s="2"/>
      <c r="C10" s="2"/>
      <c r="D10" s="5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5" x14ac:dyDescent="0.35">
      <c r="A11" s="2"/>
      <c r="B11" s="6" t="s">
        <v>1</v>
      </c>
      <c r="C11" s="2"/>
      <c r="D11" s="5"/>
      <c r="E11" s="1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5" x14ac:dyDescent="0.35">
      <c r="A12" s="2"/>
      <c r="B12" s="6"/>
      <c r="C12" s="2" t="s">
        <v>5</v>
      </c>
      <c r="D12" s="5"/>
      <c r="E12" s="7">
        <v>25000</v>
      </c>
      <c r="F12" s="7">
        <f>E14</f>
        <v>18750</v>
      </c>
      <c r="G12" s="7">
        <f t="shared" ref="G12:L12" si="4">F14</f>
        <v>14062.5</v>
      </c>
      <c r="H12" s="7">
        <f t="shared" si="4"/>
        <v>10546.875</v>
      </c>
      <c r="I12" s="7">
        <f t="shared" si="4"/>
        <v>7910.15625</v>
      </c>
      <c r="J12" s="7">
        <f t="shared" si="4"/>
        <v>5932.6171875</v>
      </c>
      <c r="K12" s="7">
        <f t="shared" si="4"/>
        <v>4449.462890625</v>
      </c>
      <c r="L12" s="7">
        <f t="shared" si="4"/>
        <v>3337.09716796875</v>
      </c>
      <c r="M12" s="2"/>
      <c r="N12" s="2"/>
      <c r="O12" s="2"/>
      <c r="P12" s="2"/>
      <c r="Q12" s="2"/>
      <c r="R12" s="2"/>
      <c r="S12" s="2"/>
    </row>
    <row r="13" spans="1:19" ht="15" x14ac:dyDescent="0.35">
      <c r="A13" s="2"/>
      <c r="B13" s="2"/>
      <c r="C13" s="2" t="s">
        <v>6</v>
      </c>
      <c r="D13" s="11">
        <f>1/MAX(E4:L4)*2</f>
        <v>0.25</v>
      </c>
      <c r="E13" s="7">
        <f>E12*$D$13</f>
        <v>6250</v>
      </c>
      <c r="F13" s="7">
        <f>F12*$D$13</f>
        <v>4687.5</v>
      </c>
      <c r="G13" s="7">
        <f t="shared" ref="G13:L13" si="5">G12*$D$13</f>
        <v>3515.625</v>
      </c>
      <c r="H13" s="7">
        <f t="shared" si="5"/>
        <v>2636.71875</v>
      </c>
      <c r="I13" s="7">
        <f t="shared" si="5"/>
        <v>1977.5390625</v>
      </c>
      <c r="J13" s="7">
        <f t="shared" si="5"/>
        <v>1483.154296875</v>
      </c>
      <c r="K13" s="7">
        <f t="shared" si="5"/>
        <v>1112.36572265625</v>
      </c>
      <c r="L13" s="7">
        <f t="shared" si="5"/>
        <v>834.2742919921875</v>
      </c>
      <c r="M13" s="2"/>
      <c r="N13" s="2"/>
      <c r="O13" s="2"/>
      <c r="P13" s="2"/>
      <c r="Q13" s="2"/>
      <c r="R13" s="2"/>
      <c r="S13" s="2"/>
    </row>
    <row r="14" spans="1:19" ht="15" x14ac:dyDescent="0.35">
      <c r="A14" s="2"/>
      <c r="B14" s="2"/>
      <c r="C14" s="8" t="s">
        <v>7</v>
      </c>
      <c r="D14" s="9">
        <v>25000</v>
      </c>
      <c r="E14" s="9">
        <f>E12-E13</f>
        <v>18750</v>
      </c>
      <c r="F14" s="9">
        <f>F12-F13</f>
        <v>14062.5</v>
      </c>
      <c r="G14" s="9">
        <f t="shared" ref="G14:L14" si="6">G12-G13</f>
        <v>10546.875</v>
      </c>
      <c r="H14" s="9">
        <f t="shared" si="6"/>
        <v>7910.15625</v>
      </c>
      <c r="I14" s="9">
        <f t="shared" si="6"/>
        <v>5932.6171875</v>
      </c>
      <c r="J14" s="9">
        <f t="shared" si="6"/>
        <v>4449.462890625</v>
      </c>
      <c r="K14" s="9">
        <f t="shared" si="6"/>
        <v>3337.09716796875</v>
      </c>
      <c r="L14" s="9">
        <f t="shared" si="6"/>
        <v>2502.8228759765625</v>
      </c>
      <c r="M14" s="2"/>
      <c r="N14" s="2"/>
      <c r="O14" s="2"/>
      <c r="P14" s="2"/>
      <c r="Q14" s="2"/>
      <c r="R14" s="2"/>
      <c r="S14" s="2"/>
    </row>
    <row r="15" spans="1:19" ht="15" x14ac:dyDescent="0.35">
      <c r="A15" s="2"/>
      <c r="B15" s="2"/>
      <c r="C15" s="2"/>
      <c r="D15" s="5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5" x14ac:dyDescent="0.35">
      <c r="A16" s="2"/>
      <c r="B16" s="6" t="s">
        <v>2</v>
      </c>
      <c r="C16" s="2"/>
      <c r="D16" s="5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5" x14ac:dyDescent="0.35">
      <c r="A17" s="2"/>
      <c r="B17" s="6"/>
      <c r="C17" s="2" t="s">
        <v>8</v>
      </c>
      <c r="D17" s="5"/>
      <c r="E17" s="7">
        <v>4</v>
      </c>
      <c r="F17" s="7">
        <v>7</v>
      </c>
      <c r="G17" s="7">
        <v>4</v>
      </c>
      <c r="H17" s="7">
        <v>23</v>
      </c>
      <c r="I17" s="7">
        <v>32</v>
      </c>
      <c r="J17" s="7">
        <v>12</v>
      </c>
      <c r="K17" s="7">
        <v>6</v>
      </c>
      <c r="L17" s="7">
        <v>12</v>
      </c>
      <c r="M17" s="2"/>
      <c r="N17" s="2"/>
      <c r="O17" s="2"/>
      <c r="P17" s="2"/>
      <c r="Q17" s="2"/>
      <c r="R17" s="2"/>
      <c r="S17" s="2"/>
    </row>
    <row r="18" spans="1:19" ht="15" x14ac:dyDescent="0.35">
      <c r="A18" s="2"/>
      <c r="B18" s="6"/>
      <c r="C18" s="2"/>
      <c r="D18" s="5"/>
      <c r="E18" s="7"/>
      <c r="F18" s="7"/>
      <c r="G18" s="7"/>
      <c r="H18" s="7"/>
      <c r="I18" s="7"/>
      <c r="J18" s="7"/>
      <c r="K18" s="7"/>
      <c r="L18" s="7"/>
      <c r="M18" s="2"/>
      <c r="N18" s="2"/>
      <c r="O18" s="2"/>
      <c r="P18" s="2"/>
      <c r="Q18" s="2"/>
      <c r="R18" s="2"/>
      <c r="S18" s="2"/>
    </row>
    <row r="19" spans="1:19" ht="15" x14ac:dyDescent="0.35">
      <c r="A19" s="2"/>
      <c r="B19" s="6"/>
      <c r="C19" s="2" t="s">
        <v>5</v>
      </c>
      <c r="D19" s="5"/>
      <c r="E19" s="7">
        <v>25000</v>
      </c>
      <c r="F19" s="7">
        <f>E21</f>
        <v>24000</v>
      </c>
      <c r="G19" s="7">
        <f t="shared" ref="G19:L19" si="7">F21</f>
        <v>22250</v>
      </c>
      <c r="H19" s="7">
        <f t="shared" si="7"/>
        <v>21250</v>
      </c>
      <c r="I19" s="7">
        <f t="shared" si="7"/>
        <v>15500</v>
      </c>
      <c r="J19" s="7">
        <f t="shared" si="7"/>
        <v>7500</v>
      </c>
      <c r="K19" s="7">
        <f t="shared" si="7"/>
        <v>4500</v>
      </c>
      <c r="L19" s="7">
        <f t="shared" si="7"/>
        <v>3000</v>
      </c>
      <c r="M19" s="2"/>
      <c r="N19" s="2"/>
      <c r="O19" s="2"/>
      <c r="P19" s="2"/>
      <c r="Q19" s="2"/>
      <c r="R19" s="2"/>
      <c r="S19" s="2"/>
    </row>
    <row r="20" spans="1:19" ht="15" x14ac:dyDescent="0.35">
      <c r="A20" s="2"/>
      <c r="B20" s="6"/>
      <c r="C20" s="2" t="s">
        <v>6</v>
      </c>
      <c r="D20" s="5"/>
      <c r="E20" s="7">
        <f>$E$19*E17/SUM($E$17:$L$17)</f>
        <v>1000</v>
      </c>
      <c r="F20" s="7">
        <f t="shared" ref="F20" si="8">$E$19*F17/SUM($E$17:$L$17)</f>
        <v>1750</v>
      </c>
      <c r="G20" s="7">
        <f t="shared" ref="G20:L20" si="9">$E$19*G17/SUM($E$17:$L$17)</f>
        <v>1000</v>
      </c>
      <c r="H20" s="7">
        <f t="shared" si="9"/>
        <v>5750</v>
      </c>
      <c r="I20" s="7">
        <f t="shared" si="9"/>
        <v>8000</v>
      </c>
      <c r="J20" s="7">
        <f t="shared" si="9"/>
        <v>3000</v>
      </c>
      <c r="K20" s="7">
        <f t="shared" si="9"/>
        <v>1500</v>
      </c>
      <c r="L20" s="7">
        <f t="shared" si="9"/>
        <v>3000</v>
      </c>
      <c r="M20" s="2"/>
      <c r="N20" s="2"/>
      <c r="O20" s="2"/>
      <c r="P20" s="2"/>
      <c r="Q20" s="2"/>
      <c r="R20" s="2"/>
      <c r="S20" s="2"/>
    </row>
    <row r="21" spans="1:19" ht="15" x14ac:dyDescent="0.35">
      <c r="A21" s="2"/>
      <c r="B21" s="2"/>
      <c r="C21" s="8" t="s">
        <v>7</v>
      </c>
      <c r="D21" s="9">
        <v>25000</v>
      </c>
      <c r="E21" s="9">
        <f>E19-E20</f>
        <v>24000</v>
      </c>
      <c r="F21" s="9">
        <f>F19-F20</f>
        <v>22250</v>
      </c>
      <c r="G21" s="9">
        <f t="shared" ref="G21:L21" si="10">G19-G20</f>
        <v>21250</v>
      </c>
      <c r="H21" s="9">
        <f t="shared" si="10"/>
        <v>15500</v>
      </c>
      <c r="I21" s="9">
        <f t="shared" si="10"/>
        <v>7500</v>
      </c>
      <c r="J21" s="9">
        <f t="shared" si="10"/>
        <v>4500</v>
      </c>
      <c r="K21" s="9">
        <f t="shared" si="10"/>
        <v>3000</v>
      </c>
      <c r="L21" s="9">
        <f t="shared" si="10"/>
        <v>0</v>
      </c>
      <c r="M21" s="2"/>
      <c r="N21" s="2"/>
      <c r="O21" s="2"/>
      <c r="P21" s="2"/>
      <c r="Q21" s="2"/>
      <c r="R21" s="2"/>
      <c r="S21" s="2"/>
    </row>
    <row r="22" spans="1:19" ht="15" x14ac:dyDescent="0.35">
      <c r="A22" s="2"/>
      <c r="B22" s="2"/>
      <c r="C22" s="2"/>
      <c r="D22" s="5"/>
      <c r="E22" s="7"/>
      <c r="F22" s="7"/>
      <c r="G22" s="7"/>
      <c r="H22" s="7"/>
      <c r="I22" s="7"/>
      <c r="J22" s="7"/>
      <c r="K22" s="7"/>
      <c r="L22" s="7"/>
      <c r="M22" s="2"/>
      <c r="N22" s="2"/>
      <c r="O22" s="2"/>
      <c r="P22" s="2"/>
      <c r="Q22" s="2"/>
      <c r="R22" s="2"/>
      <c r="S22" s="2"/>
    </row>
    <row r="23" spans="1:19" ht="15" x14ac:dyDescent="0.35">
      <c r="A23" s="2"/>
      <c r="B23" s="6" t="s">
        <v>3</v>
      </c>
      <c r="C23" s="2"/>
      <c r="D23" s="5"/>
      <c r="E23" s="7"/>
      <c r="F23" s="7"/>
      <c r="G23" s="7"/>
      <c r="H23" s="7"/>
      <c r="I23" s="7"/>
      <c r="J23" s="7"/>
      <c r="K23" s="7"/>
      <c r="L23" s="7"/>
      <c r="M23" s="2"/>
      <c r="N23" s="2"/>
      <c r="O23" s="2"/>
      <c r="P23" s="2"/>
      <c r="Q23" s="2"/>
      <c r="R23" s="2"/>
      <c r="S23" s="2"/>
    </row>
    <row r="24" spans="1:19" ht="15" x14ac:dyDescent="0.35">
      <c r="A24" s="2"/>
      <c r="B24" s="6"/>
      <c r="C24" s="2" t="s">
        <v>9</v>
      </c>
      <c r="D24" s="5"/>
      <c r="E24" s="7">
        <f t="shared" ref="E24:L24" si="11">MAX($E$4:$L$4)+1-E4</f>
        <v>8</v>
      </c>
      <c r="F24" s="7">
        <f t="shared" si="11"/>
        <v>7</v>
      </c>
      <c r="G24" s="7">
        <f t="shared" si="11"/>
        <v>6</v>
      </c>
      <c r="H24" s="7">
        <f t="shared" si="11"/>
        <v>5</v>
      </c>
      <c r="I24" s="7">
        <f t="shared" si="11"/>
        <v>4</v>
      </c>
      <c r="J24" s="7">
        <f t="shared" si="11"/>
        <v>3</v>
      </c>
      <c r="K24" s="7">
        <f t="shared" si="11"/>
        <v>2</v>
      </c>
      <c r="L24" s="7">
        <f t="shared" si="11"/>
        <v>1</v>
      </c>
      <c r="M24" s="2"/>
      <c r="N24" s="2"/>
      <c r="O24" s="2"/>
      <c r="P24" s="2"/>
      <c r="Q24" s="2"/>
      <c r="R24" s="2"/>
      <c r="S24" s="2"/>
    </row>
    <row r="25" spans="1:19" ht="15" x14ac:dyDescent="0.35">
      <c r="A25" s="2"/>
      <c r="B25" s="6"/>
      <c r="C25" s="2"/>
      <c r="D25" s="5"/>
      <c r="E25" s="7"/>
      <c r="F25" s="7"/>
      <c r="G25" s="7"/>
      <c r="H25" s="7"/>
      <c r="I25" s="7"/>
      <c r="J25" s="7"/>
      <c r="K25" s="7"/>
      <c r="L25" s="7"/>
      <c r="M25" s="2"/>
      <c r="N25" s="2"/>
      <c r="O25" s="2"/>
      <c r="P25" s="2"/>
      <c r="Q25" s="2"/>
      <c r="R25" s="2"/>
      <c r="S25" s="2"/>
    </row>
    <row r="26" spans="1:19" ht="15" x14ac:dyDescent="0.35">
      <c r="A26" s="2"/>
      <c r="B26" s="2"/>
      <c r="C26" s="2" t="s">
        <v>5</v>
      </c>
      <c r="D26" s="5"/>
      <c r="E26" s="2">
        <v>25000</v>
      </c>
      <c r="F26" s="10">
        <f>E28</f>
        <v>19444.444444444445</v>
      </c>
      <c r="G26" s="10">
        <f t="shared" ref="G26:L26" si="12">F28</f>
        <v>14583.333333333334</v>
      </c>
      <c r="H26" s="10">
        <f t="shared" si="12"/>
        <v>10416.666666666668</v>
      </c>
      <c r="I26" s="10">
        <f t="shared" si="12"/>
        <v>6944.4444444444453</v>
      </c>
      <c r="J26" s="10">
        <f t="shared" si="12"/>
        <v>4166.6666666666679</v>
      </c>
      <c r="K26" s="10">
        <f t="shared" si="12"/>
        <v>2083.3333333333344</v>
      </c>
      <c r="L26" s="10">
        <f t="shared" si="12"/>
        <v>694.44444444444548</v>
      </c>
      <c r="M26" s="2"/>
      <c r="N26" s="2"/>
      <c r="O26" s="2"/>
      <c r="P26" s="2"/>
      <c r="Q26" s="2"/>
      <c r="R26" s="2"/>
      <c r="S26" s="2"/>
    </row>
    <row r="27" spans="1:19" ht="15" x14ac:dyDescent="0.35">
      <c r="A27" s="2"/>
      <c r="B27" s="2"/>
      <c r="C27" s="2" t="s">
        <v>6</v>
      </c>
      <c r="D27" s="5"/>
      <c r="E27" s="7">
        <f>$E$26*E24/SUM($E$24:$L$24)</f>
        <v>5555.5555555555557</v>
      </c>
      <c r="F27" s="7">
        <f t="shared" ref="F27:L27" si="13">$E$26*F24/SUM($E$24:$L$24)</f>
        <v>4861.1111111111113</v>
      </c>
      <c r="G27" s="7">
        <f t="shared" si="13"/>
        <v>4166.666666666667</v>
      </c>
      <c r="H27" s="7">
        <f t="shared" si="13"/>
        <v>3472.2222222222222</v>
      </c>
      <c r="I27" s="7">
        <f t="shared" si="13"/>
        <v>2777.7777777777778</v>
      </c>
      <c r="J27" s="7">
        <f t="shared" si="13"/>
        <v>2083.3333333333335</v>
      </c>
      <c r="K27" s="7">
        <f t="shared" si="13"/>
        <v>1388.8888888888889</v>
      </c>
      <c r="L27" s="7">
        <f t="shared" si="13"/>
        <v>694.44444444444446</v>
      </c>
      <c r="M27" s="2"/>
      <c r="N27" s="2"/>
      <c r="O27" s="2"/>
      <c r="P27" s="2"/>
      <c r="Q27" s="2"/>
      <c r="R27" s="2"/>
      <c r="S27" s="2"/>
    </row>
    <row r="28" spans="1:19" ht="15" x14ac:dyDescent="0.35">
      <c r="A28" s="2"/>
      <c r="B28" s="2"/>
      <c r="C28" s="8" t="s">
        <v>7</v>
      </c>
      <c r="D28" s="9">
        <v>25000</v>
      </c>
      <c r="E28" s="9">
        <f>E26-E27</f>
        <v>19444.444444444445</v>
      </c>
      <c r="F28" s="9">
        <f>F26-F27</f>
        <v>14583.333333333334</v>
      </c>
      <c r="G28" s="9">
        <f t="shared" ref="G28:L28" si="14">G26-G27</f>
        <v>10416.666666666668</v>
      </c>
      <c r="H28" s="9">
        <f t="shared" si="14"/>
        <v>6944.4444444444453</v>
      </c>
      <c r="I28" s="9">
        <f t="shared" si="14"/>
        <v>4166.6666666666679</v>
      </c>
      <c r="J28" s="9">
        <f t="shared" si="14"/>
        <v>2083.3333333333344</v>
      </c>
      <c r="K28" s="9">
        <f t="shared" si="14"/>
        <v>694.44444444444548</v>
      </c>
      <c r="L28" s="9">
        <f t="shared" si="14"/>
        <v>1.0231815394945443E-12</v>
      </c>
      <c r="M28" s="2"/>
      <c r="N28" s="2"/>
      <c r="O28" s="2"/>
      <c r="P28" s="2"/>
      <c r="Q28" s="2"/>
      <c r="R28" s="2"/>
      <c r="S28" s="2"/>
    </row>
    <row r="29" spans="1:19" ht="15" x14ac:dyDescent="0.35">
      <c r="A29" s="2"/>
      <c r="B29" s="2"/>
      <c r="C29" s="2"/>
      <c r="D29" s="5"/>
      <c r="E29" s="7"/>
      <c r="F29" s="7"/>
      <c r="G29" s="7"/>
      <c r="H29" s="7"/>
      <c r="I29" s="7"/>
      <c r="J29" s="7"/>
      <c r="K29" s="7"/>
      <c r="L29" s="7"/>
      <c r="M29" s="2"/>
      <c r="N29" s="2"/>
      <c r="O29" s="2"/>
      <c r="P29" s="2"/>
      <c r="Q29" s="2"/>
      <c r="R29" s="2"/>
      <c r="S29" s="2"/>
    </row>
    <row r="30" spans="1:19" ht="15" x14ac:dyDescent="0.35">
      <c r="A30" s="2"/>
      <c r="B30" s="2"/>
      <c r="C30" s="2"/>
      <c r="D30" s="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5" x14ac:dyDescent="0.35">
      <c r="A31" s="2"/>
      <c r="B31" s="2"/>
      <c r="C31" s="2"/>
      <c r="D31" s="5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5" x14ac:dyDescent="0.35">
      <c r="A32" s="2"/>
      <c r="B32" s="2"/>
      <c r="C32" s="2"/>
      <c r="D32" s="5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3:13" ht="15" x14ac:dyDescent="0.35">
      <c r="C33" s="2"/>
      <c r="D33" s="5"/>
      <c r="E33" s="2"/>
      <c r="F33" s="2"/>
      <c r="G33" s="2"/>
      <c r="H33" s="2"/>
      <c r="I33" s="2"/>
      <c r="J33" s="2"/>
      <c r="K33" s="2"/>
      <c r="L33" s="2"/>
      <c r="M33" s="2"/>
    </row>
    <row r="34" spans="3:13" ht="15" x14ac:dyDescent="0.35">
      <c r="C34" s="2"/>
      <c r="D34" s="5"/>
      <c r="E34" s="2"/>
      <c r="F34" s="2"/>
      <c r="G34" s="2"/>
      <c r="H34" s="2"/>
      <c r="I34" s="2"/>
      <c r="J34" s="2"/>
      <c r="K34" s="2"/>
      <c r="L34" s="2"/>
      <c r="M34" s="2"/>
    </row>
    <row r="35" spans="3:13" ht="15" x14ac:dyDescent="0.35">
      <c r="C35" s="2"/>
      <c r="D35" s="5"/>
      <c r="E35" s="2"/>
      <c r="F35" s="2"/>
      <c r="G35" s="2"/>
      <c r="H35" s="2"/>
      <c r="I35" s="2"/>
      <c r="J35" s="2"/>
      <c r="K35" s="2"/>
      <c r="L35" s="2"/>
      <c r="M35" s="2"/>
    </row>
    <row r="36" spans="3:13" ht="15" x14ac:dyDescent="0.35">
      <c r="C36" s="2"/>
      <c r="D36" s="12">
        <f>D9</f>
        <v>25000</v>
      </c>
      <c r="E36" s="10">
        <f>-E8</f>
        <v>-3125</v>
      </c>
      <c r="F36" s="10">
        <f t="shared" ref="F36:L36" si="15">-F8</f>
        <v>-3125</v>
      </c>
      <c r="G36" s="10">
        <f t="shared" si="15"/>
        <v>-3125</v>
      </c>
      <c r="H36" s="10">
        <f t="shared" si="15"/>
        <v>-3125</v>
      </c>
      <c r="I36" s="10">
        <f t="shared" si="15"/>
        <v>-3125</v>
      </c>
      <c r="J36" s="10">
        <f t="shared" si="15"/>
        <v>-3125</v>
      </c>
      <c r="K36" s="10">
        <f t="shared" si="15"/>
        <v>-3125</v>
      </c>
      <c r="L36" s="10">
        <f t="shared" si="15"/>
        <v>-3125</v>
      </c>
      <c r="M36" s="10"/>
    </row>
    <row r="37" spans="3:13" ht="15" x14ac:dyDescent="0.35">
      <c r="C37" s="2"/>
      <c r="D37" s="12">
        <f>D14</f>
        <v>25000</v>
      </c>
      <c r="E37" s="10">
        <f>-E13</f>
        <v>-6250</v>
      </c>
      <c r="F37" s="10">
        <f t="shared" ref="F37:L37" si="16">-F13</f>
        <v>-4687.5</v>
      </c>
      <c r="G37" s="10">
        <f t="shared" si="16"/>
        <v>-3515.625</v>
      </c>
      <c r="H37" s="10">
        <f t="shared" si="16"/>
        <v>-2636.71875</v>
      </c>
      <c r="I37" s="10">
        <f t="shared" si="16"/>
        <v>-1977.5390625</v>
      </c>
      <c r="J37" s="10">
        <f t="shared" si="16"/>
        <v>-1483.154296875</v>
      </c>
      <c r="K37" s="10">
        <f t="shared" si="16"/>
        <v>-1112.36572265625</v>
      </c>
      <c r="L37" s="10">
        <f t="shared" si="16"/>
        <v>-834.2742919921875</v>
      </c>
      <c r="M37" s="2"/>
    </row>
    <row r="38" spans="3:13" ht="15" x14ac:dyDescent="0.35">
      <c r="C38" s="2"/>
      <c r="D38" s="12">
        <f>D37</f>
        <v>25000</v>
      </c>
      <c r="E38" s="10">
        <f>-E20</f>
        <v>-1000</v>
      </c>
      <c r="F38" s="10">
        <f t="shared" ref="F38:L38" si="17">-F20</f>
        <v>-1750</v>
      </c>
      <c r="G38" s="10">
        <f t="shared" si="17"/>
        <v>-1000</v>
      </c>
      <c r="H38" s="10">
        <f t="shared" si="17"/>
        <v>-5750</v>
      </c>
      <c r="I38" s="10">
        <f t="shared" si="17"/>
        <v>-8000</v>
      </c>
      <c r="J38" s="10">
        <f t="shared" si="17"/>
        <v>-3000</v>
      </c>
      <c r="K38" s="10">
        <f t="shared" si="17"/>
        <v>-1500</v>
      </c>
      <c r="L38" s="10">
        <f t="shared" si="17"/>
        <v>-3000</v>
      </c>
      <c r="M38" s="2"/>
    </row>
    <row r="39" spans="3:13" ht="15" x14ac:dyDescent="0.35">
      <c r="C39" s="2"/>
      <c r="D39" s="12">
        <f>D38</f>
        <v>25000</v>
      </c>
      <c r="E39" s="10">
        <f>-E27</f>
        <v>-5555.5555555555557</v>
      </c>
      <c r="F39" s="10">
        <f t="shared" ref="F39:L39" si="18">-F27</f>
        <v>-4861.1111111111113</v>
      </c>
      <c r="G39" s="10">
        <f t="shared" si="18"/>
        <v>-4166.666666666667</v>
      </c>
      <c r="H39" s="10">
        <f t="shared" si="18"/>
        <v>-3472.2222222222222</v>
      </c>
      <c r="I39" s="10">
        <f t="shared" si="18"/>
        <v>-2777.7777777777778</v>
      </c>
      <c r="J39" s="10">
        <f t="shared" si="18"/>
        <v>-2083.3333333333335</v>
      </c>
      <c r="K39" s="10">
        <f t="shared" si="18"/>
        <v>-1388.8888888888889</v>
      </c>
      <c r="L39" s="10">
        <f t="shared" si="18"/>
        <v>-694.44444444444446</v>
      </c>
      <c r="M39" s="2"/>
    </row>
    <row r="40" spans="3:13" ht="15" x14ac:dyDescent="0.35">
      <c r="C40" s="2"/>
      <c r="D40" s="5"/>
      <c r="E40" s="2"/>
      <c r="F40" s="2"/>
      <c r="G40" s="2"/>
      <c r="H40" s="2"/>
      <c r="I40" s="2"/>
      <c r="J40" s="2"/>
      <c r="K40" s="2"/>
      <c r="L40" s="2"/>
      <c r="M40" s="2"/>
    </row>
    <row r="41" spans="3:13" ht="15" x14ac:dyDescent="0.35">
      <c r="C41" s="2"/>
      <c r="D41" s="5"/>
      <c r="E41" s="2"/>
      <c r="F41" s="2"/>
      <c r="G41" s="2"/>
      <c r="H41" s="2"/>
      <c r="I41" s="2"/>
      <c r="J41" s="2"/>
      <c r="K41" s="2"/>
      <c r="L41" s="2"/>
      <c r="M41" s="2"/>
    </row>
    <row r="42" spans="3:13" ht="15" x14ac:dyDescent="0.35">
      <c r="C42" s="2"/>
      <c r="D42" s="5"/>
      <c r="E42" s="2"/>
      <c r="F42" s="2"/>
      <c r="G42" s="2"/>
      <c r="H42" s="2"/>
      <c r="I42" s="2"/>
      <c r="J42" s="2"/>
      <c r="K42" s="2"/>
      <c r="L42" s="2"/>
      <c r="M42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Depreciation 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SARANG</cp:lastModifiedBy>
  <dcterms:created xsi:type="dcterms:W3CDTF">2018-01-30T21:58:39Z</dcterms:created>
  <dcterms:modified xsi:type="dcterms:W3CDTF">2024-07-30T20:37:53Z</dcterms:modified>
</cp:coreProperties>
</file>