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aters" sheetId="1" r:id="rId4"/>
    <sheet state="visible" name="nREC vs. REC" sheetId="2" r:id="rId5"/>
    <sheet state="visible" name="plot" sheetId="3" r:id="rId6"/>
  </sheets>
  <definedNames/>
  <calcPr/>
</workbook>
</file>

<file path=xl/sharedStrings.xml><?xml version="1.0" encoding="utf-8"?>
<sst xmlns="http://schemas.openxmlformats.org/spreadsheetml/2006/main" count="386" uniqueCount="140">
  <si>
    <t>location</t>
  </si>
  <si>
    <t>latitude</t>
  </si>
  <si>
    <t>longitude</t>
  </si>
  <si>
    <t>radius (meters)</t>
  </si>
  <si>
    <t>diameter (meters)</t>
  </si>
  <si>
    <t>Apollo 16</t>
  </si>
  <si>
    <t>crater morphology</t>
  </si>
  <si>
    <t>Thickness (0.084)</t>
  </si>
  <si>
    <t>Geologic Features</t>
  </si>
  <si>
    <t>Distance from the nearest large basin (d&gt;100km)</t>
  </si>
  <si>
    <t>-9.13629, 15.38257</t>
  </si>
  <si>
    <t>concentric, rocky ejecta</t>
  </si>
  <si>
    <t>Imbrain Plains (Ip)</t>
  </si>
  <si>
    <t>330km</t>
  </si>
  <si>
    <t>-9.08086, 15.42384</t>
  </si>
  <si>
    <t>bowl, rocky ejecta</t>
  </si>
  <si>
    <t>-8.60139, 15.55132</t>
  </si>
  <si>
    <t>Imbrain Basin (Ib)</t>
  </si>
  <si>
    <t>-8.65809, 15.54350</t>
  </si>
  <si>
    <t xml:space="preserve">bowl </t>
  </si>
  <si>
    <t>-8.56443, 15.64036</t>
  </si>
  <si>
    <t>concentric</t>
  </si>
  <si>
    <t>-8.48716, 15.46488</t>
  </si>
  <si>
    <t>bowl</t>
  </si>
  <si>
    <t>-8.76175, 15.75166</t>
  </si>
  <si>
    <t>-8.90316, 15.78020</t>
  </si>
  <si>
    <t>-8.89943, 15.46737</t>
  </si>
  <si>
    <t>-8.89801, 15.50580</t>
  </si>
  <si>
    <t>-8.83580, 15.63396</t>
  </si>
  <si>
    <t>-9.05393, 15.15996</t>
  </si>
  <si>
    <t>-9.21549, 16.09475</t>
  </si>
  <si>
    <t>-8.65573, 15.38030</t>
  </si>
  <si>
    <t>flat-floored</t>
  </si>
  <si>
    <t>-9.17440, 15.10935</t>
  </si>
  <si>
    <t>-8.14754, 15.52494</t>
  </si>
  <si>
    <t>-9.58973, 15.38227</t>
  </si>
  <si>
    <t>bowl?</t>
  </si>
  <si>
    <t>-10.42384, 14.96945</t>
  </si>
  <si>
    <t>-10.96410, 15.83383</t>
  </si>
  <si>
    <t>-8.72399, 16.13095</t>
  </si>
  <si>
    <t>Apollo 15</t>
  </si>
  <si>
    <t>26.00516, 3.68121</t>
  </si>
  <si>
    <t>Eratosthenian Mare (Em)</t>
  </si>
  <si>
    <t>830km</t>
  </si>
  <si>
    <t>25.97919, 3.58446</t>
  </si>
  <si>
    <t>Nectarian Basin, Massif (Nbm)</t>
  </si>
  <si>
    <t>26.00372, 3.51890</t>
  </si>
  <si>
    <t>26.38412, 3.43276</t>
  </si>
  <si>
    <t>26.20147, 3.91175</t>
  </si>
  <si>
    <t>26.51915, 3.84625</t>
  </si>
  <si>
    <t>26.44292, 3.69004</t>
  </si>
  <si>
    <t>flat-floored, rocky ejecta</t>
  </si>
  <si>
    <t>-&gt;</t>
  </si>
  <si>
    <t>26.43931, 3.57660</t>
  </si>
  <si>
    <t>26.79376, 3.34084</t>
  </si>
  <si>
    <t>Imbrian Imbrium Apenninus Formation (Iiap)</t>
  </si>
  <si>
    <t>27.07165, 3.77551</t>
  </si>
  <si>
    <t>27.22644, 3.85308</t>
  </si>
  <si>
    <t>25.13552, 4.34231</t>
  </si>
  <si>
    <t>25.69727, 4.02143</t>
  </si>
  <si>
    <t>25.36601, 2.01241</t>
  </si>
  <si>
    <t>27.32421, 3.73432</t>
  </si>
  <si>
    <t>Apollo 14</t>
  </si>
  <si>
    <t>-3.67137, 342.55921</t>
  </si>
  <si>
    <t>Imbrian Imbrium Fra Mauro Formation (Iif)</t>
  </si>
  <si>
    <t>410km</t>
  </si>
  <si>
    <t>-3.61933, 342.56762</t>
  </si>
  <si>
    <t>-3.57350, 342.57638</t>
  </si>
  <si>
    <t>-3.75150, 342.58297</t>
  </si>
  <si>
    <t>-3.61734, 342.50003</t>
  </si>
  <si>
    <t>-3.73665, 342.50904</t>
  </si>
  <si>
    <t>-3.82150, 342.54680</t>
  </si>
  <si>
    <t>-3.56964, 342.50508</t>
  </si>
  <si>
    <t>-3.89660, 342.40467</t>
  </si>
  <si>
    <t>-3.89077, 342.42741</t>
  </si>
  <si>
    <t>-3.50055, 342.41520</t>
  </si>
  <si>
    <t>-3.76466, 342.41128</t>
  </si>
  <si>
    <t>-3.62032, 342.43928</t>
  </si>
  <si>
    <t>-3.60875, 342.51011</t>
  </si>
  <si>
    <t>-3.71559, 342.44117</t>
  </si>
  <si>
    <t>-3.97368, 342.57565</t>
  </si>
  <si>
    <t>-4.44868, 342.63283</t>
  </si>
  <si>
    <t>-4.10229, 342.88435</t>
  </si>
  <si>
    <t>-4.02758, 342.71516</t>
  </si>
  <si>
    <t>-3.22161, 342.93897</t>
  </si>
  <si>
    <t>-3.16883, 343.03678</t>
  </si>
  <si>
    <t>-4.69160, 342.46489</t>
  </si>
  <si>
    <t>-2.77145, 342.48912</t>
  </si>
  <si>
    <t>-2.63780, 342.46129</t>
  </si>
  <si>
    <t>Apollo 12</t>
  </si>
  <si>
    <t>-2.72371, 336.77622</t>
  </si>
  <si>
    <t>400km</t>
  </si>
  <si>
    <t>-3.60496, 336.50861</t>
  </si>
  <si>
    <t>-3.21118, 336.56083</t>
  </si>
  <si>
    <t>-2.94496, 336.41649</t>
  </si>
  <si>
    <t>-3.34307, 336.37092</t>
  </si>
  <si>
    <t>-2.24768, 336.48552</t>
  </si>
  <si>
    <t>-4.30408, 335.91643</t>
  </si>
  <si>
    <t>-4.41668, 335.87536</t>
  </si>
  <si>
    <t>-4.13487, 337.24150</t>
  </si>
  <si>
    <t>-3.76454, 337.29247</t>
  </si>
  <si>
    <t>-3.64679, 337.37375</t>
  </si>
  <si>
    <t>-3.37155, 337.27954</t>
  </si>
  <si>
    <t>-2.11342, 337.05093</t>
  </si>
  <si>
    <t>-3.70914, 337.13158</t>
  </si>
  <si>
    <t>-3.21321, 337.72846</t>
  </si>
  <si>
    <t>-3.86975, 336.37892</t>
  </si>
  <si>
    <t>-4.36113, 336.97654</t>
  </si>
  <si>
    <t>-3.73787, 336.57588</t>
  </si>
  <si>
    <t>-3.91376, 336.48329</t>
  </si>
  <si>
    <t>-3.92075, 336.54334</t>
  </si>
  <si>
    <t>-3.05158, 336.99779</t>
  </si>
  <si>
    <t>-2.89515, 336.93126</t>
  </si>
  <si>
    <t>-2.55158, 336.95322</t>
  </si>
  <si>
    <t>-2.49252, 336.72076</t>
  </si>
  <si>
    <t>-3.05952, 337.35566</t>
  </si>
  <si>
    <t>-3.55393, 337.33081</t>
  </si>
  <si>
    <t>-3.74984, 336.77026</t>
  </si>
  <si>
    <t>-2.43675, 336.75238</t>
  </si>
  <si>
    <t>-2.31920, 336.85172</t>
  </si>
  <si>
    <t>-2.13554, 336.74870</t>
  </si>
  <si>
    <t>Apollo 11</t>
  </si>
  <si>
    <t>380km</t>
  </si>
  <si>
    <t>Apollo 17</t>
  </si>
  <si>
    <t>20.62290, 31.16598</t>
  </si>
  <si>
    <t>20.61843, 31.33174</t>
  </si>
  <si>
    <t>bowl, rockey ejecta?</t>
  </si>
  <si>
    <t>20.32151, 31.19975</t>
  </si>
  <si>
    <t>19.16986, 30.90724</t>
  </si>
  <si>
    <t>bowl, rockey ejecta</t>
  </si>
  <si>
    <t>nREC</t>
  </si>
  <si>
    <t>REC</t>
  </si>
  <si>
    <t>Bedrock excavation onset</t>
  </si>
  <si>
    <t>nREC Thickness</t>
  </si>
  <si>
    <t>REC Thickness</t>
  </si>
  <si>
    <t>Average Diameter</t>
  </si>
  <si>
    <t>Median of Diameter</t>
  </si>
  <si>
    <t>Average Thickness</t>
  </si>
  <si>
    <t>Median of Thickness</t>
  </si>
  <si>
    <t>Actual Thickness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</si>
</sst>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6BDC6"/>
        <bgColor rgb="FF46BDC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1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3" fontId="2" numFmtId="0" xfId="0" applyFill="1" applyFont="1"/>
    <xf borderId="0" fillId="4" fontId="2" numFmtId="0" xfId="0" applyFill="1" applyFont="1"/>
    <xf borderId="0" fillId="5" fontId="2" numFmtId="0" xfId="0" applyFill="1" applyFont="1"/>
    <xf borderId="0" fillId="0" fontId="1" numFmtId="0" xfId="0" applyAlignment="1" applyFont="1">
      <alignment horizontal="right" vertical="bottom"/>
    </xf>
    <xf borderId="0" fillId="6" fontId="2" numFmtId="4" xfId="0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4.png"/><Relationship Id="rId3" Type="http://schemas.openxmlformats.org/officeDocument/2006/relationships/image" Target="../media/image3.png"/><Relationship Id="rId4" Type="http://schemas.openxmlformats.org/officeDocument/2006/relationships/image" Target="../media/image1.png"/><Relationship Id="rId5" Type="http://schemas.openxmlformats.org/officeDocument/2006/relationships/image" Target="../media/image2.png"/><Relationship Id="rId6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933450</xdr:colOff>
      <xdr:row>37</xdr:row>
      <xdr:rowOff>352425</xdr:rowOff>
    </xdr:from>
    <xdr:ext cx="1962150" cy="14763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962025</xdr:colOff>
      <xdr:row>49</xdr:row>
      <xdr:rowOff>19050</xdr:rowOff>
    </xdr:from>
    <xdr:ext cx="2714625" cy="23526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962025</xdr:colOff>
      <xdr:row>27</xdr:row>
      <xdr:rowOff>47625</xdr:rowOff>
    </xdr:from>
    <xdr:ext cx="1905000" cy="14097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962025</xdr:colOff>
      <xdr:row>40</xdr:row>
      <xdr:rowOff>200025</xdr:rowOff>
    </xdr:from>
    <xdr:ext cx="1628775" cy="135255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923925</xdr:colOff>
      <xdr:row>40</xdr:row>
      <xdr:rowOff>28575</xdr:rowOff>
    </xdr:from>
    <xdr:ext cx="2981325" cy="2733675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962025</xdr:colOff>
      <xdr:row>106</xdr:row>
      <xdr:rowOff>-200025</xdr:rowOff>
    </xdr:from>
    <xdr:ext cx="2981325" cy="2590800"/>
    <xdr:pic>
      <xdr:nvPicPr>
        <xdr:cNvPr id="0" name="image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7" max="7" width="30.75"/>
    <col customWidth="1" min="8" max="8" width="15.5"/>
    <col customWidth="1" min="9" max="9" width="33.25"/>
    <col customWidth="1" min="10" max="10" width="37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10</v>
      </c>
      <c r="B2" s="6" t="str">
        <f t="shared" ref="B2:B21" si="1">LEFT(A2,LEN(A2)-FIND(",",A2)-1)</f>
        <v>-9.13629</v>
      </c>
      <c r="C2" s="6" t="str">
        <f t="shared" ref="C2:C21" si="2">RIGHT(A2, LEN(A2)-FIND(",", A2)-1)</f>
        <v>15.38257</v>
      </c>
      <c r="D2" s="5">
        <v>373.0</v>
      </c>
      <c r="E2" s="6">
        <f t="shared" ref="E2:E21" si="3">2*D2</f>
        <v>746</v>
      </c>
      <c r="G2" s="5" t="s">
        <v>11</v>
      </c>
      <c r="H2" s="6">
        <f t="shared" ref="H2:H21" si="4">0.084*E2</f>
        <v>62.664</v>
      </c>
      <c r="I2" s="5" t="s">
        <v>12</v>
      </c>
      <c r="J2" s="5" t="s">
        <v>13</v>
      </c>
    </row>
    <row r="3">
      <c r="A3" s="5" t="s">
        <v>14</v>
      </c>
      <c r="B3" s="6" t="str">
        <f t="shared" si="1"/>
        <v>-9.08086</v>
      </c>
      <c r="C3" s="6" t="str">
        <f t="shared" si="2"/>
        <v>15.42384</v>
      </c>
      <c r="D3" s="5">
        <v>82.22</v>
      </c>
      <c r="E3" s="6">
        <f t="shared" si="3"/>
        <v>164.44</v>
      </c>
      <c r="G3" s="5" t="s">
        <v>15</v>
      </c>
      <c r="H3" s="6">
        <f t="shared" si="4"/>
        <v>13.81296</v>
      </c>
      <c r="I3" s="5" t="s">
        <v>12</v>
      </c>
    </row>
    <row r="4">
      <c r="A4" s="5" t="s">
        <v>16</v>
      </c>
      <c r="B4" s="6" t="str">
        <f t="shared" si="1"/>
        <v>-8.60139</v>
      </c>
      <c r="C4" s="6" t="str">
        <f t="shared" si="2"/>
        <v>15.55132</v>
      </c>
      <c r="D4" s="5">
        <v>57.18</v>
      </c>
      <c r="E4" s="6">
        <f t="shared" si="3"/>
        <v>114.36</v>
      </c>
      <c r="G4" s="5" t="s">
        <v>15</v>
      </c>
      <c r="H4" s="6">
        <f t="shared" si="4"/>
        <v>9.60624</v>
      </c>
      <c r="I4" s="5" t="s">
        <v>17</v>
      </c>
    </row>
    <row r="5">
      <c r="A5" s="5" t="s">
        <v>18</v>
      </c>
      <c r="B5" s="6" t="str">
        <f t="shared" si="1"/>
        <v>-8.65809</v>
      </c>
      <c r="C5" s="6" t="str">
        <f t="shared" si="2"/>
        <v>15.54350</v>
      </c>
      <c r="D5" s="5">
        <v>18.36</v>
      </c>
      <c r="E5" s="6">
        <f t="shared" si="3"/>
        <v>36.72</v>
      </c>
      <c r="G5" s="5" t="s">
        <v>19</v>
      </c>
      <c r="H5" s="6">
        <f t="shared" si="4"/>
        <v>3.08448</v>
      </c>
      <c r="I5" s="5" t="s">
        <v>17</v>
      </c>
    </row>
    <row r="6">
      <c r="A6" s="5" t="s">
        <v>20</v>
      </c>
      <c r="B6" s="6" t="str">
        <f t="shared" si="1"/>
        <v>-8.56443</v>
      </c>
      <c r="C6" s="6" t="str">
        <f t="shared" si="2"/>
        <v>15.64036</v>
      </c>
      <c r="D6" s="5">
        <v>44.97</v>
      </c>
      <c r="E6" s="6">
        <f t="shared" si="3"/>
        <v>89.94</v>
      </c>
      <c r="G6" s="5" t="s">
        <v>21</v>
      </c>
      <c r="H6" s="6">
        <f t="shared" si="4"/>
        <v>7.55496</v>
      </c>
      <c r="I6" s="5" t="s">
        <v>17</v>
      </c>
    </row>
    <row r="7">
      <c r="A7" s="5" t="s">
        <v>22</v>
      </c>
      <c r="B7" s="6" t="str">
        <f t="shared" si="1"/>
        <v>-8.48716</v>
      </c>
      <c r="C7" s="6" t="str">
        <f t="shared" si="2"/>
        <v>15.46488</v>
      </c>
      <c r="D7" s="5">
        <v>27.57</v>
      </c>
      <c r="E7" s="6">
        <f t="shared" si="3"/>
        <v>55.14</v>
      </c>
      <c r="G7" s="5" t="s">
        <v>23</v>
      </c>
      <c r="H7" s="6">
        <f t="shared" si="4"/>
        <v>4.63176</v>
      </c>
      <c r="I7" s="5" t="s">
        <v>17</v>
      </c>
    </row>
    <row r="8">
      <c r="A8" s="5" t="s">
        <v>24</v>
      </c>
      <c r="B8" s="6" t="str">
        <f t="shared" si="1"/>
        <v>-8.76175</v>
      </c>
      <c r="C8" s="6" t="str">
        <f t="shared" si="2"/>
        <v>15.75166</v>
      </c>
      <c r="D8" s="5">
        <v>14.5</v>
      </c>
      <c r="E8" s="6">
        <f t="shared" si="3"/>
        <v>29</v>
      </c>
      <c r="G8" s="5" t="s">
        <v>23</v>
      </c>
      <c r="H8" s="6">
        <f t="shared" si="4"/>
        <v>2.436</v>
      </c>
      <c r="I8" s="5" t="s">
        <v>17</v>
      </c>
    </row>
    <row r="9">
      <c r="A9" s="5" t="s">
        <v>25</v>
      </c>
      <c r="B9" s="6" t="str">
        <f t="shared" si="1"/>
        <v>-8.90316</v>
      </c>
      <c r="C9" s="6" t="str">
        <f t="shared" si="2"/>
        <v>15.78020</v>
      </c>
      <c r="D9" s="5">
        <v>29.71</v>
      </c>
      <c r="E9" s="6">
        <f t="shared" si="3"/>
        <v>59.42</v>
      </c>
      <c r="G9" s="5" t="s">
        <v>23</v>
      </c>
      <c r="H9" s="6">
        <f t="shared" si="4"/>
        <v>4.99128</v>
      </c>
      <c r="I9" s="5" t="s">
        <v>17</v>
      </c>
    </row>
    <row r="10">
      <c r="A10" s="5" t="s">
        <v>26</v>
      </c>
      <c r="B10" s="6" t="str">
        <f t="shared" si="1"/>
        <v>-8.89943</v>
      </c>
      <c r="C10" s="6" t="str">
        <f t="shared" si="2"/>
        <v>15.46737</v>
      </c>
      <c r="D10" s="5">
        <v>13.24</v>
      </c>
      <c r="E10" s="6">
        <f t="shared" si="3"/>
        <v>26.48</v>
      </c>
      <c r="G10" s="5" t="s">
        <v>23</v>
      </c>
      <c r="H10" s="6">
        <f t="shared" si="4"/>
        <v>2.22432</v>
      </c>
      <c r="I10" s="5" t="s">
        <v>12</v>
      </c>
    </row>
    <row r="11">
      <c r="A11" s="5" t="s">
        <v>27</v>
      </c>
      <c r="B11" s="6" t="str">
        <f t="shared" si="1"/>
        <v>-8.89801</v>
      </c>
      <c r="C11" s="6" t="str">
        <f t="shared" si="2"/>
        <v>15.50580</v>
      </c>
      <c r="D11" s="5">
        <v>30.23</v>
      </c>
      <c r="E11" s="6">
        <f t="shared" si="3"/>
        <v>60.46</v>
      </c>
      <c r="G11" s="5" t="s">
        <v>23</v>
      </c>
      <c r="H11" s="6">
        <f t="shared" si="4"/>
        <v>5.07864</v>
      </c>
      <c r="I11" s="5" t="s">
        <v>12</v>
      </c>
    </row>
    <row r="12">
      <c r="A12" s="5" t="s">
        <v>28</v>
      </c>
      <c r="B12" s="6" t="str">
        <f t="shared" si="1"/>
        <v>-8.83580</v>
      </c>
      <c r="C12" s="6" t="str">
        <f t="shared" si="2"/>
        <v>15.63396</v>
      </c>
      <c r="D12" s="5">
        <v>16.74</v>
      </c>
      <c r="E12" s="6">
        <f t="shared" si="3"/>
        <v>33.48</v>
      </c>
      <c r="G12" s="5" t="s">
        <v>23</v>
      </c>
      <c r="H12" s="6">
        <f t="shared" si="4"/>
        <v>2.81232</v>
      </c>
      <c r="I12" s="5" t="s">
        <v>17</v>
      </c>
    </row>
    <row r="13">
      <c r="A13" s="5" t="s">
        <v>29</v>
      </c>
      <c r="B13" s="6" t="str">
        <f t="shared" si="1"/>
        <v>-9.05393</v>
      </c>
      <c r="C13" s="6" t="str">
        <f t="shared" si="2"/>
        <v>15.15996</v>
      </c>
      <c r="D13" s="5">
        <v>29.59</v>
      </c>
      <c r="E13" s="6">
        <f t="shared" si="3"/>
        <v>59.18</v>
      </c>
      <c r="G13" s="5" t="s">
        <v>23</v>
      </c>
      <c r="H13" s="6">
        <f t="shared" si="4"/>
        <v>4.97112</v>
      </c>
      <c r="I13" s="5" t="s">
        <v>12</v>
      </c>
    </row>
    <row r="14">
      <c r="A14" s="5" t="s">
        <v>30</v>
      </c>
      <c r="B14" s="6" t="str">
        <f t="shared" si="1"/>
        <v>-9.21549</v>
      </c>
      <c r="C14" s="6" t="str">
        <f t="shared" si="2"/>
        <v>16.09475</v>
      </c>
      <c r="D14" s="5">
        <v>45.0</v>
      </c>
      <c r="E14" s="6">
        <f t="shared" si="3"/>
        <v>90</v>
      </c>
      <c r="G14" s="5" t="s">
        <v>23</v>
      </c>
      <c r="H14" s="6">
        <f t="shared" si="4"/>
        <v>7.56</v>
      </c>
      <c r="I14" s="5" t="s">
        <v>17</v>
      </c>
    </row>
    <row r="15">
      <c r="A15" s="5" t="s">
        <v>31</v>
      </c>
      <c r="B15" s="6" t="str">
        <f t="shared" si="1"/>
        <v>-8.65573</v>
      </c>
      <c r="C15" s="6" t="str">
        <f t="shared" si="2"/>
        <v>15.38030</v>
      </c>
      <c r="D15" s="5">
        <v>82.82</v>
      </c>
      <c r="E15" s="6">
        <f t="shared" si="3"/>
        <v>165.64</v>
      </c>
      <c r="G15" s="5" t="s">
        <v>32</v>
      </c>
      <c r="H15" s="6">
        <f t="shared" si="4"/>
        <v>13.91376</v>
      </c>
      <c r="I15" s="5" t="s">
        <v>17</v>
      </c>
    </row>
    <row r="16">
      <c r="A16" s="5" t="s">
        <v>33</v>
      </c>
      <c r="B16" s="6" t="str">
        <f t="shared" si="1"/>
        <v>-9.17440</v>
      </c>
      <c r="C16" s="6" t="str">
        <f t="shared" si="2"/>
        <v>15.10935</v>
      </c>
      <c r="D16" s="5">
        <v>34.61</v>
      </c>
      <c r="E16" s="6">
        <f t="shared" si="3"/>
        <v>69.22</v>
      </c>
      <c r="G16" s="5" t="s">
        <v>23</v>
      </c>
      <c r="H16" s="6">
        <f t="shared" si="4"/>
        <v>5.81448</v>
      </c>
      <c r="I16" s="5" t="s">
        <v>12</v>
      </c>
    </row>
    <row r="17">
      <c r="A17" s="5" t="s">
        <v>34</v>
      </c>
      <c r="B17" s="6" t="str">
        <f t="shared" si="1"/>
        <v>-8.14754</v>
      </c>
      <c r="C17" s="6" t="str">
        <f t="shared" si="2"/>
        <v>15.52494</v>
      </c>
      <c r="D17" s="5">
        <v>61.33</v>
      </c>
      <c r="E17" s="7">
        <f t="shared" si="3"/>
        <v>122.66</v>
      </c>
      <c r="G17" s="5" t="s">
        <v>15</v>
      </c>
      <c r="H17" s="6">
        <f t="shared" si="4"/>
        <v>10.30344</v>
      </c>
      <c r="I17" s="5" t="s">
        <v>17</v>
      </c>
    </row>
    <row r="18">
      <c r="A18" s="5" t="s">
        <v>35</v>
      </c>
      <c r="B18" s="6" t="str">
        <f t="shared" si="1"/>
        <v>-9.58973</v>
      </c>
      <c r="C18" s="6" t="str">
        <f t="shared" si="2"/>
        <v>15.38227</v>
      </c>
      <c r="D18" s="5">
        <v>85.27</v>
      </c>
      <c r="E18" s="8">
        <f t="shared" si="3"/>
        <v>170.54</v>
      </c>
      <c r="G18" s="5" t="s">
        <v>36</v>
      </c>
      <c r="H18" s="6">
        <f t="shared" si="4"/>
        <v>14.32536</v>
      </c>
      <c r="I18" s="5" t="s">
        <v>17</v>
      </c>
    </row>
    <row r="19">
      <c r="A19" s="5" t="s">
        <v>37</v>
      </c>
      <c r="B19" s="6" t="str">
        <f t="shared" si="1"/>
        <v>-10.4238</v>
      </c>
      <c r="C19" s="6" t="str">
        <f t="shared" si="2"/>
        <v>14.96945</v>
      </c>
      <c r="D19" s="5">
        <v>53.85</v>
      </c>
      <c r="E19" s="6">
        <f t="shared" si="3"/>
        <v>107.7</v>
      </c>
      <c r="G19" s="5" t="s">
        <v>23</v>
      </c>
      <c r="H19" s="6">
        <f t="shared" si="4"/>
        <v>9.0468</v>
      </c>
      <c r="I19" s="5" t="s">
        <v>12</v>
      </c>
    </row>
    <row r="20">
      <c r="A20" s="5" t="s">
        <v>38</v>
      </c>
      <c r="B20" s="6" t="str">
        <f t="shared" si="1"/>
        <v>-10.9641</v>
      </c>
      <c r="C20" s="6" t="str">
        <f t="shared" si="2"/>
        <v>15.83383</v>
      </c>
      <c r="D20" s="5">
        <v>23.85</v>
      </c>
      <c r="E20" s="6">
        <f t="shared" si="3"/>
        <v>47.7</v>
      </c>
      <c r="G20" s="5" t="s">
        <v>23</v>
      </c>
      <c r="H20" s="6">
        <f t="shared" si="4"/>
        <v>4.0068</v>
      </c>
      <c r="I20" s="5" t="s">
        <v>17</v>
      </c>
    </row>
    <row r="21">
      <c r="A21" s="5" t="s">
        <v>39</v>
      </c>
      <c r="B21" s="6" t="str">
        <f t="shared" si="1"/>
        <v>-8.72399</v>
      </c>
      <c r="C21" s="6" t="str">
        <f t="shared" si="2"/>
        <v>16.13095</v>
      </c>
      <c r="D21" s="5">
        <v>68.37</v>
      </c>
      <c r="E21" s="6">
        <f t="shared" si="3"/>
        <v>136.74</v>
      </c>
      <c r="G21" s="5" t="s">
        <v>23</v>
      </c>
      <c r="H21" s="6">
        <f t="shared" si="4"/>
        <v>11.48616</v>
      </c>
      <c r="I21" s="5" t="s">
        <v>17</v>
      </c>
    </row>
    <row r="22">
      <c r="A22" s="1" t="s">
        <v>0</v>
      </c>
      <c r="B22" s="1" t="s">
        <v>1</v>
      </c>
      <c r="C22" s="2" t="s">
        <v>2</v>
      </c>
      <c r="D22" s="1" t="s">
        <v>3</v>
      </c>
      <c r="E22" s="3" t="s">
        <v>4</v>
      </c>
      <c r="F22" s="1" t="s">
        <v>40</v>
      </c>
      <c r="G22" s="3" t="s">
        <v>6</v>
      </c>
      <c r="H22" s="3" t="s">
        <v>7</v>
      </c>
      <c r="I22" s="1" t="s">
        <v>8</v>
      </c>
      <c r="J22" s="1" t="s">
        <v>9</v>
      </c>
    </row>
    <row r="23">
      <c r="A23" s="5" t="s">
        <v>41</v>
      </c>
      <c r="B23" s="6" t="str">
        <f t="shared" ref="B23:B37" si="5">LEFT(A23,LEN(A23)-FIND(",",A23))</f>
        <v>26.00516</v>
      </c>
      <c r="C23" s="6" t="str">
        <f t="shared" ref="C23:C37" si="6">RIGHT(A23, LEN(A23)-FIND(",", A23)-1)</f>
        <v>3.68121</v>
      </c>
      <c r="D23" s="5">
        <v>26.53</v>
      </c>
      <c r="E23" s="6">
        <f t="shared" ref="E23:E37" si="7">2*D23</f>
        <v>53.06</v>
      </c>
      <c r="G23" s="5" t="s">
        <v>23</v>
      </c>
      <c r="H23" s="6">
        <f t="shared" ref="H23:H37" si="8">0.084*E23</f>
        <v>4.45704</v>
      </c>
      <c r="I23" s="5" t="s">
        <v>42</v>
      </c>
      <c r="J23" s="5" t="s">
        <v>43</v>
      </c>
    </row>
    <row r="24">
      <c r="A24" s="5" t="s">
        <v>44</v>
      </c>
      <c r="B24" s="6" t="str">
        <f t="shared" si="5"/>
        <v>25.97919</v>
      </c>
      <c r="C24" s="6" t="str">
        <f t="shared" si="6"/>
        <v>3.58446</v>
      </c>
      <c r="D24" s="5">
        <v>26.49</v>
      </c>
      <c r="E24" s="7">
        <f t="shared" si="7"/>
        <v>52.98</v>
      </c>
      <c r="G24" s="5" t="s">
        <v>15</v>
      </c>
      <c r="H24" s="6">
        <f t="shared" si="8"/>
        <v>4.45032</v>
      </c>
      <c r="I24" s="5" t="s">
        <v>45</v>
      </c>
    </row>
    <row r="25">
      <c r="A25" s="5" t="s">
        <v>46</v>
      </c>
      <c r="B25" s="6" t="str">
        <f t="shared" si="5"/>
        <v>26.00372</v>
      </c>
      <c r="C25" s="6" t="str">
        <f t="shared" si="6"/>
        <v>3.51890</v>
      </c>
      <c r="D25" s="5">
        <v>15.26</v>
      </c>
      <c r="E25" s="6">
        <f t="shared" si="7"/>
        <v>30.52</v>
      </c>
      <c r="G25" s="5" t="s">
        <v>23</v>
      </c>
      <c r="H25" s="6">
        <f t="shared" si="8"/>
        <v>2.56368</v>
      </c>
      <c r="I25" s="5" t="s">
        <v>42</v>
      </c>
    </row>
    <row r="26">
      <c r="A26" s="5" t="s">
        <v>47</v>
      </c>
      <c r="B26" s="6" t="str">
        <f t="shared" si="5"/>
        <v>26.38412</v>
      </c>
      <c r="C26" s="6" t="str">
        <f t="shared" si="6"/>
        <v>3.43276</v>
      </c>
      <c r="D26" s="5">
        <v>32.14</v>
      </c>
      <c r="E26" s="6">
        <f t="shared" si="7"/>
        <v>64.28</v>
      </c>
      <c r="G26" s="5" t="s">
        <v>23</v>
      </c>
      <c r="H26" s="6">
        <f t="shared" si="8"/>
        <v>5.39952</v>
      </c>
      <c r="I26" s="5" t="s">
        <v>42</v>
      </c>
    </row>
    <row r="27">
      <c r="A27" s="5" t="s">
        <v>48</v>
      </c>
      <c r="B27" s="6" t="str">
        <f t="shared" si="5"/>
        <v>26.20147</v>
      </c>
      <c r="C27" s="6" t="str">
        <f t="shared" si="6"/>
        <v>3.91175</v>
      </c>
      <c r="D27" s="5">
        <v>31.51</v>
      </c>
      <c r="E27" s="6">
        <f t="shared" si="7"/>
        <v>63.02</v>
      </c>
      <c r="G27" s="5" t="s">
        <v>15</v>
      </c>
      <c r="H27" s="6">
        <f t="shared" si="8"/>
        <v>5.29368</v>
      </c>
      <c r="I27" s="5" t="s">
        <v>45</v>
      </c>
    </row>
    <row r="28">
      <c r="A28" s="5" t="s">
        <v>49</v>
      </c>
      <c r="B28" s="6" t="str">
        <f t="shared" si="5"/>
        <v>26.51915</v>
      </c>
      <c r="C28" s="6" t="str">
        <f t="shared" si="6"/>
        <v>3.84625</v>
      </c>
      <c r="D28" s="5">
        <v>24.71</v>
      </c>
      <c r="E28" s="6">
        <f t="shared" si="7"/>
        <v>49.42</v>
      </c>
      <c r="G28" s="5" t="s">
        <v>23</v>
      </c>
      <c r="H28" s="6">
        <f t="shared" si="8"/>
        <v>4.15128</v>
      </c>
      <c r="I28" s="5" t="s">
        <v>45</v>
      </c>
    </row>
    <row r="29">
      <c r="A29" s="5" t="s">
        <v>50</v>
      </c>
      <c r="B29" s="6" t="str">
        <f t="shared" si="5"/>
        <v>26.44292</v>
      </c>
      <c r="C29" s="6" t="str">
        <f t="shared" si="6"/>
        <v>3.69004</v>
      </c>
      <c r="D29" s="5">
        <v>68.55</v>
      </c>
      <c r="E29" s="6">
        <f t="shared" si="7"/>
        <v>137.1</v>
      </c>
      <c r="G29" s="5" t="s">
        <v>51</v>
      </c>
      <c r="H29" s="6">
        <f t="shared" si="8"/>
        <v>11.5164</v>
      </c>
      <c r="I29" s="5" t="s">
        <v>42</v>
      </c>
      <c r="L29" s="5" t="s">
        <v>52</v>
      </c>
    </row>
    <row r="30">
      <c r="A30" s="5" t="s">
        <v>53</v>
      </c>
      <c r="B30" s="6" t="str">
        <f t="shared" si="5"/>
        <v>26.43931</v>
      </c>
      <c r="C30" s="6" t="str">
        <f t="shared" si="6"/>
        <v>3.57660</v>
      </c>
      <c r="D30" s="5">
        <v>14.52</v>
      </c>
      <c r="E30" s="6">
        <f t="shared" si="7"/>
        <v>29.04</v>
      </c>
      <c r="G30" s="5" t="s">
        <v>23</v>
      </c>
      <c r="H30" s="6">
        <f t="shared" si="8"/>
        <v>2.43936</v>
      </c>
      <c r="I30" s="5" t="s">
        <v>42</v>
      </c>
    </row>
    <row r="31">
      <c r="A31" s="5" t="s">
        <v>54</v>
      </c>
      <c r="B31" s="6" t="str">
        <f t="shared" si="5"/>
        <v>26.79376</v>
      </c>
      <c r="C31" s="6" t="str">
        <f t="shared" si="6"/>
        <v>3.34084</v>
      </c>
      <c r="D31" s="5">
        <v>38.52</v>
      </c>
      <c r="E31" s="6">
        <f t="shared" si="7"/>
        <v>77.04</v>
      </c>
      <c r="G31" s="5" t="s">
        <v>23</v>
      </c>
      <c r="H31" s="6">
        <f t="shared" si="8"/>
        <v>6.47136</v>
      </c>
      <c r="I31" s="5" t="s">
        <v>55</v>
      </c>
    </row>
    <row r="32">
      <c r="A32" s="5" t="s">
        <v>56</v>
      </c>
      <c r="B32" s="6" t="str">
        <f t="shared" si="5"/>
        <v>27.07165</v>
      </c>
      <c r="C32" s="6" t="str">
        <f t="shared" si="6"/>
        <v>3.77551</v>
      </c>
      <c r="D32" s="5">
        <v>37.29</v>
      </c>
      <c r="E32" s="6">
        <f t="shared" si="7"/>
        <v>74.58</v>
      </c>
      <c r="G32" s="5" t="s">
        <v>23</v>
      </c>
      <c r="H32" s="6">
        <f t="shared" si="8"/>
        <v>6.26472</v>
      </c>
      <c r="I32" s="5" t="s">
        <v>55</v>
      </c>
    </row>
    <row r="33">
      <c r="A33" s="5" t="s">
        <v>57</v>
      </c>
      <c r="B33" s="6" t="str">
        <f t="shared" si="5"/>
        <v>27.22644</v>
      </c>
      <c r="C33" s="6" t="str">
        <f t="shared" si="6"/>
        <v>3.85308</v>
      </c>
      <c r="D33" s="5">
        <v>39.59</v>
      </c>
      <c r="E33" s="8">
        <f t="shared" si="7"/>
        <v>79.18</v>
      </c>
      <c r="G33" s="5" t="s">
        <v>23</v>
      </c>
      <c r="H33" s="6">
        <f t="shared" si="8"/>
        <v>6.65112</v>
      </c>
      <c r="I33" s="5" t="s">
        <v>55</v>
      </c>
    </row>
    <row r="34">
      <c r="A34" s="5" t="s">
        <v>58</v>
      </c>
      <c r="B34" s="6" t="str">
        <f t="shared" si="5"/>
        <v>25.13552</v>
      </c>
      <c r="C34" s="6" t="str">
        <f t="shared" si="6"/>
        <v>4.34231</v>
      </c>
      <c r="D34" s="5">
        <v>130.0</v>
      </c>
      <c r="E34" s="6">
        <f t="shared" si="7"/>
        <v>260</v>
      </c>
      <c r="G34" s="5" t="s">
        <v>51</v>
      </c>
      <c r="H34" s="6">
        <f t="shared" si="8"/>
        <v>21.84</v>
      </c>
      <c r="I34" s="5" t="s">
        <v>55</v>
      </c>
    </row>
    <row r="35">
      <c r="A35" s="5" t="s">
        <v>59</v>
      </c>
      <c r="B35" s="6" t="str">
        <f t="shared" si="5"/>
        <v>25.69727</v>
      </c>
      <c r="C35" s="6" t="str">
        <f t="shared" si="6"/>
        <v>4.02143</v>
      </c>
      <c r="D35" s="5">
        <v>31.43</v>
      </c>
      <c r="E35" s="6">
        <f t="shared" si="7"/>
        <v>62.86</v>
      </c>
      <c r="G35" s="5" t="s">
        <v>15</v>
      </c>
      <c r="H35" s="6">
        <f t="shared" si="8"/>
        <v>5.28024</v>
      </c>
      <c r="I35" s="5" t="s">
        <v>45</v>
      </c>
    </row>
    <row r="36">
      <c r="A36" s="5" t="s">
        <v>60</v>
      </c>
      <c r="B36" s="6" t="str">
        <f t="shared" si="5"/>
        <v>25.36601</v>
      </c>
      <c r="C36" s="6" t="str">
        <f t="shared" si="6"/>
        <v>2.01241</v>
      </c>
      <c r="D36" s="5">
        <v>53.1</v>
      </c>
      <c r="E36" s="6">
        <f t="shared" si="7"/>
        <v>106.2</v>
      </c>
      <c r="G36" s="5" t="s">
        <v>15</v>
      </c>
      <c r="H36" s="6">
        <f t="shared" si="8"/>
        <v>8.9208</v>
      </c>
      <c r="I36" s="5" t="s">
        <v>55</v>
      </c>
    </row>
    <row r="37">
      <c r="A37" s="5" t="s">
        <v>61</v>
      </c>
      <c r="B37" s="6" t="str">
        <f t="shared" si="5"/>
        <v>27.32421</v>
      </c>
      <c r="C37" s="6" t="str">
        <f t="shared" si="6"/>
        <v>3.73432</v>
      </c>
      <c r="D37" s="5">
        <v>18.14</v>
      </c>
      <c r="E37" s="6">
        <f t="shared" si="7"/>
        <v>36.28</v>
      </c>
      <c r="G37" s="5" t="s">
        <v>23</v>
      </c>
      <c r="H37" s="6">
        <f t="shared" si="8"/>
        <v>3.04752</v>
      </c>
      <c r="I37" s="5" t="s">
        <v>55</v>
      </c>
    </row>
    <row r="38">
      <c r="A38" s="1" t="s">
        <v>0</v>
      </c>
      <c r="B38" s="1" t="s">
        <v>1</v>
      </c>
      <c r="C38" s="2" t="s">
        <v>2</v>
      </c>
      <c r="D38" s="1" t="s">
        <v>3</v>
      </c>
      <c r="E38" s="3" t="s">
        <v>4</v>
      </c>
      <c r="F38" s="1" t="s">
        <v>62</v>
      </c>
      <c r="G38" s="3" t="s">
        <v>6</v>
      </c>
      <c r="H38" s="3" t="s">
        <v>7</v>
      </c>
      <c r="I38" s="1" t="s">
        <v>8</v>
      </c>
      <c r="J38" s="1" t="s">
        <v>9</v>
      </c>
    </row>
    <row r="39">
      <c r="A39" s="5" t="s">
        <v>63</v>
      </c>
      <c r="B39" s="6" t="str">
        <f t="shared" ref="B39:B62" si="9">LEFT(A39,LEN(A39)-FIND(",",A39)-2)</f>
        <v>-3.67137</v>
      </c>
      <c r="C39" s="6" t="str">
        <f t="shared" ref="C39:C62" si="10">RIGHT(A39, LEN(A39)-FIND(",", A39)-1)</f>
        <v>342.55921</v>
      </c>
      <c r="D39" s="5">
        <v>25.57</v>
      </c>
      <c r="E39" s="6">
        <f t="shared" ref="E39:E62" si="11">2*D39</f>
        <v>51.14</v>
      </c>
      <c r="G39" s="5" t="s">
        <v>23</v>
      </c>
      <c r="H39" s="6">
        <f t="shared" ref="H39:H62" si="12">0.084*E39</f>
        <v>4.29576</v>
      </c>
      <c r="I39" s="5" t="s">
        <v>64</v>
      </c>
      <c r="J39" s="5" t="s">
        <v>65</v>
      </c>
      <c r="L39" s="5" t="s">
        <v>52</v>
      </c>
    </row>
    <row r="40">
      <c r="A40" s="5" t="s">
        <v>66</v>
      </c>
      <c r="B40" s="6" t="str">
        <f t="shared" si="9"/>
        <v>-3.61933</v>
      </c>
      <c r="C40" s="6" t="str">
        <f t="shared" si="10"/>
        <v>342.56762</v>
      </c>
      <c r="D40" s="5">
        <v>160.0</v>
      </c>
      <c r="E40" s="6">
        <f t="shared" si="11"/>
        <v>320</v>
      </c>
      <c r="G40" s="5" t="s">
        <v>11</v>
      </c>
      <c r="H40" s="6">
        <f t="shared" si="12"/>
        <v>26.88</v>
      </c>
      <c r="I40" s="5" t="s">
        <v>64</v>
      </c>
    </row>
    <row r="41">
      <c r="A41" s="5" t="s">
        <v>67</v>
      </c>
      <c r="B41" s="6" t="str">
        <f t="shared" si="9"/>
        <v>-3.57350</v>
      </c>
      <c r="C41" s="6" t="str">
        <f t="shared" si="10"/>
        <v>342.57638</v>
      </c>
      <c r="D41" s="5">
        <v>10.16</v>
      </c>
      <c r="E41" s="6">
        <f t="shared" si="11"/>
        <v>20.32</v>
      </c>
      <c r="G41" s="5" t="s">
        <v>19</v>
      </c>
      <c r="H41" s="6">
        <f t="shared" si="12"/>
        <v>1.70688</v>
      </c>
      <c r="I41" s="5" t="s">
        <v>64</v>
      </c>
    </row>
    <row r="42">
      <c r="A42" s="5" t="s">
        <v>68</v>
      </c>
      <c r="B42" s="6" t="str">
        <f t="shared" si="9"/>
        <v>-3.75150</v>
      </c>
      <c r="C42" s="6" t="str">
        <f t="shared" si="10"/>
        <v>342.58297</v>
      </c>
      <c r="D42" s="5">
        <v>23.55</v>
      </c>
      <c r="E42" s="6">
        <f t="shared" si="11"/>
        <v>47.1</v>
      </c>
      <c r="G42" s="5" t="s">
        <v>23</v>
      </c>
      <c r="H42" s="6">
        <f t="shared" si="12"/>
        <v>3.9564</v>
      </c>
      <c r="I42" s="5" t="s">
        <v>64</v>
      </c>
      <c r="O42" s="5" t="s">
        <v>52</v>
      </c>
    </row>
    <row r="43">
      <c r="A43" s="5" t="s">
        <v>69</v>
      </c>
      <c r="B43" s="6" t="str">
        <f t="shared" si="9"/>
        <v>-3.61734</v>
      </c>
      <c r="C43" s="6" t="str">
        <f t="shared" si="10"/>
        <v>342.50003</v>
      </c>
      <c r="D43" s="5">
        <v>19.62</v>
      </c>
      <c r="E43" s="6">
        <f t="shared" si="11"/>
        <v>39.24</v>
      </c>
      <c r="G43" s="5" t="s">
        <v>23</v>
      </c>
      <c r="H43" s="6">
        <f t="shared" si="12"/>
        <v>3.29616</v>
      </c>
      <c r="I43" s="5" t="s">
        <v>64</v>
      </c>
    </row>
    <row r="44">
      <c r="A44" s="5" t="s">
        <v>70</v>
      </c>
      <c r="B44" s="6" t="str">
        <f t="shared" si="9"/>
        <v>-3.73665</v>
      </c>
      <c r="C44" s="6" t="str">
        <f t="shared" si="10"/>
        <v>342.50904</v>
      </c>
      <c r="D44" s="5">
        <v>63.91</v>
      </c>
      <c r="E44" s="6">
        <f t="shared" si="11"/>
        <v>127.82</v>
      </c>
      <c r="G44" s="5" t="s">
        <v>15</v>
      </c>
      <c r="H44" s="6">
        <f t="shared" si="12"/>
        <v>10.73688</v>
      </c>
      <c r="I44" s="5" t="s">
        <v>64</v>
      </c>
    </row>
    <row r="45">
      <c r="A45" s="5" t="s">
        <v>71</v>
      </c>
      <c r="B45" s="6" t="str">
        <f t="shared" si="9"/>
        <v>-3.82150</v>
      </c>
      <c r="C45" s="6" t="str">
        <f t="shared" si="10"/>
        <v>342.54680</v>
      </c>
      <c r="D45" s="5">
        <v>13.66</v>
      </c>
      <c r="E45" s="6">
        <f t="shared" si="11"/>
        <v>27.32</v>
      </c>
      <c r="G45" s="5" t="s">
        <v>23</v>
      </c>
      <c r="H45" s="6">
        <f t="shared" si="12"/>
        <v>2.29488</v>
      </c>
      <c r="I45" s="5" t="s">
        <v>64</v>
      </c>
    </row>
    <row r="46">
      <c r="A46" s="5" t="s">
        <v>72</v>
      </c>
      <c r="B46" s="6" t="str">
        <f t="shared" si="9"/>
        <v>-3.56964</v>
      </c>
      <c r="C46" s="6" t="str">
        <f t="shared" si="10"/>
        <v>342.50508</v>
      </c>
      <c r="D46" s="5">
        <v>32.95</v>
      </c>
      <c r="E46" s="6">
        <f t="shared" si="11"/>
        <v>65.9</v>
      </c>
      <c r="G46" s="5" t="s">
        <v>32</v>
      </c>
      <c r="H46" s="6">
        <f t="shared" si="12"/>
        <v>5.5356</v>
      </c>
      <c r="I46" s="5" t="s">
        <v>64</v>
      </c>
    </row>
    <row r="47">
      <c r="A47" s="5" t="s">
        <v>73</v>
      </c>
      <c r="B47" s="6" t="str">
        <f t="shared" si="9"/>
        <v>-3.89660</v>
      </c>
      <c r="C47" s="6" t="str">
        <f t="shared" si="10"/>
        <v>342.40467</v>
      </c>
      <c r="D47" s="5">
        <v>95.17</v>
      </c>
      <c r="E47" s="6">
        <f t="shared" si="11"/>
        <v>190.34</v>
      </c>
      <c r="G47" s="5" t="s">
        <v>15</v>
      </c>
      <c r="H47" s="6">
        <f t="shared" si="12"/>
        <v>15.98856</v>
      </c>
      <c r="I47" s="5" t="s">
        <v>64</v>
      </c>
    </row>
    <row r="48">
      <c r="A48" s="5" t="s">
        <v>74</v>
      </c>
      <c r="B48" s="6" t="str">
        <f t="shared" si="9"/>
        <v>-3.89077</v>
      </c>
      <c r="C48" s="6" t="str">
        <f t="shared" si="10"/>
        <v>342.42741</v>
      </c>
      <c r="D48" s="5">
        <v>39.95</v>
      </c>
      <c r="E48" s="6">
        <f t="shared" si="11"/>
        <v>79.9</v>
      </c>
      <c r="G48" s="5" t="s">
        <v>32</v>
      </c>
      <c r="H48" s="6">
        <f t="shared" si="12"/>
        <v>6.7116</v>
      </c>
      <c r="I48" s="5" t="s">
        <v>64</v>
      </c>
    </row>
    <row r="49">
      <c r="A49" s="5" t="s">
        <v>75</v>
      </c>
      <c r="B49" s="6" t="str">
        <f t="shared" si="9"/>
        <v>-3.50055</v>
      </c>
      <c r="C49" s="6" t="str">
        <f t="shared" si="10"/>
        <v>342.41520</v>
      </c>
      <c r="D49" s="5">
        <v>10.32</v>
      </c>
      <c r="E49" s="6">
        <f t="shared" si="11"/>
        <v>20.64</v>
      </c>
      <c r="G49" s="5" t="s">
        <v>23</v>
      </c>
      <c r="H49" s="6">
        <f t="shared" si="12"/>
        <v>1.73376</v>
      </c>
      <c r="I49" s="5" t="s">
        <v>64</v>
      </c>
    </row>
    <row r="50">
      <c r="A50" s="5" t="s">
        <v>76</v>
      </c>
      <c r="B50" s="6" t="str">
        <f t="shared" si="9"/>
        <v>-3.76466</v>
      </c>
      <c r="C50" s="6" t="str">
        <f t="shared" si="10"/>
        <v>342.41128</v>
      </c>
      <c r="D50" s="5">
        <v>46.83</v>
      </c>
      <c r="E50" s="6">
        <f t="shared" si="11"/>
        <v>93.66</v>
      </c>
      <c r="G50" s="5" t="s">
        <v>15</v>
      </c>
      <c r="H50" s="6">
        <f t="shared" si="12"/>
        <v>7.86744</v>
      </c>
      <c r="I50" s="5" t="s">
        <v>64</v>
      </c>
      <c r="L50" s="5" t="s">
        <v>52</v>
      </c>
    </row>
    <row r="51">
      <c r="A51" s="5" t="s">
        <v>77</v>
      </c>
      <c r="B51" s="6" t="str">
        <f t="shared" si="9"/>
        <v>-3.62032</v>
      </c>
      <c r="C51" s="6" t="str">
        <f t="shared" si="10"/>
        <v>342.43928</v>
      </c>
      <c r="D51" s="5">
        <v>110.0</v>
      </c>
      <c r="E51" s="6">
        <f t="shared" si="11"/>
        <v>220</v>
      </c>
      <c r="G51" s="5" t="s">
        <v>15</v>
      </c>
      <c r="H51" s="6">
        <f t="shared" si="12"/>
        <v>18.48</v>
      </c>
      <c r="I51" s="5" t="s">
        <v>64</v>
      </c>
    </row>
    <row r="52">
      <c r="A52" s="5" t="s">
        <v>78</v>
      </c>
      <c r="B52" s="6" t="str">
        <f t="shared" si="9"/>
        <v>-3.60875</v>
      </c>
      <c r="C52" s="6" t="str">
        <f t="shared" si="10"/>
        <v>342.51011</v>
      </c>
      <c r="D52" s="5">
        <v>10.07</v>
      </c>
      <c r="E52" s="6">
        <f t="shared" si="11"/>
        <v>20.14</v>
      </c>
      <c r="G52" s="5" t="s">
        <v>23</v>
      </c>
      <c r="H52" s="6">
        <f t="shared" si="12"/>
        <v>1.69176</v>
      </c>
      <c r="I52" s="5" t="s">
        <v>64</v>
      </c>
    </row>
    <row r="53">
      <c r="A53" s="5" t="s">
        <v>79</v>
      </c>
      <c r="B53" s="6" t="str">
        <f t="shared" si="9"/>
        <v>-3.71559</v>
      </c>
      <c r="C53" s="6" t="str">
        <f t="shared" si="10"/>
        <v>342.44117</v>
      </c>
      <c r="D53" s="5">
        <v>12.21</v>
      </c>
      <c r="E53" s="6">
        <f t="shared" si="11"/>
        <v>24.42</v>
      </c>
      <c r="G53" s="5" t="s">
        <v>23</v>
      </c>
      <c r="H53" s="6">
        <f t="shared" si="12"/>
        <v>2.05128</v>
      </c>
      <c r="I53" s="5" t="s">
        <v>64</v>
      </c>
    </row>
    <row r="54">
      <c r="A54" s="5" t="s">
        <v>80</v>
      </c>
      <c r="B54" s="6" t="str">
        <f t="shared" si="9"/>
        <v>-3.97368</v>
      </c>
      <c r="C54" s="6" t="str">
        <f t="shared" si="10"/>
        <v>342.57565</v>
      </c>
      <c r="D54" s="5">
        <v>31.85</v>
      </c>
      <c r="E54" s="6">
        <f t="shared" si="11"/>
        <v>63.7</v>
      </c>
      <c r="G54" s="5" t="s">
        <v>23</v>
      </c>
      <c r="H54" s="6">
        <f t="shared" si="12"/>
        <v>5.3508</v>
      </c>
      <c r="I54" s="5" t="s">
        <v>64</v>
      </c>
    </row>
    <row r="55">
      <c r="A55" s="5" t="s">
        <v>81</v>
      </c>
      <c r="B55" s="6" t="str">
        <f t="shared" si="9"/>
        <v>-4.44868</v>
      </c>
      <c r="C55" s="6" t="str">
        <f t="shared" si="10"/>
        <v>342.63283</v>
      </c>
      <c r="D55" s="5">
        <v>66.48</v>
      </c>
      <c r="E55" s="6">
        <f t="shared" si="11"/>
        <v>132.96</v>
      </c>
      <c r="G55" s="5" t="s">
        <v>15</v>
      </c>
      <c r="H55" s="6">
        <f t="shared" si="12"/>
        <v>11.16864</v>
      </c>
      <c r="I55" s="5" t="s">
        <v>64</v>
      </c>
    </row>
    <row r="56">
      <c r="A56" s="5" t="s">
        <v>82</v>
      </c>
      <c r="B56" s="6" t="str">
        <f t="shared" si="9"/>
        <v>-4.10229</v>
      </c>
      <c r="C56" s="6" t="str">
        <f t="shared" si="10"/>
        <v>342.88435</v>
      </c>
      <c r="D56" s="5">
        <v>47.38</v>
      </c>
      <c r="E56" s="8">
        <f t="shared" si="11"/>
        <v>94.76</v>
      </c>
      <c r="G56" s="5" t="s">
        <v>23</v>
      </c>
      <c r="H56" s="6">
        <f t="shared" si="12"/>
        <v>7.95984</v>
      </c>
      <c r="I56" s="5" t="s">
        <v>64</v>
      </c>
    </row>
    <row r="57">
      <c r="A57" s="5" t="s">
        <v>83</v>
      </c>
      <c r="B57" s="6" t="str">
        <f t="shared" si="9"/>
        <v>-4.02758</v>
      </c>
      <c r="C57" s="6" t="str">
        <f t="shared" si="10"/>
        <v>342.71516</v>
      </c>
      <c r="D57" s="5">
        <v>48.85</v>
      </c>
      <c r="E57" s="6">
        <f t="shared" si="11"/>
        <v>97.7</v>
      </c>
      <c r="G57" s="5" t="s">
        <v>15</v>
      </c>
      <c r="H57" s="6">
        <f t="shared" si="12"/>
        <v>8.2068</v>
      </c>
      <c r="I57" s="5" t="s">
        <v>64</v>
      </c>
    </row>
    <row r="58">
      <c r="A58" s="5" t="s">
        <v>84</v>
      </c>
      <c r="B58" s="6" t="str">
        <f t="shared" si="9"/>
        <v>-3.22161</v>
      </c>
      <c r="C58" s="6" t="str">
        <f t="shared" si="10"/>
        <v>342.93897</v>
      </c>
      <c r="D58" s="5">
        <v>56.46</v>
      </c>
      <c r="E58" s="6">
        <f t="shared" si="11"/>
        <v>112.92</v>
      </c>
      <c r="G58" s="5" t="s">
        <v>15</v>
      </c>
      <c r="H58" s="6">
        <f t="shared" si="12"/>
        <v>9.48528</v>
      </c>
      <c r="I58" s="5" t="s">
        <v>64</v>
      </c>
    </row>
    <row r="59">
      <c r="A59" s="5" t="s">
        <v>85</v>
      </c>
      <c r="B59" s="6" t="str">
        <f t="shared" si="9"/>
        <v>-3.16883</v>
      </c>
      <c r="C59" s="6" t="str">
        <f t="shared" si="10"/>
        <v>343.03678</v>
      </c>
      <c r="D59" s="5">
        <v>46.16</v>
      </c>
      <c r="E59" s="6">
        <f t="shared" si="11"/>
        <v>92.32</v>
      </c>
      <c r="G59" s="5" t="s">
        <v>11</v>
      </c>
      <c r="H59" s="6">
        <f t="shared" si="12"/>
        <v>7.75488</v>
      </c>
      <c r="I59" s="5" t="s">
        <v>64</v>
      </c>
    </row>
    <row r="60">
      <c r="A60" s="5" t="s">
        <v>86</v>
      </c>
      <c r="B60" s="6" t="str">
        <f t="shared" si="9"/>
        <v>-4.69160</v>
      </c>
      <c r="C60" s="6" t="str">
        <f t="shared" si="10"/>
        <v>342.46489</v>
      </c>
      <c r="D60" s="5">
        <v>40.05</v>
      </c>
      <c r="E60" s="7">
        <f t="shared" si="11"/>
        <v>80.1</v>
      </c>
      <c r="G60" s="5" t="s">
        <v>15</v>
      </c>
      <c r="H60" s="5">
        <f t="shared" si="12"/>
        <v>6.7284</v>
      </c>
      <c r="I60" s="5" t="s">
        <v>64</v>
      </c>
    </row>
    <row r="61">
      <c r="A61" s="5" t="s">
        <v>87</v>
      </c>
      <c r="B61" s="6" t="str">
        <f t="shared" si="9"/>
        <v>-2.77145</v>
      </c>
      <c r="C61" s="6" t="str">
        <f t="shared" si="10"/>
        <v>342.48912</v>
      </c>
      <c r="D61" s="5">
        <v>42.52</v>
      </c>
      <c r="E61" s="6">
        <f t="shared" si="11"/>
        <v>85.04</v>
      </c>
      <c r="G61" s="5" t="s">
        <v>23</v>
      </c>
      <c r="H61" s="5">
        <f t="shared" si="12"/>
        <v>7.14336</v>
      </c>
      <c r="I61" s="5" t="s">
        <v>64</v>
      </c>
    </row>
    <row r="62">
      <c r="A62" s="5" t="s">
        <v>88</v>
      </c>
      <c r="B62" s="6" t="str">
        <f t="shared" si="9"/>
        <v>-2.63780</v>
      </c>
      <c r="C62" s="6" t="str">
        <f t="shared" si="10"/>
        <v>342.46129</v>
      </c>
      <c r="D62" s="5">
        <v>45.54</v>
      </c>
      <c r="E62" s="6">
        <f t="shared" si="11"/>
        <v>91.08</v>
      </c>
      <c r="G62" s="5" t="s">
        <v>15</v>
      </c>
      <c r="H62" s="5">
        <f t="shared" si="12"/>
        <v>7.65072</v>
      </c>
      <c r="I62" s="5" t="s">
        <v>64</v>
      </c>
    </row>
    <row r="63">
      <c r="A63" s="1" t="s">
        <v>0</v>
      </c>
      <c r="B63" s="1" t="s">
        <v>1</v>
      </c>
      <c r="C63" s="2" t="s">
        <v>2</v>
      </c>
      <c r="D63" s="1" t="s">
        <v>3</v>
      </c>
      <c r="E63" s="3" t="s">
        <v>4</v>
      </c>
      <c r="F63" s="1" t="s">
        <v>89</v>
      </c>
      <c r="G63" s="3" t="s">
        <v>6</v>
      </c>
      <c r="H63" s="3" t="s">
        <v>7</v>
      </c>
      <c r="I63" s="1" t="s">
        <v>8</v>
      </c>
      <c r="J63" s="1" t="s">
        <v>9</v>
      </c>
    </row>
    <row r="64">
      <c r="A64" s="5" t="s">
        <v>90</v>
      </c>
      <c r="B64" s="6" t="str">
        <f t="shared" ref="B64:B93" si="13">LEFT(A64,LEN(A64)-FIND(",",A64)-2)</f>
        <v>-2.72371</v>
      </c>
      <c r="C64" s="6" t="str">
        <f t="shared" ref="C64:C93" si="14">RIGHT(A64, LEN(A64)-FIND(",", A64)-1)</f>
        <v>336.77622</v>
      </c>
      <c r="D64" s="5">
        <v>33.43</v>
      </c>
      <c r="E64" s="6">
        <f t="shared" ref="E64:E93" si="15">2*D64</f>
        <v>66.86</v>
      </c>
      <c r="G64" s="5" t="s">
        <v>15</v>
      </c>
      <c r="H64" s="6">
        <f t="shared" ref="H64:H93" si="16">0.084*E64</f>
        <v>5.61624</v>
      </c>
      <c r="I64" s="5" t="s">
        <v>42</v>
      </c>
      <c r="J64" s="5" t="s">
        <v>91</v>
      </c>
    </row>
    <row r="65">
      <c r="A65" s="5" t="s">
        <v>92</v>
      </c>
      <c r="B65" s="6" t="str">
        <f t="shared" si="13"/>
        <v>-3.60496</v>
      </c>
      <c r="C65" s="6" t="str">
        <f t="shared" si="14"/>
        <v>336.50861</v>
      </c>
      <c r="D65" s="5">
        <v>190.0</v>
      </c>
      <c r="E65" s="6">
        <f t="shared" si="15"/>
        <v>380</v>
      </c>
      <c r="G65" s="5" t="s">
        <v>11</v>
      </c>
      <c r="H65" s="6">
        <f t="shared" si="16"/>
        <v>31.92</v>
      </c>
      <c r="I65" s="5" t="s">
        <v>42</v>
      </c>
    </row>
    <row r="66">
      <c r="A66" s="5" t="s">
        <v>93</v>
      </c>
      <c r="B66" s="6" t="str">
        <f t="shared" si="13"/>
        <v>-3.21118</v>
      </c>
      <c r="C66" s="6" t="str">
        <f t="shared" si="14"/>
        <v>336.56083</v>
      </c>
      <c r="D66" s="5">
        <v>19.94</v>
      </c>
      <c r="E66" s="6">
        <f t="shared" si="15"/>
        <v>39.88</v>
      </c>
      <c r="G66" s="5" t="s">
        <v>23</v>
      </c>
      <c r="H66" s="6">
        <f t="shared" si="16"/>
        <v>3.34992</v>
      </c>
      <c r="I66" s="5" t="s">
        <v>42</v>
      </c>
    </row>
    <row r="67">
      <c r="A67" s="5" t="s">
        <v>94</v>
      </c>
      <c r="B67" s="6" t="str">
        <f t="shared" si="13"/>
        <v>-2.94496</v>
      </c>
      <c r="C67" s="6" t="str">
        <f t="shared" si="14"/>
        <v>336.41649</v>
      </c>
      <c r="D67" s="5">
        <v>67.15</v>
      </c>
      <c r="E67" s="6">
        <f t="shared" si="15"/>
        <v>134.3</v>
      </c>
      <c r="G67" s="5" t="s">
        <v>11</v>
      </c>
      <c r="H67" s="6">
        <f t="shared" si="16"/>
        <v>11.2812</v>
      </c>
      <c r="I67" s="5" t="s">
        <v>42</v>
      </c>
    </row>
    <row r="68">
      <c r="A68" s="5" t="s">
        <v>95</v>
      </c>
      <c r="B68" s="6" t="str">
        <f t="shared" si="13"/>
        <v>-3.34307</v>
      </c>
      <c r="C68" s="6" t="str">
        <f t="shared" si="14"/>
        <v>336.37092</v>
      </c>
      <c r="D68" s="5">
        <v>90.96</v>
      </c>
      <c r="E68" s="6">
        <f t="shared" si="15"/>
        <v>181.92</v>
      </c>
      <c r="G68" s="5" t="s">
        <v>51</v>
      </c>
      <c r="H68" s="6">
        <f t="shared" si="16"/>
        <v>15.28128</v>
      </c>
      <c r="I68" s="5" t="s">
        <v>42</v>
      </c>
    </row>
    <row r="69">
      <c r="A69" s="5" t="s">
        <v>96</v>
      </c>
      <c r="B69" s="6" t="str">
        <f t="shared" si="13"/>
        <v>-2.24768</v>
      </c>
      <c r="C69" s="6" t="str">
        <f t="shared" si="14"/>
        <v>336.48552</v>
      </c>
      <c r="D69" s="5">
        <v>21.83</v>
      </c>
      <c r="E69" s="6">
        <f t="shared" si="15"/>
        <v>43.66</v>
      </c>
      <c r="G69" s="5" t="s">
        <v>21</v>
      </c>
      <c r="H69" s="6">
        <f t="shared" si="16"/>
        <v>3.66744</v>
      </c>
      <c r="I69" s="5" t="s">
        <v>42</v>
      </c>
    </row>
    <row r="70">
      <c r="A70" s="5" t="s">
        <v>97</v>
      </c>
      <c r="B70" s="6" t="str">
        <f t="shared" si="13"/>
        <v>-4.30408</v>
      </c>
      <c r="C70" s="6" t="str">
        <f t="shared" si="14"/>
        <v>335.91643</v>
      </c>
      <c r="D70" s="5">
        <v>81.46</v>
      </c>
      <c r="E70" s="6">
        <f t="shared" si="15"/>
        <v>162.92</v>
      </c>
      <c r="G70" s="5" t="s">
        <v>15</v>
      </c>
      <c r="H70" s="6">
        <f t="shared" si="16"/>
        <v>13.68528</v>
      </c>
      <c r="I70" s="5" t="s">
        <v>42</v>
      </c>
    </row>
    <row r="71">
      <c r="A71" s="5" t="s">
        <v>98</v>
      </c>
      <c r="B71" s="6" t="str">
        <f t="shared" si="13"/>
        <v>-4.41668</v>
      </c>
      <c r="C71" s="6" t="str">
        <f t="shared" si="14"/>
        <v>335.87536</v>
      </c>
      <c r="D71" s="5">
        <v>55.28</v>
      </c>
      <c r="E71" s="6">
        <f t="shared" si="15"/>
        <v>110.56</v>
      </c>
      <c r="G71" s="5" t="s">
        <v>15</v>
      </c>
      <c r="H71" s="6">
        <f t="shared" si="16"/>
        <v>9.28704</v>
      </c>
      <c r="I71" s="5" t="s">
        <v>42</v>
      </c>
    </row>
    <row r="72">
      <c r="A72" s="5" t="s">
        <v>99</v>
      </c>
      <c r="B72" s="6" t="str">
        <f t="shared" si="13"/>
        <v>-4.13487</v>
      </c>
      <c r="C72" s="6" t="str">
        <f t="shared" si="14"/>
        <v>337.24150</v>
      </c>
      <c r="D72" s="5">
        <v>37.18</v>
      </c>
      <c r="E72" s="6">
        <f t="shared" si="15"/>
        <v>74.36</v>
      </c>
      <c r="G72" s="5" t="s">
        <v>15</v>
      </c>
      <c r="H72" s="6">
        <f t="shared" si="16"/>
        <v>6.24624</v>
      </c>
      <c r="I72" s="5" t="s">
        <v>42</v>
      </c>
    </row>
    <row r="73">
      <c r="A73" s="5" t="s">
        <v>100</v>
      </c>
      <c r="B73" s="6" t="str">
        <f t="shared" si="13"/>
        <v>-3.76454</v>
      </c>
      <c r="C73" s="6" t="str">
        <f t="shared" si="14"/>
        <v>337.29247</v>
      </c>
      <c r="D73" s="5">
        <v>16.5</v>
      </c>
      <c r="E73" s="6">
        <f t="shared" si="15"/>
        <v>33</v>
      </c>
      <c r="G73" s="5" t="s">
        <v>23</v>
      </c>
      <c r="H73" s="6">
        <f t="shared" si="16"/>
        <v>2.772</v>
      </c>
      <c r="I73" s="5" t="s">
        <v>42</v>
      </c>
    </row>
    <row r="74">
      <c r="A74" s="5" t="s">
        <v>101</v>
      </c>
      <c r="B74" s="6" t="str">
        <f t="shared" si="13"/>
        <v>-3.64679</v>
      </c>
      <c r="C74" s="6" t="str">
        <f t="shared" si="14"/>
        <v>337.37375</v>
      </c>
      <c r="D74" s="5">
        <v>31.42</v>
      </c>
      <c r="E74" s="8">
        <f t="shared" si="15"/>
        <v>62.84</v>
      </c>
      <c r="G74" s="5" t="s">
        <v>23</v>
      </c>
      <c r="H74" s="6">
        <f t="shared" si="16"/>
        <v>5.27856</v>
      </c>
      <c r="I74" s="5" t="s">
        <v>42</v>
      </c>
    </row>
    <row r="75">
      <c r="A75" s="5" t="s">
        <v>102</v>
      </c>
      <c r="B75" s="6" t="str">
        <f t="shared" si="13"/>
        <v>-3.37155</v>
      </c>
      <c r="C75" s="6" t="str">
        <f t="shared" si="14"/>
        <v>337.27954</v>
      </c>
      <c r="D75" s="5">
        <v>36.81</v>
      </c>
      <c r="E75" s="9">
        <f t="shared" si="15"/>
        <v>73.62</v>
      </c>
      <c r="G75" s="5" t="s">
        <v>51</v>
      </c>
      <c r="H75" s="6">
        <f t="shared" si="16"/>
        <v>6.18408</v>
      </c>
      <c r="I75" s="5" t="s">
        <v>42</v>
      </c>
    </row>
    <row r="76">
      <c r="A76" s="5" t="s">
        <v>103</v>
      </c>
      <c r="B76" s="6" t="str">
        <f t="shared" si="13"/>
        <v>-2.11342</v>
      </c>
      <c r="C76" s="6" t="str">
        <f t="shared" si="14"/>
        <v>337.05093</v>
      </c>
      <c r="D76" s="5">
        <v>16.14</v>
      </c>
      <c r="E76" s="6">
        <f t="shared" si="15"/>
        <v>32.28</v>
      </c>
      <c r="G76" s="5" t="s">
        <v>23</v>
      </c>
      <c r="H76" s="6">
        <f t="shared" si="16"/>
        <v>2.71152</v>
      </c>
      <c r="I76" s="5" t="s">
        <v>42</v>
      </c>
    </row>
    <row r="77">
      <c r="A77" s="5" t="s">
        <v>104</v>
      </c>
      <c r="B77" s="6" t="str">
        <f t="shared" si="13"/>
        <v>-3.70914</v>
      </c>
      <c r="C77" s="6" t="str">
        <f t="shared" si="14"/>
        <v>337.13158</v>
      </c>
      <c r="D77" s="5">
        <v>74.89</v>
      </c>
      <c r="E77" s="6">
        <f t="shared" si="15"/>
        <v>149.78</v>
      </c>
      <c r="G77" s="5" t="s">
        <v>51</v>
      </c>
      <c r="H77" s="6">
        <f t="shared" si="16"/>
        <v>12.58152</v>
      </c>
      <c r="I77" s="5" t="s">
        <v>42</v>
      </c>
    </row>
    <row r="78">
      <c r="A78" s="5" t="s">
        <v>105</v>
      </c>
      <c r="B78" s="6" t="str">
        <f t="shared" si="13"/>
        <v>-3.21321</v>
      </c>
      <c r="C78" s="6" t="str">
        <f t="shared" si="14"/>
        <v>337.72846</v>
      </c>
      <c r="D78" s="5">
        <v>26.12</v>
      </c>
      <c r="E78" s="6">
        <f t="shared" si="15"/>
        <v>52.24</v>
      </c>
      <c r="G78" s="5" t="s">
        <v>23</v>
      </c>
      <c r="H78" s="6">
        <f t="shared" si="16"/>
        <v>4.38816</v>
      </c>
      <c r="I78" s="5" t="s">
        <v>42</v>
      </c>
    </row>
    <row r="79">
      <c r="A79" s="5" t="s">
        <v>106</v>
      </c>
      <c r="B79" s="6" t="str">
        <f t="shared" si="13"/>
        <v>-3.86975</v>
      </c>
      <c r="C79" s="6" t="str">
        <f t="shared" si="14"/>
        <v>336.37892</v>
      </c>
      <c r="D79" s="5">
        <v>45.32</v>
      </c>
      <c r="E79" s="6">
        <f t="shared" si="15"/>
        <v>90.64</v>
      </c>
      <c r="G79" s="5" t="s">
        <v>15</v>
      </c>
      <c r="H79" s="6">
        <f t="shared" si="16"/>
        <v>7.61376</v>
      </c>
      <c r="I79" s="5" t="s">
        <v>42</v>
      </c>
    </row>
    <row r="80">
      <c r="A80" s="5" t="s">
        <v>107</v>
      </c>
      <c r="B80" s="6" t="str">
        <f t="shared" si="13"/>
        <v>-4.36113</v>
      </c>
      <c r="C80" s="6" t="str">
        <f t="shared" si="14"/>
        <v>336.97654</v>
      </c>
      <c r="D80" s="5">
        <v>41.18</v>
      </c>
      <c r="E80" s="6">
        <f t="shared" si="15"/>
        <v>82.36</v>
      </c>
      <c r="G80" s="5" t="s">
        <v>15</v>
      </c>
      <c r="H80" s="6">
        <f t="shared" si="16"/>
        <v>6.91824</v>
      </c>
      <c r="I80" s="5" t="s">
        <v>42</v>
      </c>
    </row>
    <row r="81">
      <c r="A81" s="5" t="s">
        <v>108</v>
      </c>
      <c r="B81" s="6" t="str">
        <f t="shared" si="13"/>
        <v>-3.73787</v>
      </c>
      <c r="C81" s="6" t="str">
        <f t="shared" si="14"/>
        <v>336.57588</v>
      </c>
      <c r="D81" s="5">
        <v>34.24</v>
      </c>
      <c r="E81" s="6">
        <f t="shared" si="15"/>
        <v>68.48</v>
      </c>
      <c r="G81" s="5" t="s">
        <v>51</v>
      </c>
      <c r="H81" s="6">
        <f t="shared" si="16"/>
        <v>5.75232</v>
      </c>
      <c r="I81" s="5" t="s">
        <v>42</v>
      </c>
    </row>
    <row r="82">
      <c r="A82" s="5" t="s">
        <v>109</v>
      </c>
      <c r="B82" s="6" t="str">
        <f t="shared" si="13"/>
        <v>-3.91376</v>
      </c>
      <c r="C82" s="6" t="str">
        <f t="shared" si="14"/>
        <v>336.48329</v>
      </c>
      <c r="D82" s="5">
        <v>23.19</v>
      </c>
      <c r="E82" s="6">
        <f t="shared" si="15"/>
        <v>46.38</v>
      </c>
      <c r="G82" s="5" t="s">
        <v>15</v>
      </c>
      <c r="H82" s="6">
        <f t="shared" si="16"/>
        <v>3.89592</v>
      </c>
      <c r="I82" s="5" t="s">
        <v>42</v>
      </c>
    </row>
    <row r="83">
      <c r="A83" s="5" t="s">
        <v>110</v>
      </c>
      <c r="B83" s="6" t="str">
        <f t="shared" si="13"/>
        <v>-3.92075</v>
      </c>
      <c r="C83" s="6" t="str">
        <f t="shared" si="14"/>
        <v>336.54334</v>
      </c>
      <c r="D83" s="5">
        <v>45.98</v>
      </c>
      <c r="E83" s="6">
        <f t="shared" si="15"/>
        <v>91.96</v>
      </c>
      <c r="G83" s="5" t="s">
        <v>15</v>
      </c>
      <c r="H83" s="6">
        <f t="shared" si="16"/>
        <v>7.72464</v>
      </c>
      <c r="I83" s="5" t="s">
        <v>42</v>
      </c>
    </row>
    <row r="84">
      <c r="A84" s="5" t="s">
        <v>111</v>
      </c>
      <c r="B84" s="6" t="str">
        <f t="shared" si="13"/>
        <v>-3.05158</v>
      </c>
      <c r="C84" s="6" t="str">
        <f t="shared" si="14"/>
        <v>336.99779</v>
      </c>
      <c r="D84" s="5">
        <v>24.4</v>
      </c>
      <c r="E84" s="6">
        <f t="shared" si="15"/>
        <v>48.8</v>
      </c>
      <c r="G84" s="5" t="s">
        <v>15</v>
      </c>
      <c r="H84" s="6">
        <f t="shared" si="16"/>
        <v>4.0992</v>
      </c>
      <c r="I84" s="5" t="s">
        <v>42</v>
      </c>
    </row>
    <row r="85">
      <c r="A85" s="5" t="s">
        <v>112</v>
      </c>
      <c r="B85" s="6" t="str">
        <f t="shared" si="13"/>
        <v>-2.89515</v>
      </c>
      <c r="C85" s="6" t="str">
        <f t="shared" si="14"/>
        <v>336.93126</v>
      </c>
      <c r="D85" s="5">
        <v>18.92</v>
      </c>
      <c r="E85" s="6">
        <f t="shared" si="15"/>
        <v>37.84</v>
      </c>
      <c r="G85" s="5" t="s">
        <v>23</v>
      </c>
      <c r="H85" s="6">
        <f t="shared" si="16"/>
        <v>3.17856</v>
      </c>
      <c r="I85" s="5" t="s">
        <v>42</v>
      </c>
    </row>
    <row r="86">
      <c r="A86" s="5" t="s">
        <v>113</v>
      </c>
      <c r="B86" s="6" t="str">
        <f t="shared" si="13"/>
        <v>-2.55158</v>
      </c>
      <c r="C86" s="6" t="str">
        <f t="shared" si="14"/>
        <v>336.95322</v>
      </c>
      <c r="D86" s="5">
        <v>20.25</v>
      </c>
      <c r="E86" s="6">
        <f t="shared" si="15"/>
        <v>40.5</v>
      </c>
      <c r="G86" s="5" t="s">
        <v>15</v>
      </c>
      <c r="H86" s="6">
        <f t="shared" si="16"/>
        <v>3.402</v>
      </c>
      <c r="I86" s="5" t="s">
        <v>42</v>
      </c>
    </row>
    <row r="87">
      <c r="A87" s="5" t="s">
        <v>114</v>
      </c>
      <c r="B87" s="6" t="str">
        <f t="shared" si="13"/>
        <v>-2.49252</v>
      </c>
      <c r="C87" s="6" t="str">
        <f t="shared" si="14"/>
        <v>336.72076</v>
      </c>
      <c r="D87" s="5">
        <v>19.66</v>
      </c>
      <c r="E87" s="7">
        <f t="shared" si="15"/>
        <v>39.32</v>
      </c>
      <c r="G87" s="5" t="s">
        <v>15</v>
      </c>
      <c r="H87" s="6">
        <f t="shared" si="16"/>
        <v>3.30288</v>
      </c>
      <c r="I87" s="5" t="s">
        <v>42</v>
      </c>
    </row>
    <row r="88">
      <c r="A88" s="5" t="s">
        <v>115</v>
      </c>
      <c r="B88" s="6" t="str">
        <f t="shared" si="13"/>
        <v>-3.05952</v>
      </c>
      <c r="C88" s="6" t="str">
        <f t="shared" si="14"/>
        <v>337.35566</v>
      </c>
      <c r="D88" s="5">
        <v>19.81</v>
      </c>
      <c r="E88" s="6">
        <f t="shared" si="15"/>
        <v>39.62</v>
      </c>
      <c r="G88" s="5" t="s">
        <v>23</v>
      </c>
      <c r="H88" s="6">
        <f t="shared" si="16"/>
        <v>3.32808</v>
      </c>
      <c r="I88" s="5" t="s">
        <v>42</v>
      </c>
    </row>
    <row r="89">
      <c r="A89" s="5" t="s">
        <v>116</v>
      </c>
      <c r="B89" s="6" t="str">
        <f t="shared" si="13"/>
        <v>-3.55393</v>
      </c>
      <c r="C89" s="6" t="str">
        <f t="shared" si="14"/>
        <v>337.33081</v>
      </c>
      <c r="D89" s="5">
        <v>25.37</v>
      </c>
      <c r="E89" s="6">
        <f t="shared" si="15"/>
        <v>50.74</v>
      </c>
      <c r="G89" s="5" t="s">
        <v>32</v>
      </c>
      <c r="H89" s="6">
        <f t="shared" si="16"/>
        <v>4.26216</v>
      </c>
      <c r="I89" s="5" t="s">
        <v>42</v>
      </c>
    </row>
    <row r="90">
      <c r="A90" s="5" t="s">
        <v>117</v>
      </c>
      <c r="B90" s="6" t="str">
        <f t="shared" si="13"/>
        <v>-3.74984</v>
      </c>
      <c r="C90" s="6" t="str">
        <f t="shared" si="14"/>
        <v>336.77026</v>
      </c>
      <c r="D90" s="5">
        <v>20.6</v>
      </c>
      <c r="E90" s="6">
        <f t="shared" si="15"/>
        <v>41.2</v>
      </c>
      <c r="G90" s="5" t="s">
        <v>23</v>
      </c>
      <c r="H90" s="6">
        <f t="shared" si="16"/>
        <v>3.4608</v>
      </c>
      <c r="I90" s="5" t="s">
        <v>42</v>
      </c>
    </row>
    <row r="91">
      <c r="A91" s="5" t="s">
        <v>118</v>
      </c>
      <c r="B91" s="6" t="str">
        <f t="shared" si="13"/>
        <v>-2.43675</v>
      </c>
      <c r="C91" s="6" t="str">
        <f t="shared" si="14"/>
        <v>336.75238</v>
      </c>
      <c r="D91" s="5">
        <v>29.32</v>
      </c>
      <c r="E91" s="6">
        <f t="shared" si="15"/>
        <v>58.64</v>
      </c>
      <c r="G91" s="5" t="s">
        <v>32</v>
      </c>
      <c r="H91" s="6">
        <f t="shared" si="16"/>
        <v>4.92576</v>
      </c>
      <c r="I91" s="5" t="s">
        <v>42</v>
      </c>
    </row>
    <row r="92">
      <c r="A92" s="5" t="s">
        <v>119</v>
      </c>
      <c r="B92" s="6" t="str">
        <f t="shared" si="13"/>
        <v>-2.31920</v>
      </c>
      <c r="C92" s="6" t="str">
        <f t="shared" si="14"/>
        <v>336.85172</v>
      </c>
      <c r="D92" s="5">
        <v>20.39</v>
      </c>
      <c r="E92" s="6">
        <f t="shared" si="15"/>
        <v>40.78</v>
      </c>
      <c r="G92" s="5" t="s">
        <v>23</v>
      </c>
      <c r="H92" s="6">
        <f t="shared" si="16"/>
        <v>3.42552</v>
      </c>
      <c r="I92" s="5" t="s">
        <v>42</v>
      </c>
    </row>
    <row r="93">
      <c r="A93" s="5" t="s">
        <v>120</v>
      </c>
      <c r="B93" s="6" t="str">
        <f t="shared" si="13"/>
        <v>-2.13554</v>
      </c>
      <c r="C93" s="6" t="str">
        <f t="shared" si="14"/>
        <v>336.74870</v>
      </c>
      <c r="D93" s="5">
        <v>22.38</v>
      </c>
      <c r="E93" s="6">
        <f t="shared" si="15"/>
        <v>44.76</v>
      </c>
      <c r="G93" s="5" t="s">
        <v>23</v>
      </c>
      <c r="H93" s="6">
        <f t="shared" si="16"/>
        <v>3.75984</v>
      </c>
      <c r="I93" s="5" t="s">
        <v>42</v>
      </c>
    </row>
    <row r="94">
      <c r="A94" s="1" t="s">
        <v>0</v>
      </c>
      <c r="B94" s="1" t="s">
        <v>1</v>
      </c>
      <c r="C94" s="2" t="s">
        <v>2</v>
      </c>
      <c r="D94" s="1" t="s">
        <v>3</v>
      </c>
      <c r="E94" s="3" t="s">
        <v>4</v>
      </c>
      <c r="F94" s="1" t="s">
        <v>121</v>
      </c>
      <c r="G94" s="3" t="s">
        <v>6</v>
      </c>
      <c r="H94" s="3" t="s">
        <v>7</v>
      </c>
      <c r="I94" s="1" t="s">
        <v>8</v>
      </c>
      <c r="J94" s="1" t="s">
        <v>9</v>
      </c>
    </row>
    <row r="95">
      <c r="J95" s="5" t="s">
        <v>122</v>
      </c>
    </row>
    <row r="104">
      <c r="A104" s="1" t="s">
        <v>0</v>
      </c>
      <c r="B104" s="1" t="s">
        <v>1</v>
      </c>
      <c r="C104" s="2" t="s">
        <v>2</v>
      </c>
      <c r="D104" s="1" t="s">
        <v>3</v>
      </c>
      <c r="E104" s="3" t="s">
        <v>4</v>
      </c>
      <c r="F104" s="1" t="s">
        <v>123</v>
      </c>
      <c r="G104" s="3" t="s">
        <v>6</v>
      </c>
      <c r="H104" s="3" t="s">
        <v>7</v>
      </c>
      <c r="I104" s="1" t="s">
        <v>8</v>
      </c>
      <c r="J104" s="1" t="s">
        <v>9</v>
      </c>
    </row>
    <row r="105">
      <c r="A105" s="5" t="s">
        <v>124</v>
      </c>
      <c r="D105" s="5">
        <v>23.96</v>
      </c>
      <c r="G105" s="5" t="s">
        <v>23</v>
      </c>
    </row>
    <row r="106">
      <c r="A106" s="5" t="s">
        <v>125</v>
      </c>
      <c r="D106" s="5">
        <v>58.91</v>
      </c>
      <c r="E106" s="6">
        <f>2*D106</f>
        <v>117.82</v>
      </c>
      <c r="G106" s="5" t="s">
        <v>126</v>
      </c>
      <c r="H106" s="6">
        <f>0.084*E106</f>
        <v>9.89688</v>
      </c>
      <c r="L106" s="5" t="s">
        <v>52</v>
      </c>
    </row>
    <row r="107">
      <c r="A107" s="5" t="s">
        <v>127</v>
      </c>
      <c r="D107" s="5">
        <v>27.13</v>
      </c>
      <c r="G107" s="5" t="s">
        <v>23</v>
      </c>
    </row>
    <row r="108">
      <c r="A108" s="5" t="s">
        <v>128</v>
      </c>
      <c r="D108" s="5">
        <v>110.0</v>
      </c>
      <c r="G108" s="5" t="s">
        <v>129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5"/>
    <col customWidth="1" min="3" max="3" width="17.63"/>
    <col customWidth="1" min="4" max="4" width="23.0"/>
    <col customWidth="1" min="19" max="19" width="14.63"/>
    <col customWidth="1" min="20" max="20" width="15.0"/>
    <col customWidth="1" min="21" max="21" width="20.5"/>
  </cols>
  <sheetData>
    <row r="1">
      <c r="A1" s="5" t="s">
        <v>5</v>
      </c>
      <c r="B1" s="5" t="s">
        <v>130</v>
      </c>
      <c r="C1" s="5" t="s">
        <v>131</v>
      </c>
      <c r="D1" s="5" t="s">
        <v>132</v>
      </c>
      <c r="S1" s="5" t="s">
        <v>133</v>
      </c>
      <c r="T1" s="5" t="s">
        <v>134</v>
      </c>
      <c r="U1" s="5" t="s">
        <v>132</v>
      </c>
    </row>
    <row r="2">
      <c r="B2" s="6">
        <v>36.72</v>
      </c>
      <c r="C2" s="6">
        <v>746.0</v>
      </c>
      <c r="D2" s="6">
        <v>170.54</v>
      </c>
      <c r="S2" s="6">
        <v>36.72</v>
      </c>
      <c r="T2" s="6">
        <v>164.44</v>
      </c>
      <c r="U2" s="6">
        <v>170.54</v>
      </c>
    </row>
    <row r="3">
      <c r="B3" s="6">
        <v>89.94</v>
      </c>
      <c r="C3" s="6">
        <v>164.44</v>
      </c>
      <c r="D3" s="6">
        <v>170.54</v>
      </c>
      <c r="S3" s="6">
        <v>89.94</v>
      </c>
      <c r="T3" s="6">
        <v>114.36</v>
      </c>
      <c r="U3" s="6">
        <v>170.54</v>
      </c>
    </row>
    <row r="4">
      <c r="B4" s="6">
        <v>55.14</v>
      </c>
      <c r="C4" s="6">
        <v>114.36</v>
      </c>
      <c r="D4" s="6">
        <v>170.54</v>
      </c>
      <c r="S4" s="6">
        <v>55.14</v>
      </c>
      <c r="T4" s="6">
        <v>122.66</v>
      </c>
      <c r="U4" s="6">
        <v>170.54</v>
      </c>
    </row>
    <row r="5">
      <c r="B5" s="6">
        <v>29.0</v>
      </c>
      <c r="C5" s="6">
        <v>122.66</v>
      </c>
      <c r="D5" s="6">
        <v>170.54</v>
      </c>
      <c r="S5" s="6">
        <v>29.0</v>
      </c>
      <c r="U5" s="6">
        <v>170.54</v>
      </c>
    </row>
    <row r="6">
      <c r="B6" s="6">
        <v>59.42</v>
      </c>
      <c r="D6" s="6">
        <v>170.54</v>
      </c>
      <c r="S6" s="6">
        <v>59.42</v>
      </c>
      <c r="U6" s="6">
        <v>170.54</v>
      </c>
    </row>
    <row r="7">
      <c r="B7" s="6">
        <v>26.48</v>
      </c>
      <c r="D7" s="6">
        <v>170.54</v>
      </c>
      <c r="S7" s="6">
        <v>26.48</v>
      </c>
    </row>
    <row r="8">
      <c r="B8" s="6">
        <v>60.46</v>
      </c>
      <c r="D8" s="6">
        <v>170.54</v>
      </c>
      <c r="S8" s="6">
        <v>60.46</v>
      </c>
    </row>
    <row r="9">
      <c r="B9" s="6">
        <v>33.48</v>
      </c>
      <c r="D9" s="6">
        <v>170.54</v>
      </c>
      <c r="S9" s="6">
        <v>33.48</v>
      </c>
    </row>
    <row r="10">
      <c r="B10" s="6">
        <v>59.18</v>
      </c>
      <c r="D10" s="6">
        <v>170.54</v>
      </c>
      <c r="S10" s="6">
        <v>59.18</v>
      </c>
    </row>
    <row r="11">
      <c r="B11" s="6">
        <v>90.0</v>
      </c>
      <c r="D11" s="6">
        <v>170.54</v>
      </c>
      <c r="S11" s="6">
        <v>90.0</v>
      </c>
    </row>
    <row r="12">
      <c r="B12" s="6">
        <v>165.64</v>
      </c>
      <c r="S12" s="6">
        <v>165.64</v>
      </c>
    </row>
    <row r="13">
      <c r="B13" s="6">
        <v>69.22</v>
      </c>
      <c r="S13" s="6">
        <v>69.22</v>
      </c>
    </row>
    <row r="14">
      <c r="B14" s="6">
        <v>170.54</v>
      </c>
      <c r="S14" s="6">
        <v>170.54</v>
      </c>
    </row>
    <row r="15">
      <c r="B15" s="6">
        <v>107.7</v>
      </c>
      <c r="S15" s="6">
        <v>107.7</v>
      </c>
    </row>
    <row r="16">
      <c r="B16" s="6">
        <v>47.7</v>
      </c>
      <c r="S16" s="6">
        <v>47.7</v>
      </c>
    </row>
    <row r="17">
      <c r="B17" s="6">
        <v>136.74</v>
      </c>
      <c r="S17" s="6">
        <v>136.74</v>
      </c>
    </row>
    <row r="24">
      <c r="A24" s="5" t="s">
        <v>40</v>
      </c>
      <c r="B24" s="5" t="s">
        <v>130</v>
      </c>
      <c r="C24" s="5" t="s">
        <v>131</v>
      </c>
      <c r="D24" s="5" t="s">
        <v>132</v>
      </c>
      <c r="S24" s="5" t="s">
        <v>133</v>
      </c>
      <c r="T24" s="5" t="s">
        <v>134</v>
      </c>
      <c r="U24" s="5" t="s">
        <v>132</v>
      </c>
    </row>
    <row r="25">
      <c r="B25" s="6">
        <v>53.06</v>
      </c>
      <c r="C25" s="6">
        <v>52.98</v>
      </c>
      <c r="D25" s="6">
        <v>79.18</v>
      </c>
      <c r="S25" s="6">
        <v>53.06</v>
      </c>
      <c r="T25" s="6">
        <v>52.98</v>
      </c>
      <c r="U25" s="6">
        <v>79.18</v>
      </c>
    </row>
    <row r="26">
      <c r="B26" s="6">
        <v>30.52</v>
      </c>
      <c r="C26" s="6">
        <v>63.02</v>
      </c>
      <c r="D26" s="6">
        <v>79.18</v>
      </c>
      <c r="S26" s="6">
        <v>30.52</v>
      </c>
      <c r="T26" s="6">
        <v>63.02</v>
      </c>
      <c r="U26" s="6">
        <v>79.18</v>
      </c>
    </row>
    <row r="27">
      <c r="B27" s="6">
        <v>64.28</v>
      </c>
      <c r="C27" s="6">
        <v>137.1</v>
      </c>
      <c r="D27" s="6">
        <v>79.18</v>
      </c>
      <c r="S27" s="6">
        <v>64.28</v>
      </c>
      <c r="T27" s="6">
        <v>137.1</v>
      </c>
      <c r="U27" s="6">
        <v>79.18</v>
      </c>
    </row>
    <row r="28">
      <c r="B28" s="6">
        <v>49.42</v>
      </c>
      <c r="C28" s="6">
        <v>260.0</v>
      </c>
      <c r="D28" s="6">
        <v>79.18</v>
      </c>
      <c r="S28" s="6">
        <v>49.42</v>
      </c>
      <c r="T28" s="6">
        <v>62.86</v>
      </c>
    </row>
    <row r="29">
      <c r="B29" s="6">
        <v>29.04</v>
      </c>
      <c r="C29" s="6">
        <v>62.86</v>
      </c>
      <c r="D29" s="6">
        <v>79.18</v>
      </c>
      <c r="S29" s="6">
        <v>29.04</v>
      </c>
      <c r="T29" s="6">
        <v>106.2</v>
      </c>
    </row>
    <row r="30">
      <c r="B30" s="6">
        <v>77.04</v>
      </c>
      <c r="C30" s="6">
        <v>106.2</v>
      </c>
      <c r="S30" s="6">
        <v>77.04</v>
      </c>
    </row>
    <row r="31">
      <c r="B31" s="6">
        <v>74.58</v>
      </c>
      <c r="S31" s="6">
        <v>74.58</v>
      </c>
    </row>
    <row r="32">
      <c r="B32" s="6">
        <v>79.18</v>
      </c>
      <c r="S32" s="6">
        <v>79.18</v>
      </c>
    </row>
    <row r="33">
      <c r="B33" s="6">
        <v>36.28</v>
      </c>
      <c r="S33" s="6">
        <v>36.28</v>
      </c>
    </row>
    <row r="45">
      <c r="A45" s="5" t="s">
        <v>62</v>
      </c>
      <c r="B45" s="5" t="s">
        <v>130</v>
      </c>
      <c r="C45" s="5" t="s">
        <v>131</v>
      </c>
      <c r="D45" s="5" t="s">
        <v>132</v>
      </c>
      <c r="S45" s="5" t="s">
        <v>130</v>
      </c>
      <c r="T45" s="5" t="s">
        <v>131</v>
      </c>
      <c r="U45" s="5" t="s">
        <v>132</v>
      </c>
    </row>
    <row r="46">
      <c r="B46" s="6">
        <v>51.14</v>
      </c>
      <c r="C46" s="6">
        <v>320.0</v>
      </c>
      <c r="D46" s="6">
        <v>94.76</v>
      </c>
      <c r="S46" s="6">
        <v>51.14</v>
      </c>
      <c r="T46" s="6">
        <v>127.82</v>
      </c>
      <c r="U46" s="6">
        <v>94.76</v>
      </c>
    </row>
    <row r="47">
      <c r="B47" s="6">
        <v>20.32</v>
      </c>
      <c r="C47" s="6">
        <v>127.82</v>
      </c>
      <c r="D47" s="6">
        <v>94.76</v>
      </c>
      <c r="S47" s="6">
        <v>20.32</v>
      </c>
      <c r="T47" s="6">
        <v>93.66</v>
      </c>
      <c r="U47" s="6">
        <v>94.76</v>
      </c>
    </row>
    <row r="48">
      <c r="B48" s="6">
        <v>47.1</v>
      </c>
      <c r="C48" s="6">
        <v>190.34</v>
      </c>
      <c r="D48" s="6">
        <v>94.76</v>
      </c>
      <c r="S48" s="6">
        <v>47.1</v>
      </c>
      <c r="T48" s="6">
        <v>132.96</v>
      </c>
      <c r="U48" s="6">
        <v>94.76</v>
      </c>
    </row>
    <row r="49">
      <c r="B49" s="6">
        <v>39.24</v>
      </c>
      <c r="C49" s="6">
        <v>93.66</v>
      </c>
      <c r="D49" s="6">
        <v>94.76</v>
      </c>
      <c r="S49" s="6">
        <v>39.24</v>
      </c>
      <c r="T49" s="6">
        <v>97.7</v>
      </c>
      <c r="U49" s="6">
        <v>94.76</v>
      </c>
    </row>
    <row r="50">
      <c r="B50" s="6">
        <v>27.32</v>
      </c>
      <c r="C50" s="6">
        <v>220.0</v>
      </c>
      <c r="D50" s="6">
        <v>94.76</v>
      </c>
      <c r="S50" s="6">
        <v>27.32</v>
      </c>
      <c r="T50" s="6">
        <v>112.92</v>
      </c>
      <c r="U50" s="6">
        <v>94.76</v>
      </c>
    </row>
    <row r="51">
      <c r="B51" s="6">
        <v>65.9</v>
      </c>
      <c r="C51" s="6">
        <v>132.96</v>
      </c>
      <c r="D51" s="6">
        <v>94.76</v>
      </c>
      <c r="S51" s="6">
        <v>65.9</v>
      </c>
      <c r="T51" s="6">
        <v>92.32</v>
      </c>
    </row>
    <row r="52">
      <c r="B52" s="6">
        <v>79.9</v>
      </c>
      <c r="C52" s="6">
        <v>97.7</v>
      </c>
      <c r="D52" s="6">
        <v>94.76</v>
      </c>
      <c r="S52" s="6">
        <v>79.9</v>
      </c>
      <c r="T52" s="6">
        <v>80.1</v>
      </c>
    </row>
    <row r="53">
      <c r="B53" s="6">
        <v>20.64</v>
      </c>
      <c r="C53" s="6">
        <v>112.92</v>
      </c>
      <c r="D53" s="6">
        <v>94.76</v>
      </c>
      <c r="S53" s="6">
        <v>20.64</v>
      </c>
      <c r="T53" s="6">
        <v>91.08</v>
      </c>
    </row>
    <row r="54">
      <c r="B54" s="6">
        <v>20.14</v>
      </c>
      <c r="C54" s="6">
        <v>92.32</v>
      </c>
      <c r="S54" s="6">
        <v>20.14</v>
      </c>
      <c r="T54" s="6">
        <v>91.08</v>
      </c>
    </row>
    <row r="55">
      <c r="B55" s="6">
        <v>24.42</v>
      </c>
      <c r="C55" s="6">
        <v>80.1</v>
      </c>
      <c r="S55" s="6">
        <v>24.42</v>
      </c>
    </row>
    <row r="56">
      <c r="B56" s="6">
        <v>63.7</v>
      </c>
      <c r="C56" s="6">
        <v>91.08</v>
      </c>
      <c r="S56" s="6">
        <v>63.7</v>
      </c>
    </row>
    <row r="57">
      <c r="B57" s="6">
        <v>94.76</v>
      </c>
      <c r="S57" s="6">
        <v>94.76</v>
      </c>
    </row>
    <row r="58">
      <c r="B58" s="6">
        <v>85.04</v>
      </c>
      <c r="S58" s="6">
        <v>85.04</v>
      </c>
    </row>
    <row r="62">
      <c r="A62" s="5" t="s">
        <v>89</v>
      </c>
      <c r="B62" s="5" t="s">
        <v>130</v>
      </c>
      <c r="C62" s="5" t="s">
        <v>131</v>
      </c>
      <c r="D62" s="5" t="s">
        <v>132</v>
      </c>
      <c r="S62" s="5" t="s">
        <v>130</v>
      </c>
      <c r="T62" s="5" t="s">
        <v>131</v>
      </c>
      <c r="U62" s="5" t="s">
        <v>132</v>
      </c>
    </row>
    <row r="63">
      <c r="B63" s="6">
        <v>39.88</v>
      </c>
      <c r="C63" s="10">
        <v>66.86</v>
      </c>
      <c r="D63" s="6">
        <v>62.84</v>
      </c>
      <c r="S63" s="6">
        <v>39.88</v>
      </c>
      <c r="T63" s="10">
        <v>66.86</v>
      </c>
      <c r="U63" s="6">
        <v>62.84</v>
      </c>
    </row>
    <row r="64">
      <c r="B64" s="6">
        <v>43.66</v>
      </c>
      <c r="C64" s="10">
        <v>380.0</v>
      </c>
      <c r="D64" s="6">
        <v>62.84</v>
      </c>
      <c r="S64" s="6">
        <v>43.66</v>
      </c>
      <c r="T64" s="10">
        <v>134.3</v>
      </c>
      <c r="U64" s="6">
        <v>62.84</v>
      </c>
    </row>
    <row r="65">
      <c r="B65" s="6">
        <v>33.0</v>
      </c>
      <c r="C65" s="10">
        <v>134.3</v>
      </c>
      <c r="D65" s="6">
        <v>62.84</v>
      </c>
      <c r="S65" s="6">
        <v>33.0</v>
      </c>
      <c r="T65" s="10">
        <v>162.92</v>
      </c>
      <c r="U65" s="6">
        <v>62.84</v>
      </c>
    </row>
    <row r="66">
      <c r="B66" s="6">
        <v>62.84</v>
      </c>
      <c r="C66" s="10">
        <v>181.92</v>
      </c>
      <c r="D66" s="6">
        <v>62.84</v>
      </c>
      <c r="S66" s="6">
        <v>62.84</v>
      </c>
      <c r="T66" s="10">
        <v>110.56</v>
      </c>
      <c r="U66" s="6">
        <v>62.84</v>
      </c>
    </row>
    <row r="67">
      <c r="B67" s="6">
        <v>32.28</v>
      </c>
      <c r="C67" s="10">
        <v>162.92</v>
      </c>
      <c r="D67" s="6">
        <v>62.84</v>
      </c>
      <c r="S67" s="6">
        <v>32.28</v>
      </c>
      <c r="T67" s="10">
        <v>74.36</v>
      </c>
      <c r="U67" s="6">
        <v>62.84</v>
      </c>
    </row>
    <row r="68">
      <c r="B68" s="6">
        <v>52.24</v>
      </c>
      <c r="C68" s="10">
        <v>110.56</v>
      </c>
      <c r="D68" s="6">
        <v>62.84</v>
      </c>
      <c r="S68" s="6">
        <v>52.24</v>
      </c>
      <c r="T68" s="6">
        <v>73.62</v>
      </c>
      <c r="U68" s="6">
        <v>62.84</v>
      </c>
    </row>
    <row r="69">
      <c r="B69" s="6">
        <v>37.84</v>
      </c>
      <c r="C69" s="10">
        <v>74.36</v>
      </c>
      <c r="D69" s="6">
        <v>62.84</v>
      </c>
      <c r="S69" s="6">
        <v>37.84</v>
      </c>
      <c r="T69" s="6">
        <v>149.78</v>
      </c>
      <c r="U69" s="6">
        <v>62.84</v>
      </c>
    </row>
    <row r="70">
      <c r="B70" s="6">
        <v>39.62</v>
      </c>
      <c r="C70" s="6">
        <v>73.62</v>
      </c>
      <c r="D70" s="6">
        <v>62.84</v>
      </c>
      <c r="S70" s="6">
        <v>39.62</v>
      </c>
      <c r="T70" s="6">
        <v>90.64</v>
      </c>
      <c r="U70" s="6">
        <v>62.84</v>
      </c>
    </row>
    <row r="71">
      <c r="B71" s="6">
        <v>50.74</v>
      </c>
      <c r="C71" s="6">
        <v>149.78</v>
      </c>
      <c r="D71" s="6">
        <v>62.84</v>
      </c>
      <c r="S71" s="6">
        <v>50.74</v>
      </c>
      <c r="T71" s="6">
        <v>82.36</v>
      </c>
      <c r="U71" s="6">
        <v>62.84</v>
      </c>
    </row>
    <row r="72">
      <c r="B72" s="6">
        <v>41.2</v>
      </c>
      <c r="C72" s="6">
        <v>90.64</v>
      </c>
      <c r="D72" s="6">
        <v>62.84</v>
      </c>
      <c r="S72" s="6">
        <v>41.2</v>
      </c>
      <c r="T72" s="6">
        <v>68.48</v>
      </c>
      <c r="U72" s="6">
        <v>62.84</v>
      </c>
    </row>
    <row r="73">
      <c r="B73" s="6">
        <v>58.64</v>
      </c>
      <c r="C73" s="6">
        <v>82.36</v>
      </c>
      <c r="S73" s="6">
        <v>58.64</v>
      </c>
      <c r="T73" s="6">
        <v>46.38</v>
      </c>
    </row>
    <row r="74">
      <c r="B74" s="6">
        <v>40.78</v>
      </c>
      <c r="C74" s="6">
        <v>68.48</v>
      </c>
      <c r="S74" s="6">
        <v>40.78</v>
      </c>
      <c r="T74" s="6">
        <v>91.96</v>
      </c>
    </row>
    <row r="75">
      <c r="B75" s="6">
        <v>44.76</v>
      </c>
      <c r="C75" s="6">
        <v>46.38</v>
      </c>
      <c r="S75" s="6">
        <v>44.76</v>
      </c>
      <c r="T75" s="6">
        <v>48.8</v>
      </c>
    </row>
    <row r="76">
      <c r="C76" s="6">
        <v>91.96</v>
      </c>
      <c r="T76" s="6">
        <v>40.5</v>
      </c>
    </row>
    <row r="77">
      <c r="C77" s="6">
        <v>48.8</v>
      </c>
      <c r="T77" s="6">
        <v>39.32</v>
      </c>
    </row>
    <row r="78">
      <c r="C78" s="6">
        <v>40.5</v>
      </c>
    </row>
    <row r="79">
      <c r="C79" s="6">
        <v>39.32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</cols>
  <sheetData>
    <row r="1">
      <c r="B1" s="5" t="s">
        <v>5</v>
      </c>
      <c r="C1" s="5" t="s">
        <v>40</v>
      </c>
      <c r="D1" s="5" t="s">
        <v>62</v>
      </c>
      <c r="E1" s="5" t="s">
        <v>89</v>
      </c>
    </row>
    <row r="2">
      <c r="B2" s="6">
        <v>164.44</v>
      </c>
      <c r="C2" s="6">
        <v>52.98</v>
      </c>
      <c r="D2" s="6">
        <v>94.76</v>
      </c>
      <c r="E2" s="10">
        <v>43.66</v>
      </c>
    </row>
    <row r="3">
      <c r="B3" s="6">
        <v>114.36</v>
      </c>
      <c r="C3" s="6">
        <v>63.02</v>
      </c>
      <c r="D3" s="6">
        <v>85.04</v>
      </c>
      <c r="E3" s="10">
        <v>62.84</v>
      </c>
    </row>
    <row r="4">
      <c r="B4" s="6">
        <v>122.66</v>
      </c>
      <c r="C4" s="6">
        <v>62.86</v>
      </c>
      <c r="D4" s="6">
        <v>93.66</v>
      </c>
      <c r="E4" s="10">
        <v>52.24</v>
      </c>
    </row>
    <row r="5">
      <c r="B5" s="6">
        <v>165.64</v>
      </c>
      <c r="C5" s="6">
        <v>53.06</v>
      </c>
      <c r="D5" s="6">
        <v>92.32</v>
      </c>
      <c r="E5" s="10">
        <v>50.74</v>
      </c>
    </row>
    <row r="6">
      <c r="B6" s="6">
        <v>170.54</v>
      </c>
      <c r="C6" s="6">
        <v>64.28</v>
      </c>
      <c r="D6" s="6">
        <v>80.1</v>
      </c>
      <c r="E6" s="10">
        <v>41.2</v>
      </c>
    </row>
    <row r="7">
      <c r="B7" s="6">
        <v>136.74</v>
      </c>
      <c r="C7" s="6">
        <v>77.04</v>
      </c>
      <c r="D7" s="6">
        <v>91.08</v>
      </c>
      <c r="E7" s="10">
        <v>58.64</v>
      </c>
    </row>
    <row r="8">
      <c r="C8" s="6">
        <v>74.58</v>
      </c>
      <c r="E8" s="10">
        <v>40.78</v>
      </c>
    </row>
    <row r="9">
      <c r="C9" s="6">
        <v>79.18</v>
      </c>
      <c r="E9" s="10">
        <v>44.76</v>
      </c>
    </row>
    <row r="10">
      <c r="E10" s="6">
        <v>46.38</v>
      </c>
    </row>
    <row r="11">
      <c r="E11" s="6">
        <v>48.8</v>
      </c>
    </row>
    <row r="12">
      <c r="E12" s="6">
        <v>40.5</v>
      </c>
    </row>
    <row r="13">
      <c r="E13" s="6">
        <v>39.32</v>
      </c>
    </row>
    <row r="18">
      <c r="B18" s="5" t="s">
        <v>5</v>
      </c>
      <c r="C18" s="5" t="s">
        <v>40</v>
      </c>
      <c r="D18" s="5" t="s">
        <v>62</v>
      </c>
      <c r="E18" s="5" t="s">
        <v>89</v>
      </c>
    </row>
    <row r="19">
      <c r="A19" s="5" t="s">
        <v>135</v>
      </c>
      <c r="B19" s="11">
        <f t="shared" ref="B19:C19" si="1">AVERAGE(B2:B9)</f>
        <v>145.73</v>
      </c>
      <c r="C19" s="11">
        <f t="shared" si="1"/>
        <v>65.875</v>
      </c>
      <c r="D19" s="11">
        <f>AVERAGE(D2:D7)</f>
        <v>89.49333333</v>
      </c>
      <c r="E19" s="11">
        <f>AVERAGE(E2:E13)</f>
        <v>47.48833333</v>
      </c>
    </row>
    <row r="20">
      <c r="A20" s="5" t="s">
        <v>136</v>
      </c>
      <c r="B20" s="11">
        <f t="shared" ref="B20:C20" si="2">MEDIAN(B2:B9)</f>
        <v>150.59</v>
      </c>
      <c r="C20" s="11">
        <f t="shared" si="2"/>
        <v>63.65</v>
      </c>
      <c r="D20" s="11">
        <f>MEDIAN(D2:D7)</f>
        <v>91.7</v>
      </c>
      <c r="E20" s="11">
        <f>MEDIAN(E2:E13)</f>
        <v>45.57</v>
      </c>
    </row>
    <row r="21">
      <c r="A21" s="5" t="s">
        <v>137</v>
      </c>
      <c r="B21" s="11">
        <f t="shared" ref="B21:E21" si="3">0.084*B19</f>
        <v>12.24132</v>
      </c>
      <c r="C21" s="11">
        <f t="shared" si="3"/>
        <v>5.5335</v>
      </c>
      <c r="D21" s="11">
        <f t="shared" si="3"/>
        <v>7.51744</v>
      </c>
      <c r="E21" s="11">
        <f t="shared" si="3"/>
        <v>3.98902</v>
      </c>
    </row>
    <row r="22">
      <c r="A22" s="5" t="s">
        <v>138</v>
      </c>
      <c r="B22" s="11">
        <f t="shared" ref="B22:E22" si="4">0.084*B20</f>
        <v>12.64956</v>
      </c>
      <c r="C22" s="11">
        <f t="shared" si="4"/>
        <v>5.3466</v>
      </c>
      <c r="D22" s="11">
        <f t="shared" si="4"/>
        <v>7.7028</v>
      </c>
      <c r="E22" s="11">
        <f t="shared" si="4"/>
        <v>3.82788</v>
      </c>
    </row>
    <row r="23">
      <c r="A23" s="5" t="s">
        <v>139</v>
      </c>
      <c r="B23" s="5">
        <v>12.2</v>
      </c>
      <c r="C23" s="5">
        <v>4.4</v>
      </c>
      <c r="D23" s="5">
        <v>8.5</v>
      </c>
      <c r="E23" s="5">
        <v>3.7</v>
      </c>
    </row>
  </sheetData>
  <drawing r:id="rId1"/>
</worksheet>
</file>