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raj DATA Analytics\Assignments\Excel 24-09\"/>
    </mc:Choice>
  </mc:AlternateContent>
  <xr:revisionPtr revIDLastSave="0" documentId="13_ncr:1_{904F6B7F-B022-4DE2-BFD4-526077A3AE28}" xr6:coauthVersionLast="47" xr6:coauthVersionMax="47" xr10:uidLastSave="{00000000-0000-0000-0000-000000000000}"/>
  <bookViews>
    <workbookView xWindow="-120" yWindow="-120" windowWidth="20730" windowHeight="11310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_xlnm._FilterDatabase" localSheetId="3" hidden="1">'Master Emp sheet'!$C$6:$K$44</definedName>
    <definedName name="Basic_Salary">Vlookup!$K$5:$K$42</definedName>
    <definedName name="Birthdate">Vlookup!$F$5:$F$42</definedName>
    <definedName name="C_Code">Vlookup!$C$5:$C$42</definedName>
    <definedName name="Department">Vlookup!$I$5:$I$42</definedName>
    <definedName name="Details">Vlookup!$C$4:$K$42</definedName>
    <definedName name="FirstName">Vlookup!$D$5:$D$42</definedName>
    <definedName name="Gender">Vlookup!$G$5:$G$42</definedName>
    <definedName name="Header">Vlookup!$C$4:$K$4</definedName>
    <definedName name="LastName">Vlookup!$E$5:$E$42</definedName>
    <definedName name="M_Status">Vlookup!$H$5:$H$42</definedName>
    <definedName name="Region">Vlookup!$J$5:$J$42</definedName>
    <definedName name="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" l="1"/>
  <c r="AF4" i="1" a="1"/>
  <c r="AF4" i="1" s="1"/>
  <c r="O11" i="1"/>
  <c r="N17" i="1"/>
  <c r="P17" i="1" s="1"/>
  <c r="N16" i="1"/>
  <c r="P16" i="1" s="1"/>
  <c r="O16" i="1" l="1"/>
  <c r="O17" i="1"/>
  <c r="P10" i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K7" i="2"/>
  <c r="J7" i="2"/>
  <c r="I7" i="2"/>
  <c r="D10" i="5"/>
  <c r="D9" i="5"/>
  <c r="D8" i="5"/>
  <c r="P11" i="1"/>
  <c r="M5" i="1"/>
  <c r="N11" i="1" l="1"/>
  <c r="N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<sst xmlns="http://schemas.openxmlformats.org/spreadsheetml/2006/main" count="924" uniqueCount="270">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</sst>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sheetPr>
    <tabColor rgb="FF92D050"/>
  </sheetPr>
  <dimension ref="C4:AN42"/>
  <sheetViews>
    <sheetView tabSelected="1" zoomScale="70" zoomScaleNormal="70" workbookViewId="0">
      <selection activeCell="M29" sqref="M29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22" bestFit="1" customWidth="1"/>
    <col min="14" max="14" width="8.85546875" bestFit="1" customWidth="1"/>
    <col min="15" max="15" width="22.85546875" bestFit="1" customWidth="1"/>
    <col min="16" max="16" width="17.28515625" customWidth="1"/>
    <col min="19" max="26" width="10" bestFit="1" customWidth="1"/>
    <col min="27" max="27" width="7.140625" bestFit="1" customWidth="1"/>
  </cols>
  <sheetData>
    <row r="4" spans="3:40" x14ac:dyDescent="0.25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  <c r="AF4" cm="1">
        <f t="array" ref="AF4:AN41">CHOOSE({9,8,7,6,5,4,3,2,1},C_Code,FirstName,LastName,Birthdate,Gender,M_Status,Department,Region,Basic_Salary)</f>
        <v>48000</v>
      </c>
      <c r="AG4" t="str">
        <v>North</v>
      </c>
      <c r="AH4" t="str">
        <v>FLM</v>
      </c>
      <c r="AI4" t="str">
        <v>Married</v>
      </c>
      <c r="AJ4" t="str">
        <v>Female</v>
      </c>
      <c r="AK4">
        <v>31199</v>
      </c>
      <c r="AL4" t="str">
        <v>Ambradkar</v>
      </c>
      <c r="AM4" t="str">
        <v>Ram</v>
      </c>
      <c r="AN4">
        <v>150834</v>
      </c>
    </row>
    <row r="5" spans="3:40" x14ac:dyDescent="0.25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  <c r="M5" t="str">
        <f>INDEX(FirstName,MATCH(N10,Basic_Salary,0))</f>
        <v>Dinesh</v>
      </c>
      <c r="AF5">
        <v>35000</v>
      </c>
      <c r="AG5" t="str">
        <v>North</v>
      </c>
      <c r="AH5" t="str">
        <v>Digital Marketing</v>
      </c>
      <c r="AI5" t="str">
        <v>Single</v>
      </c>
      <c r="AJ5" t="str">
        <v>Female</v>
      </c>
      <c r="AK5">
        <v>28365</v>
      </c>
      <c r="AL5" t="str">
        <v>Bangera</v>
      </c>
      <c r="AM5" t="str">
        <v>Sachin</v>
      </c>
      <c r="AN5">
        <v>150784</v>
      </c>
    </row>
    <row r="6" spans="3:40" x14ac:dyDescent="0.25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  <c r="AF6">
        <v>67000</v>
      </c>
      <c r="AG6" t="str">
        <v>North</v>
      </c>
      <c r="AH6" t="str">
        <v>Digital Marketing</v>
      </c>
      <c r="AI6" t="str">
        <v>Married</v>
      </c>
      <c r="AJ6" t="str">
        <v>Female</v>
      </c>
      <c r="AK6">
        <v>23346</v>
      </c>
      <c r="AL6" t="str">
        <v>Bohra</v>
      </c>
      <c r="AM6" t="str">
        <v>Rajesh</v>
      </c>
      <c r="AN6">
        <v>150791</v>
      </c>
    </row>
    <row r="7" spans="3:40" x14ac:dyDescent="0.25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  <c r="AF7">
        <v>87000</v>
      </c>
      <c r="AG7" t="str">
        <v>South</v>
      </c>
      <c r="AH7" t="str">
        <v>Inside Sales</v>
      </c>
      <c r="AI7" t="str">
        <v>Single</v>
      </c>
      <c r="AJ7" t="str">
        <v>Male</v>
      </c>
      <c r="AK7">
        <v>26906</v>
      </c>
      <c r="AL7" t="str">
        <v>C</v>
      </c>
      <c r="AM7" t="str">
        <v>Rajeesh</v>
      </c>
      <c r="AN7">
        <v>150940</v>
      </c>
    </row>
    <row r="8" spans="3:40" x14ac:dyDescent="0.25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  <c r="AF8">
        <v>22000</v>
      </c>
      <c r="AG8" t="str">
        <v>North</v>
      </c>
      <c r="AH8" t="str">
        <v>Marketing</v>
      </c>
      <c r="AI8" t="str">
        <v>Married</v>
      </c>
      <c r="AJ8" t="str">
        <v>Male</v>
      </c>
      <c r="AK8">
        <v>21123</v>
      </c>
      <c r="AL8" t="str">
        <v>Crasto</v>
      </c>
      <c r="AM8" t="str">
        <v>Melwyn</v>
      </c>
      <c r="AN8">
        <v>150777</v>
      </c>
    </row>
    <row r="9" spans="3:40" x14ac:dyDescent="0.25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5" t="s">
        <v>84</v>
      </c>
      <c r="N9" s="26"/>
      <c r="O9" s="5" t="s">
        <v>83</v>
      </c>
      <c r="P9" s="22"/>
      <c r="AF9">
        <v>91000</v>
      </c>
      <c r="AG9" t="str">
        <v>North</v>
      </c>
      <c r="AH9" t="str">
        <v>Director</v>
      </c>
      <c r="AI9" t="str">
        <v>Married</v>
      </c>
      <c r="AJ9" t="str">
        <v>Male</v>
      </c>
      <c r="AK9">
        <v>26172</v>
      </c>
      <c r="AL9" t="str">
        <v>Dedhia</v>
      </c>
      <c r="AM9" t="str">
        <v>Rajesh</v>
      </c>
      <c r="AN9">
        <v>150805</v>
      </c>
    </row>
    <row r="10" spans="3:40" x14ac:dyDescent="0.25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MAX(Basic_Salary)</f>
        <v>92000</v>
      </c>
      <c r="O10" s="1" t="str">
        <f>VLOOKUP($N10,CHOOSE({9,8,7,6,5,4,3,2,1},C_Code,FirstName,LastName,Birthdate,Gender,M_Status,Department,Region,Basic_Salary),8,0)</f>
        <v>Dinesh</v>
      </c>
      <c r="P10" s="23" t="str">
        <f>INDEX(FirstName,MATCH(N10,Basic_Salary,0))</f>
        <v>Dinesh</v>
      </c>
      <c r="AF10">
        <v>77000</v>
      </c>
      <c r="AG10" t="str">
        <v>Mid West</v>
      </c>
      <c r="AH10" t="str">
        <v>Learning &amp; Development</v>
      </c>
      <c r="AI10" t="str">
        <v>Married</v>
      </c>
      <c r="AJ10" t="str">
        <v>Male</v>
      </c>
      <c r="AK10">
        <v>36400</v>
      </c>
      <c r="AL10" t="str">
        <v>Desai</v>
      </c>
      <c r="AM10" t="str">
        <v>Dattatray</v>
      </c>
      <c r="AN10">
        <v>150990</v>
      </c>
    </row>
    <row r="11" spans="3:40" x14ac:dyDescent="0.25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5">
        <f>MIN(Basic_Salary)</f>
        <v>15000</v>
      </c>
      <c r="O11" s="1" t="str">
        <f>VLOOKUP($N11,CHOOSE({9,8,7,6,5,4,3,2,1},C_Code,FirstName,LastName,Birthdate,Gender,M_Status,Department,Region,Basic_Salary),8,0)</f>
        <v>Satish</v>
      </c>
      <c r="P11" s="23" t="str">
        <f>INDEX(FirstName,MATCH(N11,Basic_Salary,0))</f>
        <v>Satish</v>
      </c>
      <c r="AF11">
        <v>45000</v>
      </c>
      <c r="AG11" t="str">
        <v>Mid West</v>
      </c>
      <c r="AH11" t="str">
        <v>Digital Marketing</v>
      </c>
      <c r="AI11" t="str">
        <v>Married</v>
      </c>
      <c r="AJ11" t="str">
        <v>Male</v>
      </c>
      <c r="AK11">
        <v>33113</v>
      </c>
      <c r="AL11" t="str">
        <v>Desai</v>
      </c>
      <c r="AM11" t="str">
        <v>Vishnu</v>
      </c>
      <c r="AN11">
        <v>150989</v>
      </c>
    </row>
    <row r="12" spans="3:40" x14ac:dyDescent="0.25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  <c r="AF12">
        <v>92000</v>
      </c>
      <c r="AG12" t="str">
        <v>East</v>
      </c>
      <c r="AH12" t="str">
        <v>Digital Marketing</v>
      </c>
      <c r="AI12" t="str">
        <v>Single</v>
      </c>
      <c r="AJ12" t="str">
        <v>Male</v>
      </c>
      <c r="AK12">
        <v>30337</v>
      </c>
      <c r="AL12" t="str">
        <v>Dhanuka</v>
      </c>
      <c r="AM12" t="str">
        <v>Dinesh</v>
      </c>
      <c r="AN12">
        <v>150881</v>
      </c>
    </row>
    <row r="13" spans="3:40" x14ac:dyDescent="0.25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  <c r="AF13">
        <v>50000</v>
      </c>
      <c r="AG13" t="str">
        <v>North</v>
      </c>
      <c r="AH13" t="str">
        <v>Inside Sales</v>
      </c>
      <c r="AI13" t="str">
        <v>Married</v>
      </c>
      <c r="AJ13" t="str">
        <v>Male</v>
      </c>
      <c r="AK13">
        <v>26246</v>
      </c>
      <c r="AL13" t="str">
        <v>Dongre</v>
      </c>
      <c r="AM13" t="str">
        <v>Heena</v>
      </c>
      <c r="AN13">
        <v>150814</v>
      </c>
    </row>
    <row r="14" spans="3:40" x14ac:dyDescent="0.25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  <c r="AF14">
        <v>37000</v>
      </c>
      <c r="AG14" t="str">
        <v>South</v>
      </c>
      <c r="AH14" t="str">
        <v>Learning &amp; Development</v>
      </c>
      <c r="AI14" t="str">
        <v>Married</v>
      </c>
      <c r="AJ14" t="str">
        <v>Male</v>
      </c>
      <c r="AK14">
        <v>24700</v>
      </c>
      <c r="AL14" t="str">
        <v>Haria</v>
      </c>
      <c r="AM14" t="str">
        <v>Dhiren</v>
      </c>
      <c r="AN14">
        <v>150937</v>
      </c>
    </row>
    <row r="15" spans="3:40" x14ac:dyDescent="0.25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6</v>
      </c>
      <c r="O15" s="6" t="s">
        <v>70</v>
      </c>
      <c r="P15" s="24"/>
      <c r="AF15">
        <v>43000</v>
      </c>
      <c r="AG15" t="str">
        <v>East</v>
      </c>
      <c r="AH15" t="str">
        <v>Learning &amp; Development</v>
      </c>
      <c r="AI15" t="str">
        <v>Married</v>
      </c>
      <c r="AJ15" t="str">
        <v>Male</v>
      </c>
      <c r="AK15">
        <v>29221</v>
      </c>
      <c r="AL15" t="str">
        <v>Joshi</v>
      </c>
      <c r="AM15" t="str">
        <v>Gururaj</v>
      </c>
      <c r="AN15">
        <v>150888</v>
      </c>
    </row>
    <row r="16" spans="3:40" x14ac:dyDescent="0.25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_xlfn.MAXIFS($K$4:$K$42,$J$4:$J$42,$N$15)</f>
        <v>83000</v>
      </c>
      <c r="O16" s="1" t="str">
        <f>VLOOKUP($N16,CHOOSE({9,8,7,6,5,4,3,2,1},C_Code,FirstName,LastName,Birthdate,Gender,M_Status,Department,Region,Basic_Salary),8,0)</f>
        <v>Simon</v>
      </c>
      <c r="P16" s="23" t="str">
        <f>INDEX(FirstName,MATCH(N16,Basic_Salary,0))</f>
        <v>Simon</v>
      </c>
      <c r="AF16">
        <v>90000</v>
      </c>
      <c r="AG16" t="str">
        <v>East</v>
      </c>
      <c r="AH16" t="str">
        <v>CEO</v>
      </c>
      <c r="AI16" t="str">
        <v>Married</v>
      </c>
      <c r="AJ16" t="str">
        <v>Female</v>
      </c>
      <c r="AK16">
        <v>31279</v>
      </c>
      <c r="AL16" t="str">
        <v>Joshi</v>
      </c>
      <c r="AM16" t="str">
        <v>Ruffina</v>
      </c>
      <c r="AN16">
        <v>150865</v>
      </c>
    </row>
    <row r="17" spans="3:40" x14ac:dyDescent="0.2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_xlfn.MINIFS($K$4:$K$42,$J$4:$J$42,$N$15)</f>
        <v>15000</v>
      </c>
      <c r="O17" s="1" t="str">
        <f>VLOOKUP($N17,CHOOSE({9,8,7,6,5,4,3,2,1},C_Code,FirstName,LastName,Birthdate,Gender,M_Status,Department,Region,Basic_Salary),8,0)</f>
        <v>Satish</v>
      </c>
      <c r="P17" s="23" t="str">
        <f>INDEX(FirstName,MATCH(N17,Basic_Salary,0))</f>
        <v>Satish</v>
      </c>
      <c r="AF17">
        <v>34000</v>
      </c>
      <c r="AG17" t="str">
        <v>East</v>
      </c>
      <c r="AH17" t="str">
        <v>CCD</v>
      </c>
      <c r="AI17" t="str">
        <v>Married</v>
      </c>
      <c r="AJ17" t="str">
        <v>Male</v>
      </c>
      <c r="AK17">
        <v>34846</v>
      </c>
      <c r="AL17" t="str">
        <v>Kahlon</v>
      </c>
      <c r="AM17" t="str">
        <v>Jagjit</v>
      </c>
      <c r="AN17">
        <v>150858</v>
      </c>
    </row>
    <row r="18" spans="3:40" x14ac:dyDescent="0.2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  <c r="AF18">
        <v>82000</v>
      </c>
      <c r="AG18" t="str">
        <v>South</v>
      </c>
      <c r="AH18" t="str">
        <v>Digital Marketing</v>
      </c>
      <c r="AI18" t="str">
        <v>Married</v>
      </c>
      <c r="AJ18" t="str">
        <v>Male</v>
      </c>
      <c r="AK18">
        <v>37027</v>
      </c>
      <c r="AL18" t="str">
        <v>Kamdar</v>
      </c>
      <c r="AM18" t="str">
        <v>Piyush</v>
      </c>
      <c r="AN18">
        <v>150930</v>
      </c>
    </row>
    <row r="19" spans="3:40" x14ac:dyDescent="0.2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  <c r="AF19">
        <v>67000</v>
      </c>
      <c r="AG19" t="str">
        <v>South</v>
      </c>
      <c r="AH19" t="str">
        <v>Inside Sales</v>
      </c>
      <c r="AI19" t="str">
        <v>Married</v>
      </c>
      <c r="AJ19" t="str">
        <v>Male</v>
      </c>
      <c r="AK19">
        <v>37124</v>
      </c>
      <c r="AL19" t="str">
        <v>Kulkarni</v>
      </c>
      <c r="AM19" t="str">
        <v>D</v>
      </c>
      <c r="AN19">
        <v>150894</v>
      </c>
    </row>
    <row r="20" spans="3:40" x14ac:dyDescent="0.2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  <c r="AF20">
        <v>85000</v>
      </c>
      <c r="AG20" t="str">
        <v>South</v>
      </c>
      <c r="AH20" t="str">
        <v>CCD</v>
      </c>
      <c r="AI20" t="str">
        <v>Married</v>
      </c>
      <c r="AJ20" t="str">
        <v>Female</v>
      </c>
      <c r="AK20">
        <v>33449</v>
      </c>
      <c r="AL20" t="str">
        <v>Manek</v>
      </c>
      <c r="AM20" t="str">
        <v>Raju</v>
      </c>
      <c r="AN20">
        <v>150947</v>
      </c>
    </row>
    <row r="21" spans="3:40" x14ac:dyDescent="0.2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  <c r="AF21">
        <v>62000</v>
      </c>
      <c r="AG21" t="str">
        <v>South</v>
      </c>
      <c r="AH21" t="str">
        <v>FLM</v>
      </c>
      <c r="AI21" t="str">
        <v>Single</v>
      </c>
      <c r="AJ21" t="str">
        <v>Female</v>
      </c>
      <c r="AK21">
        <v>30819</v>
      </c>
      <c r="AL21" t="str">
        <v>Mansharamani</v>
      </c>
      <c r="AM21" t="str">
        <v>Yogesh</v>
      </c>
      <c r="AN21">
        <v>150905</v>
      </c>
    </row>
    <row r="22" spans="3:40" x14ac:dyDescent="0.2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  <c r="AF22">
        <v>15000</v>
      </c>
      <c r="AG22" t="str">
        <v>Mid West</v>
      </c>
      <c r="AH22" t="str">
        <v>Inside Sales</v>
      </c>
      <c r="AI22" t="str">
        <v>Married</v>
      </c>
      <c r="AJ22" t="str">
        <v>Male</v>
      </c>
      <c r="AK22">
        <v>35330</v>
      </c>
      <c r="AL22" t="str">
        <v>Pasari</v>
      </c>
      <c r="AM22" t="str">
        <v>Satish</v>
      </c>
      <c r="AN22">
        <v>150995</v>
      </c>
    </row>
    <row r="23" spans="3:40" x14ac:dyDescent="0.2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  <c r="AF23">
        <v>81000</v>
      </c>
      <c r="AG23" t="str">
        <v>South</v>
      </c>
      <c r="AH23" t="str">
        <v>Operations</v>
      </c>
      <c r="AI23" t="str">
        <v>Married</v>
      </c>
      <c r="AJ23" t="str">
        <v>Female</v>
      </c>
      <c r="AK23">
        <v>37629</v>
      </c>
      <c r="AL23" t="str">
        <v>Patki</v>
      </c>
      <c r="AM23" t="str">
        <v>Nitin</v>
      </c>
      <c r="AN23">
        <v>150912</v>
      </c>
    </row>
    <row r="24" spans="3:40" x14ac:dyDescent="0.2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  <c r="AF24">
        <v>19000</v>
      </c>
      <c r="AG24" t="str">
        <v>South</v>
      </c>
      <c r="AH24" t="str">
        <v>Finance</v>
      </c>
      <c r="AI24" t="str">
        <v>Married</v>
      </c>
      <c r="AJ24" t="str">
        <v>Male</v>
      </c>
      <c r="AK24">
        <v>38092</v>
      </c>
      <c r="AL24" t="str">
        <v>Pherwani</v>
      </c>
      <c r="AM24" t="str">
        <v>Prem</v>
      </c>
      <c r="AN24">
        <v>150921</v>
      </c>
    </row>
    <row r="25" spans="3:40" x14ac:dyDescent="0.2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  <c r="AF25">
        <v>75000</v>
      </c>
      <c r="AG25" t="str">
        <v>East</v>
      </c>
      <c r="AH25" t="str">
        <v>Inside Sales</v>
      </c>
      <c r="AI25" t="str">
        <v>Single</v>
      </c>
      <c r="AJ25" t="str">
        <v>Male</v>
      </c>
      <c r="AK25">
        <v>29368</v>
      </c>
      <c r="AL25" t="str">
        <v>Pillai</v>
      </c>
      <c r="AM25" t="str">
        <v>Sudesh</v>
      </c>
      <c r="AN25">
        <v>150851</v>
      </c>
    </row>
    <row r="26" spans="3:40" x14ac:dyDescent="0.2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  <c r="AF26">
        <v>49000</v>
      </c>
      <c r="AG26" t="str">
        <v>East</v>
      </c>
      <c r="AH26" t="str">
        <v>Finance</v>
      </c>
      <c r="AI26" t="str">
        <v>Single</v>
      </c>
      <c r="AJ26" t="str">
        <v>Female</v>
      </c>
      <c r="AK26">
        <v>29028</v>
      </c>
      <c r="AL26" t="str">
        <v>Rego</v>
      </c>
      <c r="AM26" t="str">
        <v>Boneca</v>
      </c>
      <c r="AN26">
        <v>150867</v>
      </c>
    </row>
    <row r="27" spans="3:40" x14ac:dyDescent="0.2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  <c r="AF27">
        <v>50000</v>
      </c>
      <c r="AG27" t="str">
        <v>South</v>
      </c>
      <c r="AH27" t="str">
        <v>CCD</v>
      </c>
      <c r="AI27" t="str">
        <v>Married</v>
      </c>
      <c r="AJ27" t="str">
        <v>Male</v>
      </c>
      <c r="AK27">
        <v>37400</v>
      </c>
      <c r="AL27" t="str">
        <v>Riswadkar</v>
      </c>
      <c r="AM27" t="str">
        <v>Sharadchandra</v>
      </c>
      <c r="AN27">
        <v>150899</v>
      </c>
    </row>
    <row r="28" spans="3:40" x14ac:dyDescent="0.2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  <c r="AF28">
        <v>83000</v>
      </c>
      <c r="AG28" t="str">
        <v>Mid West</v>
      </c>
      <c r="AH28" t="str">
        <v>Finance</v>
      </c>
      <c r="AI28" t="str">
        <v>Married</v>
      </c>
      <c r="AJ28" t="str">
        <v>Male</v>
      </c>
      <c r="AK28">
        <v>31478</v>
      </c>
      <c r="AL28" t="str">
        <v>Rodrigues</v>
      </c>
      <c r="AM28" t="str">
        <v>Simon</v>
      </c>
      <c r="AN28">
        <v>150975</v>
      </c>
    </row>
    <row r="29" spans="3:40" x14ac:dyDescent="0.2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  <c r="AF29">
        <v>53000</v>
      </c>
      <c r="AG29" t="str">
        <v>South</v>
      </c>
      <c r="AH29" t="str">
        <v>Sales</v>
      </c>
      <c r="AI29" t="str">
        <v>Married</v>
      </c>
      <c r="AJ29" t="str">
        <v>Female</v>
      </c>
      <c r="AK29">
        <v>32946</v>
      </c>
      <c r="AL29" t="str">
        <v>Samtaney</v>
      </c>
      <c r="AM29" t="str">
        <v>Ashok</v>
      </c>
      <c r="AN29">
        <v>150901</v>
      </c>
    </row>
    <row r="30" spans="3:40" x14ac:dyDescent="0.2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  <c r="AF30">
        <v>65000</v>
      </c>
      <c r="AG30" t="str">
        <v>South</v>
      </c>
      <c r="AH30" t="str">
        <v>Operations</v>
      </c>
      <c r="AI30" t="str">
        <v>Married</v>
      </c>
      <c r="AJ30" t="str">
        <v>Male</v>
      </c>
      <c r="AK30">
        <v>37208</v>
      </c>
      <c r="AL30" t="str">
        <v>Savla</v>
      </c>
      <c r="AM30" t="str">
        <v>Praful</v>
      </c>
      <c r="AN30">
        <v>150968</v>
      </c>
    </row>
    <row r="31" spans="3:40" x14ac:dyDescent="0.2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  <c r="AF31">
        <v>85000</v>
      </c>
      <c r="AG31" t="str">
        <v>North</v>
      </c>
      <c r="AH31" t="str">
        <v>Finance</v>
      </c>
      <c r="AI31" t="str">
        <v>Married</v>
      </c>
      <c r="AJ31" t="str">
        <v>Male</v>
      </c>
      <c r="AK31">
        <v>26860</v>
      </c>
      <c r="AL31" t="str">
        <v>Serrao</v>
      </c>
      <c r="AM31" t="str">
        <v>Stan</v>
      </c>
      <c r="AN31">
        <v>150773</v>
      </c>
    </row>
    <row r="32" spans="3:40" x14ac:dyDescent="0.2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  <c r="AF32">
        <v>20000</v>
      </c>
      <c r="AG32" t="str">
        <v>East</v>
      </c>
      <c r="AH32" t="str">
        <v>Inside Sales</v>
      </c>
      <c r="AI32" t="str">
        <v>Married</v>
      </c>
      <c r="AJ32" t="str">
        <v>Female</v>
      </c>
      <c r="AK32">
        <v>23136</v>
      </c>
      <c r="AL32" t="str">
        <v>Shah</v>
      </c>
      <c r="AM32" t="str">
        <v>Piyush</v>
      </c>
      <c r="AN32">
        <v>150840</v>
      </c>
    </row>
    <row r="33" spans="3:40" x14ac:dyDescent="0.25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  <c r="AF33">
        <v>47000</v>
      </c>
      <c r="AG33" t="str">
        <v>East</v>
      </c>
      <c r="AH33" t="str">
        <v>CCD</v>
      </c>
      <c r="AI33" t="str">
        <v>Married</v>
      </c>
      <c r="AJ33" t="str">
        <v>Male</v>
      </c>
      <c r="AK33">
        <v>32027</v>
      </c>
      <c r="AL33" t="str">
        <v>Sheth</v>
      </c>
      <c r="AM33" t="str">
        <v>Dhiren</v>
      </c>
      <c r="AN33">
        <v>150850</v>
      </c>
    </row>
    <row r="34" spans="3:40" x14ac:dyDescent="0.25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  <c r="AF34">
        <v>87000</v>
      </c>
      <c r="AG34" t="str">
        <v>South</v>
      </c>
      <c r="AH34" t="str">
        <v>Director</v>
      </c>
      <c r="AI34" t="str">
        <v>Married</v>
      </c>
      <c r="AJ34" t="str">
        <v>Female</v>
      </c>
      <c r="AK34">
        <v>37773</v>
      </c>
      <c r="AL34" t="str">
        <v>Shetty</v>
      </c>
      <c r="AM34" t="str">
        <v>Shankar</v>
      </c>
      <c r="AN34">
        <v>150962</v>
      </c>
    </row>
    <row r="35" spans="3:40" x14ac:dyDescent="0.25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  <c r="AF35">
        <v>57000</v>
      </c>
      <c r="AG35" t="str">
        <v>South</v>
      </c>
      <c r="AH35" t="str">
        <v>Sales</v>
      </c>
      <c r="AI35" t="str">
        <v>Married</v>
      </c>
      <c r="AJ35" t="str">
        <v>Female</v>
      </c>
      <c r="AK35">
        <v>35495</v>
      </c>
      <c r="AL35" t="str">
        <v>Shetty</v>
      </c>
      <c r="AM35" t="str">
        <v>Kawdoor</v>
      </c>
      <c r="AN35">
        <v>150954</v>
      </c>
    </row>
    <row r="36" spans="3:40" x14ac:dyDescent="0.25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  <c r="AF36">
        <v>27000</v>
      </c>
      <c r="AG36" t="str">
        <v>East</v>
      </c>
      <c r="AH36" t="str">
        <v>Marketing</v>
      </c>
      <c r="AI36" t="str">
        <v>Married</v>
      </c>
      <c r="AJ36" t="str">
        <v>Female</v>
      </c>
      <c r="AK36">
        <v>37890</v>
      </c>
      <c r="AL36" t="str">
        <v>Shetty</v>
      </c>
      <c r="AM36" t="str">
        <v>Venitha</v>
      </c>
      <c r="AN36">
        <v>150874</v>
      </c>
    </row>
    <row r="37" spans="3:40" x14ac:dyDescent="0.25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  <c r="AF37">
        <v>81000</v>
      </c>
      <c r="AG37" t="str">
        <v>North</v>
      </c>
      <c r="AH37" t="str">
        <v>Digital Marketing</v>
      </c>
      <c r="AI37" t="str">
        <v>Married</v>
      </c>
      <c r="AJ37" t="str">
        <v>Female</v>
      </c>
      <c r="AK37">
        <v>28276</v>
      </c>
      <c r="AL37" t="str">
        <v>Shetty</v>
      </c>
      <c r="AM37" t="str">
        <v>Tulsidas</v>
      </c>
      <c r="AN37">
        <v>150798</v>
      </c>
    </row>
    <row r="38" spans="3:40" x14ac:dyDescent="0.25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  <c r="AF38">
        <v>52000</v>
      </c>
      <c r="AG38" t="str">
        <v>North</v>
      </c>
      <c r="AH38" t="str">
        <v>Sales</v>
      </c>
      <c r="AI38" t="str">
        <v>Married</v>
      </c>
      <c r="AJ38" t="str">
        <v>Female</v>
      </c>
      <c r="AK38">
        <v>29037</v>
      </c>
      <c r="AL38" t="str">
        <v>Singh</v>
      </c>
      <c r="AM38" t="str">
        <v>Rajeev</v>
      </c>
      <c r="AN38">
        <v>150830</v>
      </c>
    </row>
    <row r="39" spans="3:40" x14ac:dyDescent="0.25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  <c r="AF39">
        <v>58000</v>
      </c>
      <c r="AG39" t="str">
        <v>South</v>
      </c>
      <c r="AH39" t="str">
        <v>Marketing</v>
      </c>
      <c r="AI39" t="str">
        <v>Married</v>
      </c>
      <c r="AJ39" t="str">
        <v>Male</v>
      </c>
      <c r="AK39">
        <v>26739</v>
      </c>
      <c r="AL39" t="str">
        <v>Tanna</v>
      </c>
      <c r="AM39" t="str">
        <v>Bobby</v>
      </c>
      <c r="AN39">
        <v>150929</v>
      </c>
    </row>
    <row r="40" spans="3:40" x14ac:dyDescent="0.25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  <c r="AF40">
        <v>47000</v>
      </c>
      <c r="AG40" t="str">
        <v>Mid West</v>
      </c>
      <c r="AH40" t="str">
        <v>Marketing</v>
      </c>
      <c r="AI40" t="str">
        <v>Married</v>
      </c>
      <c r="AJ40" t="str">
        <v>Male</v>
      </c>
      <c r="AK40">
        <v>35574</v>
      </c>
      <c r="AL40" t="str">
        <v>Thacker</v>
      </c>
      <c r="AM40" t="str">
        <v>Jitendra</v>
      </c>
      <c r="AN40">
        <v>150982</v>
      </c>
    </row>
    <row r="41" spans="3:40" x14ac:dyDescent="0.2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  <c r="AF41">
        <v>26000</v>
      </c>
      <c r="AG41" t="str">
        <v>North</v>
      </c>
      <c r="AH41" t="str">
        <v>CCD</v>
      </c>
      <c r="AI41" t="str">
        <v>Single</v>
      </c>
      <c r="AJ41" t="str">
        <v>Male</v>
      </c>
      <c r="AK41">
        <v>29966</v>
      </c>
      <c r="AL41" t="str">
        <v>Vaidya</v>
      </c>
      <c r="AM41" t="str">
        <v>Yashraj</v>
      </c>
      <c r="AN41">
        <v>150821</v>
      </c>
    </row>
    <row r="42" spans="3:40" x14ac:dyDescent="0.25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sheetPr>
    <tabColor rgb="FF92D050"/>
  </sheetPr>
  <dimension ref="A1:I10"/>
  <sheetViews>
    <sheetView showGridLines="0" zoomScale="115" zoomScaleNormal="115" workbookViewId="0">
      <selection activeCell="E17" sqref="E17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7" t="s">
        <v>268</v>
      </c>
      <c r="B1" s="28"/>
      <c r="C1" s="28"/>
      <c r="D1" s="28"/>
      <c r="E1" s="28"/>
      <c r="F1" s="28"/>
      <c r="G1" s="28"/>
      <c r="H1" s="28"/>
      <c r="I1" s="29"/>
    </row>
    <row r="2" spans="1:9" x14ac:dyDescent="0.25">
      <c r="A2" s="30"/>
      <c r="B2" s="31"/>
      <c r="C2" s="31"/>
      <c r="D2" s="31"/>
      <c r="E2" s="31"/>
      <c r="F2" s="31"/>
      <c r="G2" s="31"/>
      <c r="H2" s="31"/>
      <c r="I2" s="32"/>
    </row>
    <row r="3" spans="1:9" x14ac:dyDescent="0.25">
      <c r="A3" s="33"/>
      <c r="B3" s="34"/>
      <c r="C3" s="34"/>
      <c r="D3" s="34"/>
      <c r="E3" s="34"/>
      <c r="F3" s="34"/>
      <c r="G3" s="34"/>
      <c r="H3" s="34"/>
      <c r="I3" s="35"/>
    </row>
    <row r="7" spans="1:9" x14ac:dyDescent="0.25">
      <c r="C7" s="17" t="s">
        <v>106</v>
      </c>
      <c r="D7" s="18">
        <v>592081</v>
      </c>
    </row>
    <row r="8" spans="1:9" x14ac:dyDescent="0.25">
      <c r="C8" s="17" t="s">
        <v>107</v>
      </c>
      <c r="D8" s="19" t="str">
        <f>VLOOKUP($D$7,'Headcount Table'!A3:D146,2,0)</f>
        <v>P, Sharath</v>
      </c>
    </row>
    <row r="9" spans="1:9" x14ac:dyDescent="0.25">
      <c r="C9" s="17" t="s">
        <v>108</v>
      </c>
      <c r="D9" s="19" t="str">
        <f>VLOOKUP($D$7,'Headcount Table'!A4:D147,3,0)</f>
        <v>RAO, HEMANTH</v>
      </c>
    </row>
    <row r="10" spans="1:9" x14ac:dyDescent="0.25">
      <c r="C10" s="17" t="s">
        <v>109</v>
      </c>
      <c r="D10" s="19" t="str">
        <f>VLOOKUP($D$7,'Headcount Table'!A5:D148,4,0)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sheetPr>
    <tabColor rgb="FF92D050"/>
  </sheetPr>
  <dimension ref="A2:D146"/>
  <sheetViews>
    <sheetView showGridLines="0" workbookViewId="0">
      <selection activeCell="D13" sqref="D13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25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25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25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25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25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25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25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25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25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25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25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25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25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25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25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25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25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25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25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25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25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25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25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25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25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25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25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25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25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25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25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25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25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25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25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25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25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25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25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25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25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25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25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25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25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25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25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25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25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25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25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25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25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25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25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25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25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25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25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25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25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25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25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25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25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25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25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25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25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25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25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25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25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25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25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25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25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25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25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25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25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25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25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25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25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25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25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25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25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25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25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25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25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25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25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25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25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25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25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25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25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25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25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25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25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25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25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25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25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25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25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25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25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25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25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25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25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25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25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25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25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25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25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25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25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25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25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25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25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25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25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25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25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25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25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25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25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25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25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25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25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25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25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sheetPr>
    <tabColor rgb="FF92D050"/>
  </sheetPr>
  <dimension ref="C2:K44"/>
  <sheetViews>
    <sheetView workbookViewId="0">
      <selection activeCell="K7" sqref="K7"/>
    </sheetView>
  </sheetViews>
  <sheetFormatPr defaultRowHeight="15" x14ac:dyDescent="0.25"/>
  <cols>
    <col min="6" max="6" width="9.85546875" bestFit="1" customWidth="1"/>
    <col min="10" max="11" width="11.140625" bestFit="1" customWidth="1"/>
  </cols>
  <sheetData>
    <row r="2" spans="3:11" x14ac:dyDescent="0.25">
      <c r="D2" s="8" t="s">
        <v>104</v>
      </c>
    </row>
    <row r="3" spans="3:11" x14ac:dyDescent="0.25">
      <c r="D3" s="8" t="s">
        <v>269</v>
      </c>
    </row>
    <row r="4" spans="3:11" x14ac:dyDescent="0.25">
      <c r="D4" s="8" t="s">
        <v>105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21" t="str">
        <f>IFERROR(VLOOKUP($C7,Source,MATCH(I$6,Source!$C$5:$F$5,0),0),"Retired")</f>
        <v>North</v>
      </c>
      <c r="J7" s="21" t="str">
        <f>IFERROR(VLOOKUP($C7,Source,MATCH(J$6,Source!$C$5:$F$5,0),0),"Retired")</f>
        <v>FLM</v>
      </c>
      <c r="K7" s="21">
        <f>IFERROR(VLOOKUP($C7,Source,MATCH(K$6,Source!$C$5:$F$5,0),0),"Retired")</f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21" t="str">
        <f>IFERROR(VLOOKUP($C8,Source,MATCH(I$6,Source!$C$5:$F$5,0),0),"Retired")</f>
        <v>North</v>
      </c>
      <c r="J8" s="21" t="str">
        <f>IFERROR(VLOOKUP($C8,Source,MATCH(J$6,Source!$C$5:$F$5,0),0),"Retired")</f>
        <v>Digital Marketing</v>
      </c>
      <c r="K8" s="21">
        <f>IFERROR(VLOOKUP($C8,Source,MATCH(K$6,Source!$C$5:$F$5,0),0),"Retired")</f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21" t="str">
        <f>IFERROR(VLOOKUP($C9,Source,MATCH(I$6,Source!$C$5:$F$5,0),0),"Retired")</f>
        <v>North</v>
      </c>
      <c r="J9" s="21" t="str">
        <f>IFERROR(VLOOKUP($C9,Source,MATCH(J$6,Source!$C$5:$F$5,0),0),"Retired")</f>
        <v>Digital Marketing</v>
      </c>
      <c r="K9" s="21">
        <f>IFERROR(VLOOKUP($C9,Source,MATCH(K$6,Source!$C$5:$F$5,0),0),"Retired")</f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21" t="str">
        <f>IFERROR(VLOOKUP($C10,Source,MATCH(I$6,Source!$C$5:$F$5,0),0),"Retired")</f>
        <v>South</v>
      </c>
      <c r="J10" s="21" t="str">
        <f>IFERROR(VLOOKUP($C10,Source,MATCH(J$6,Source!$C$5:$F$5,0),0),"Retired")</f>
        <v>Inside Sales</v>
      </c>
      <c r="K10" s="21">
        <f>IFERROR(VLOOKUP($C10,Source,MATCH(K$6,Source!$C$5:$F$5,0),0),"Retired")</f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21" t="str">
        <f>IFERROR(VLOOKUP($C11,Source,MATCH(I$6,Source!$C$5:$F$5,0),0),"Retired")</f>
        <v>North</v>
      </c>
      <c r="J11" s="21" t="str">
        <f>IFERROR(VLOOKUP($C11,Source,MATCH(J$6,Source!$C$5:$F$5,0),0),"Retired")</f>
        <v>Marketing</v>
      </c>
      <c r="K11" s="21">
        <f>IFERROR(VLOOKUP($C11,Source,MATCH(K$6,Source!$C$5:$F$5,0),0),"Retired")</f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21" t="str">
        <f>IFERROR(VLOOKUP($C12,Source,MATCH(I$6,Source!$C$5:$F$5,0),0),"Retired")</f>
        <v>North</v>
      </c>
      <c r="J12" s="21" t="str">
        <f>IFERROR(VLOOKUP($C12,Source,MATCH(J$6,Source!$C$5:$F$5,0),0),"Retired")</f>
        <v>Director</v>
      </c>
      <c r="K12" s="21">
        <f>IFERROR(VLOOKUP($C12,Source,MATCH(K$6,Source!$C$5:$F$5,0),0),"Retired")</f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21" t="str">
        <f>IFERROR(VLOOKUP($C13,Source,MATCH(I$6,Source!$C$5:$F$5,0),0),"Retired")</f>
        <v>Mid West</v>
      </c>
      <c r="J13" s="21" t="str">
        <f>IFERROR(VLOOKUP($C13,Source,MATCH(J$6,Source!$C$5:$F$5,0),0),"Retired")</f>
        <v>Learning &amp; Development</v>
      </c>
      <c r="K13" s="21">
        <f>IFERROR(VLOOKUP($C13,Source,MATCH(K$6,Source!$C$5:$F$5,0),0),"Retired")</f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21" t="str">
        <f>IFERROR(VLOOKUP($C14,Source,MATCH(I$6,Source!$C$5:$F$5,0),0),"Retired")</f>
        <v>Mid West</v>
      </c>
      <c r="J14" s="21" t="str">
        <f>IFERROR(VLOOKUP($C14,Source,MATCH(J$6,Source!$C$5:$F$5,0),0),"Retired")</f>
        <v>Digital Marketing</v>
      </c>
      <c r="K14" s="21">
        <f>IFERROR(VLOOKUP($C14,Source,MATCH(K$6,Source!$C$5:$F$5,0),0),"Retired")</f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21" t="str">
        <f>IFERROR(VLOOKUP($C15,Source,MATCH(I$6,Source!$C$5:$F$5,0),0),"Retired")</f>
        <v>East</v>
      </c>
      <c r="J15" s="21" t="str">
        <f>IFERROR(VLOOKUP($C15,Source,MATCH(J$6,Source!$C$5:$F$5,0),0),"Retired")</f>
        <v>Digital Marketing</v>
      </c>
      <c r="K15" s="21">
        <f>IFERROR(VLOOKUP($C15,Source,MATCH(K$6,Source!$C$5:$F$5,0),0),"Retired")</f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21" t="str">
        <f>IFERROR(VLOOKUP($C16,Source,MATCH(I$6,Source!$C$5:$F$5,0),0),"Retired")</f>
        <v>North</v>
      </c>
      <c r="J16" s="21" t="str">
        <f>IFERROR(VLOOKUP($C16,Source,MATCH(J$6,Source!$C$5:$F$5,0),0),"Retired")</f>
        <v>Inside Sales</v>
      </c>
      <c r="K16" s="21">
        <f>IFERROR(VLOOKUP($C16,Source,MATCH(K$6,Source!$C$5:$F$5,0),0),"Retired")</f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21" t="str">
        <f>IFERROR(VLOOKUP($C17,Source,MATCH(I$6,Source!$C$5:$F$5,0),0),"Retired")</f>
        <v>South</v>
      </c>
      <c r="J17" s="21" t="str">
        <f>IFERROR(VLOOKUP($C17,Source,MATCH(J$6,Source!$C$5:$F$5,0),0),"Retired")</f>
        <v>Learning &amp; Development</v>
      </c>
      <c r="K17" s="21">
        <f>IFERROR(VLOOKUP($C17,Source,MATCH(K$6,Source!$C$5:$F$5,0),0),"Retired")</f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21" t="str">
        <f>IFERROR(VLOOKUP($C18,Source,MATCH(I$6,Source!$C$5:$F$5,0),0),"Retired")</f>
        <v>East</v>
      </c>
      <c r="J18" s="21" t="str">
        <f>IFERROR(VLOOKUP($C18,Source,MATCH(J$6,Source!$C$5:$F$5,0),0),"Retired")</f>
        <v>Learning &amp; Development</v>
      </c>
      <c r="K18" s="21">
        <f>IFERROR(VLOOKUP($C18,Source,MATCH(K$6,Source!$C$5:$F$5,0),0),"Retired")</f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21" t="str">
        <f>IFERROR(VLOOKUP($C19,Source,MATCH(I$6,Source!$C$5:$F$5,0),0),"Retired")</f>
        <v>East</v>
      </c>
      <c r="J19" s="21" t="str">
        <f>IFERROR(VLOOKUP($C19,Source,MATCH(J$6,Source!$C$5:$F$5,0),0),"Retired")</f>
        <v>CEO</v>
      </c>
      <c r="K19" s="21">
        <f>IFERROR(VLOOKUP($C19,Source,MATCH(K$6,Source!$C$5:$F$5,0),0),"Retired")</f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21" t="str">
        <f>IFERROR(VLOOKUP($C20,Source,MATCH(I$6,Source!$C$5:$F$5,0),0),"Retired")</f>
        <v>Retired</v>
      </c>
      <c r="J20" s="21" t="str">
        <f>IFERROR(VLOOKUP($C20,Source,MATCH(J$6,Source!$C$5:$F$5,0),0),"Retired")</f>
        <v>Retired</v>
      </c>
      <c r="K20" s="21" t="str">
        <f>IFERROR(VLOOKUP($C20,Source,MATCH(K$6,Source!$C$5:$F$5,0),0),"Retired")</f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21" t="str">
        <f>IFERROR(VLOOKUP($C21,Source,MATCH(I$6,Source!$C$5:$F$5,0),0),"Retired")</f>
        <v>South</v>
      </c>
      <c r="J21" s="21" t="str">
        <f>IFERROR(VLOOKUP($C21,Source,MATCH(J$6,Source!$C$5:$F$5,0),0),"Retired")</f>
        <v>Digital Marketing</v>
      </c>
      <c r="K21" s="21">
        <f>IFERROR(VLOOKUP($C21,Source,MATCH(K$6,Source!$C$5:$F$5,0),0),"Retired")</f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21" t="str">
        <f>IFERROR(VLOOKUP($C22,Source,MATCH(I$6,Source!$C$5:$F$5,0),0),"Retired")</f>
        <v>South</v>
      </c>
      <c r="J22" s="21" t="str">
        <f>IFERROR(VLOOKUP($C22,Source,MATCH(J$6,Source!$C$5:$F$5,0),0),"Retired")</f>
        <v>Inside Sales</v>
      </c>
      <c r="K22" s="21">
        <f>IFERROR(VLOOKUP($C22,Source,MATCH(K$6,Source!$C$5:$F$5,0),0),"Retired")</f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21" t="str">
        <f>IFERROR(VLOOKUP($C23,Source,MATCH(I$6,Source!$C$5:$F$5,0),0),"Retired")</f>
        <v>South</v>
      </c>
      <c r="J23" s="21" t="str">
        <f>IFERROR(VLOOKUP($C23,Source,MATCH(J$6,Source!$C$5:$F$5,0),0),"Retired")</f>
        <v>CCD</v>
      </c>
      <c r="K23" s="21">
        <f>IFERROR(VLOOKUP($C23,Source,MATCH(K$6,Source!$C$5:$F$5,0),0),"Retired")</f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21" t="str">
        <f>IFERROR(VLOOKUP($C24,Source,MATCH(I$6,Source!$C$5:$F$5,0),0),"Retired")</f>
        <v>South</v>
      </c>
      <c r="J24" s="21" t="str">
        <f>IFERROR(VLOOKUP($C24,Source,MATCH(J$6,Source!$C$5:$F$5,0),0),"Retired")</f>
        <v>FLM</v>
      </c>
      <c r="K24" s="21">
        <f>IFERROR(VLOOKUP($C24,Source,MATCH(K$6,Source!$C$5:$F$5,0),0),"Retired")</f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21" t="str">
        <f>IFERROR(VLOOKUP($C25,Source,MATCH(I$6,Source!$C$5:$F$5,0),0),"Retired")</f>
        <v>Mid West</v>
      </c>
      <c r="J25" s="21" t="str">
        <f>IFERROR(VLOOKUP($C25,Source,MATCH(J$6,Source!$C$5:$F$5,0),0),"Retired")</f>
        <v>Inside Sales</v>
      </c>
      <c r="K25" s="21">
        <f>IFERROR(VLOOKUP($C25,Source,MATCH(K$6,Source!$C$5:$F$5,0),0),"Retired")</f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21" t="str">
        <f>IFERROR(VLOOKUP($C26,Source,MATCH(I$6,Source!$C$5:$F$5,0),0),"Retired")</f>
        <v>South</v>
      </c>
      <c r="J26" s="21" t="str">
        <f>IFERROR(VLOOKUP($C26,Source,MATCH(J$6,Source!$C$5:$F$5,0),0),"Retired")</f>
        <v>Operations</v>
      </c>
      <c r="K26" s="21">
        <f>IFERROR(VLOOKUP($C26,Source,MATCH(K$6,Source!$C$5:$F$5,0),0),"Retired")</f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21" t="str">
        <f>IFERROR(VLOOKUP($C27,Source,MATCH(I$6,Source!$C$5:$F$5,0),0),"Retired")</f>
        <v>South</v>
      </c>
      <c r="J27" s="21" t="str">
        <f>IFERROR(VLOOKUP($C27,Source,MATCH(J$6,Source!$C$5:$F$5,0),0),"Retired")</f>
        <v>Finance</v>
      </c>
      <c r="K27" s="21">
        <f>IFERROR(VLOOKUP($C27,Source,MATCH(K$6,Source!$C$5:$F$5,0),0),"Retired")</f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21" t="str">
        <f>IFERROR(VLOOKUP($C28,Source,MATCH(I$6,Source!$C$5:$F$5,0),0),"Retired")</f>
        <v>East</v>
      </c>
      <c r="J28" s="21" t="str">
        <f>IFERROR(VLOOKUP($C28,Source,MATCH(J$6,Source!$C$5:$F$5,0),0),"Retired")</f>
        <v>Inside Sales</v>
      </c>
      <c r="K28" s="21">
        <f>IFERROR(VLOOKUP($C28,Source,MATCH(K$6,Source!$C$5:$F$5,0),0),"Retired")</f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21" t="str">
        <f>IFERROR(VLOOKUP($C29,Source,MATCH(I$6,Source!$C$5:$F$5,0),0),"Retired")</f>
        <v>East</v>
      </c>
      <c r="J29" s="21" t="str">
        <f>IFERROR(VLOOKUP($C29,Source,MATCH(J$6,Source!$C$5:$F$5,0),0),"Retired")</f>
        <v>Finance</v>
      </c>
      <c r="K29" s="21">
        <f>IFERROR(VLOOKUP($C29,Source,MATCH(K$6,Source!$C$5:$F$5,0),0),"Retired")</f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21" t="str">
        <f>IFERROR(VLOOKUP($C30,Source,MATCH(I$6,Source!$C$5:$F$5,0),0),"Retired")</f>
        <v>Retired</v>
      </c>
      <c r="J30" s="21" t="str">
        <f>IFERROR(VLOOKUP($C30,Source,MATCH(J$6,Source!$C$5:$F$5,0),0),"Retired")</f>
        <v>Retired</v>
      </c>
      <c r="K30" s="21" t="str">
        <f>IFERROR(VLOOKUP($C30,Source,MATCH(K$6,Source!$C$5:$F$5,0),0),"Retired")</f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21" t="str">
        <f>IFERROR(VLOOKUP($C31,Source,MATCH(I$6,Source!$C$5:$F$5,0),0),"Retired")</f>
        <v>Mid West</v>
      </c>
      <c r="J31" s="21" t="str">
        <f>IFERROR(VLOOKUP($C31,Source,MATCH(J$6,Source!$C$5:$F$5,0),0),"Retired")</f>
        <v>Finance</v>
      </c>
      <c r="K31" s="21">
        <f>IFERROR(VLOOKUP($C31,Source,MATCH(K$6,Source!$C$5:$F$5,0),0),"Retired")</f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21" t="str">
        <f>IFERROR(VLOOKUP($C32,Source,MATCH(I$6,Source!$C$5:$F$5,0),0),"Retired")</f>
        <v>South</v>
      </c>
      <c r="J32" s="21" t="str">
        <f>IFERROR(VLOOKUP($C32,Source,MATCH(J$6,Source!$C$5:$F$5,0),0),"Retired")</f>
        <v>Sales</v>
      </c>
      <c r="K32" s="21">
        <f>IFERROR(VLOOKUP($C32,Source,MATCH(K$6,Source!$C$5:$F$5,0),0),"Retired")</f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21" t="str">
        <f>IFERROR(VLOOKUP($C33,Source,MATCH(I$6,Source!$C$5:$F$5,0),0),"Retired")</f>
        <v>South</v>
      </c>
      <c r="J33" s="21" t="str">
        <f>IFERROR(VLOOKUP($C33,Source,MATCH(J$6,Source!$C$5:$F$5,0),0),"Retired")</f>
        <v>Operations</v>
      </c>
      <c r="K33" s="21">
        <f>IFERROR(VLOOKUP($C33,Source,MATCH(K$6,Source!$C$5:$F$5,0),0),"Retired")</f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21" t="str">
        <f>IFERROR(VLOOKUP($C34,Source,MATCH(I$6,Source!$C$5:$F$5,0),0),"Retired")</f>
        <v>North</v>
      </c>
      <c r="J34" s="21" t="str">
        <f>IFERROR(VLOOKUP($C34,Source,MATCH(J$6,Source!$C$5:$F$5,0),0),"Retired")</f>
        <v>Finance</v>
      </c>
      <c r="K34" s="21">
        <f>IFERROR(VLOOKUP($C34,Source,MATCH(K$6,Source!$C$5:$F$5,0),0),"Retired")</f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21" t="str">
        <f>IFERROR(VLOOKUP($C35,Source,MATCH(I$6,Source!$C$5:$F$5,0),0),"Retired")</f>
        <v>East</v>
      </c>
      <c r="J35" s="21" t="str">
        <f>IFERROR(VLOOKUP($C35,Source,MATCH(J$6,Source!$C$5:$F$5,0),0),"Retired")</f>
        <v>Inside Sales</v>
      </c>
      <c r="K35" s="21">
        <f>IFERROR(VLOOKUP($C35,Source,MATCH(K$6,Source!$C$5:$F$5,0),0),"Retired")</f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21" t="str">
        <f>IFERROR(VLOOKUP($C36,Source,MATCH(I$6,Source!$C$5:$F$5,0),0),"Retired")</f>
        <v>East</v>
      </c>
      <c r="J36" s="21" t="str">
        <f>IFERROR(VLOOKUP($C36,Source,MATCH(J$6,Source!$C$5:$F$5,0),0),"Retired")</f>
        <v>CCD</v>
      </c>
      <c r="K36" s="21">
        <f>IFERROR(VLOOKUP($C36,Source,MATCH(K$6,Source!$C$5:$F$5,0),0),"Retired")</f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21" t="str">
        <f>IFERROR(VLOOKUP($C37,Source,MATCH(I$6,Source!$C$5:$F$5,0),0),"Retired")</f>
        <v>South</v>
      </c>
      <c r="J37" s="21" t="str">
        <f>IFERROR(VLOOKUP($C37,Source,MATCH(J$6,Source!$C$5:$F$5,0),0),"Retired")</f>
        <v>Director</v>
      </c>
      <c r="K37" s="21">
        <f>IFERROR(VLOOKUP($C37,Source,MATCH(K$6,Source!$C$5:$F$5,0),0),"Retired")</f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21" t="str">
        <f>IFERROR(VLOOKUP($C38,Source,MATCH(I$6,Source!$C$5:$F$5,0),0),"Retired")</f>
        <v>Retired</v>
      </c>
      <c r="J38" s="21" t="str">
        <f>IFERROR(VLOOKUP($C38,Source,MATCH(J$6,Source!$C$5:$F$5,0),0),"Retired")</f>
        <v>Retired</v>
      </c>
      <c r="K38" s="21" t="str">
        <f>IFERROR(VLOOKUP($C38,Source,MATCH(K$6,Source!$C$5:$F$5,0),0),"Retired")</f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21" t="str">
        <f>IFERROR(VLOOKUP($C39,Source,MATCH(I$6,Source!$C$5:$F$5,0),0),"Retired")</f>
        <v>East</v>
      </c>
      <c r="J39" s="21" t="str">
        <f>IFERROR(VLOOKUP($C39,Source,MATCH(J$6,Source!$C$5:$F$5,0),0),"Retired")</f>
        <v>Marketing</v>
      </c>
      <c r="K39" s="21">
        <f>IFERROR(VLOOKUP($C39,Source,MATCH(K$6,Source!$C$5:$F$5,0),0),"Retired")</f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21" t="str">
        <f>IFERROR(VLOOKUP($C40,Source,MATCH(I$6,Source!$C$5:$F$5,0),0),"Retired")</f>
        <v>North</v>
      </c>
      <c r="J40" s="21" t="str">
        <f>IFERROR(VLOOKUP($C40,Source,MATCH(J$6,Source!$C$5:$F$5,0),0),"Retired")</f>
        <v>Digital Marketing</v>
      </c>
      <c r="K40" s="21">
        <f>IFERROR(VLOOKUP($C40,Source,MATCH(K$6,Source!$C$5:$F$5,0),0),"Retired")</f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21" t="str">
        <f>IFERROR(VLOOKUP($C41,Source,MATCH(I$6,Source!$C$5:$F$5,0),0),"Retired")</f>
        <v>North</v>
      </c>
      <c r="J41" s="21" t="str">
        <f>IFERROR(VLOOKUP($C41,Source,MATCH(J$6,Source!$C$5:$F$5,0),0),"Retired")</f>
        <v>Sales</v>
      </c>
      <c r="K41" s="21">
        <f>IFERROR(VLOOKUP($C41,Source,MATCH(K$6,Source!$C$5:$F$5,0),0),"Retired")</f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21" t="str">
        <f>IFERROR(VLOOKUP($C42,Source,MATCH(I$6,Source!$C$5:$F$5,0),0),"Retired")</f>
        <v>South</v>
      </c>
      <c r="J42" s="21" t="str">
        <f>IFERROR(VLOOKUP($C42,Source,MATCH(J$6,Source!$C$5:$F$5,0),0),"Retired")</f>
        <v>Marketing</v>
      </c>
      <c r="K42" s="21">
        <f>IFERROR(VLOOKUP($C42,Source,MATCH(K$6,Source!$C$5:$F$5,0),0),"Retired")</f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21" t="str">
        <f>IFERROR(VLOOKUP($C43,Source,MATCH(I$6,Source!$C$5:$F$5,0),0),"Retired")</f>
        <v>Mid West</v>
      </c>
      <c r="J43" s="21" t="str">
        <f>IFERROR(VLOOKUP($C43,Source,MATCH(J$6,Source!$C$5:$F$5,0),0),"Retired")</f>
        <v>Marketing</v>
      </c>
      <c r="K43" s="21">
        <f>IFERROR(VLOOKUP($C43,Source,MATCH(K$6,Source!$C$5:$F$5,0),0),"Retired")</f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21" t="str">
        <f>IFERROR(VLOOKUP($C44,Source,MATCH(I$6,Source!$C$5:$F$5,0),0),"Retired")</f>
        <v>North</v>
      </c>
      <c r="J44" s="21" t="str">
        <f>IFERROR(VLOOKUP($C44,Source,MATCH(J$6,Source!$C$5:$F$5,0),0),"Retired")</f>
        <v>CCD</v>
      </c>
      <c r="K44" s="21">
        <f>IFERROR(VLOOKUP($C44,Source,MATCH(K$6,Source!$C$5:$F$5,0),0),"Retired")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sheetPr>
    <tabColor rgb="FF92D050"/>
  </sheetPr>
  <dimension ref="C5:F40"/>
  <sheetViews>
    <sheetView workbookViewId="0">
      <selection activeCell="F5" sqref="F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Vlookup</vt:lpstr>
      <vt:lpstr>Result Sheet</vt:lpstr>
      <vt:lpstr>Headcount Table</vt:lpstr>
      <vt:lpstr>Master Emp sheet</vt:lpstr>
      <vt:lpstr>Source</vt:lpstr>
      <vt:lpstr>Basic_Salary</vt:lpstr>
      <vt:lpstr>Birthdate</vt:lpstr>
      <vt:lpstr>C_Code</vt:lpstr>
      <vt:lpstr>Department</vt:lpstr>
      <vt:lpstr>Details</vt:lpstr>
      <vt:lpstr>FirstName</vt:lpstr>
      <vt:lpstr>Gender</vt:lpstr>
      <vt:lpstr>Header</vt:lpstr>
      <vt:lpstr>LastName</vt:lpstr>
      <vt:lpstr>M_Status</vt:lpstr>
      <vt:lpstr>Region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DhiRaj</cp:lastModifiedBy>
  <dcterms:created xsi:type="dcterms:W3CDTF">2022-07-27T06:45:44Z</dcterms:created>
  <dcterms:modified xsi:type="dcterms:W3CDTF">2022-10-30T06:54:56Z</dcterms:modified>
</cp:coreProperties>
</file>