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/>
  <xr:revisionPtr revIDLastSave="0" documentId="13_ncr:1_{0AB6DF8F-C592-4560-97BD-27E2A62AAA93}" xr6:coauthVersionLast="36" xr6:coauthVersionMax="36" xr10:uidLastSave="{00000000-0000-0000-0000-000000000000}"/>
  <bookViews>
    <workbookView xWindow="0" yWindow="0" windowWidth="22260" windowHeight="10860" activeTab="2" xr2:uid="{00000000-000D-0000-FFFF-FFFF00000000}"/>
  </bookViews>
  <sheets>
    <sheet name="TB" sheetId="1" r:id="rId1"/>
    <sheet name="ATB" sheetId="2" r:id="rId2"/>
    <sheet name="CombinedTB" sheetId="4" r:id="rId3"/>
  </sheets>
  <externalReferences>
    <externalReference r:id="rId4"/>
    <externalReference r:id="rId5"/>
    <externalReference r:id="rId6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4" l="1"/>
  <c r="AA6" i="4"/>
  <c r="V6" i="4"/>
  <c r="AE6" i="4" s="1"/>
  <c r="U6" i="4"/>
  <c r="Z6" i="4" s="1"/>
  <c r="AN6" i="4" s="1"/>
  <c r="AF5" i="4"/>
  <c r="AG5" i="4" s="1"/>
  <c r="AH5" i="4" s="1"/>
  <c r="AA5" i="4"/>
  <c r="V5" i="4"/>
  <c r="AE5" i="4" s="1"/>
  <c r="U5" i="4"/>
  <c r="Z5" i="4" s="1"/>
  <c r="AN5" i="4" s="1"/>
  <c r="AF4" i="4"/>
  <c r="AA4" i="4"/>
  <c r="V4" i="4"/>
  <c r="AE4" i="4" s="1"/>
  <c r="U4" i="4"/>
  <c r="AI4" i="4" s="1"/>
  <c r="AF3" i="4"/>
  <c r="AE3" i="4"/>
  <c r="AA3" i="4"/>
  <c r="V3" i="4"/>
  <c r="U3" i="4"/>
  <c r="Z3" i="4" s="1"/>
  <c r="AN3" i="4" s="1"/>
  <c r="AF2" i="4"/>
  <c r="AG2" i="4" s="1"/>
  <c r="AH2" i="4" s="1"/>
  <c r="AA2" i="4"/>
  <c r="V2" i="4"/>
  <c r="AE2" i="4" s="1"/>
  <c r="U2" i="4"/>
  <c r="AI2" i="4" s="1"/>
  <c r="B1" i="4"/>
  <c r="W5" i="4" l="1"/>
  <c r="AJ5" i="4" s="1"/>
  <c r="AG4" i="4"/>
  <c r="AH4" i="4" s="1"/>
  <c r="W4" i="4" s="1"/>
  <c r="Z4" i="4"/>
  <c r="AN4" i="4" s="1"/>
  <c r="W2" i="4"/>
  <c r="Y5" i="4"/>
  <c r="Z2" i="4"/>
  <c r="AN2" i="4" s="1"/>
  <c r="AG3" i="4"/>
  <c r="AH3" i="4" s="1"/>
  <c r="W3" i="4" s="1"/>
  <c r="AI5" i="4"/>
  <c r="AG6" i="4"/>
  <c r="AH6" i="4" s="1"/>
  <c r="W6" i="4" s="1"/>
  <c r="AI3" i="4"/>
  <c r="AI6" i="4"/>
  <c r="V25" i="2"/>
  <c r="AF25" i="2"/>
  <c r="AG25" i="2" s="1"/>
  <c r="V24" i="2"/>
  <c r="AF24" i="2"/>
  <c r="AG24" i="2" s="1"/>
  <c r="V23" i="2"/>
  <c r="AF23" i="2"/>
  <c r="AG23" i="2" s="1"/>
  <c r="X5" i="4" l="1"/>
  <c r="Y4" i="4"/>
  <c r="X4" i="4"/>
  <c r="AJ4" i="4"/>
  <c r="AK4" i="4" s="1"/>
  <c r="AL4" i="4" s="1"/>
  <c r="AM4" i="4" s="1"/>
  <c r="AO4" i="4" s="1"/>
  <c r="AB4" i="4" s="1"/>
  <c r="AJ6" i="4"/>
  <c r="AK6" i="4" s="1"/>
  <c r="AL6" i="4" s="1"/>
  <c r="AM6" i="4" s="1"/>
  <c r="AO6" i="4" s="1"/>
  <c r="AB6" i="4" s="1"/>
  <c r="Y6" i="4"/>
  <c r="X6" i="4"/>
  <c r="AJ3" i="4"/>
  <c r="Y3" i="4"/>
  <c r="X3" i="4"/>
  <c r="AK3" i="4"/>
  <c r="AL3" i="4" s="1"/>
  <c r="AM3" i="4" s="1"/>
  <c r="AO3" i="4" s="1"/>
  <c r="AB3" i="4" s="1"/>
  <c r="X2" i="4"/>
  <c r="Y2" i="4"/>
  <c r="AJ2" i="4"/>
  <c r="AK2" i="4" s="1"/>
  <c r="AL2" i="4" s="1"/>
  <c r="AM2" i="4" s="1"/>
  <c r="AO2" i="4" s="1"/>
  <c r="AB2" i="4" s="1"/>
  <c r="AK5" i="4"/>
  <c r="AL5" i="4" s="1"/>
  <c r="AM5" i="4" s="1"/>
  <c r="AO5" i="4" s="1"/>
  <c r="AB5" i="4" s="1"/>
  <c r="AH25" i="2"/>
  <c r="AH24" i="2"/>
  <c r="AH23" i="2"/>
  <c r="AF22" i="2" l="1"/>
  <c r="AG22" i="2" s="1"/>
  <c r="AH22" i="2" s="1"/>
  <c r="AA22" i="2"/>
  <c r="V22" i="2"/>
  <c r="AE22" i="2" s="1"/>
  <c r="U22" i="2"/>
  <c r="Z22" i="2" s="1"/>
  <c r="AN22" i="2" s="1"/>
  <c r="AF21" i="2"/>
  <c r="AG21" i="2" s="1"/>
  <c r="AH21" i="2" s="1"/>
  <c r="AA21" i="2"/>
  <c r="V21" i="2"/>
  <c r="AE21" i="2" s="1"/>
  <c r="U21" i="2"/>
  <c r="Z21" i="2" s="1"/>
  <c r="AN21" i="2" s="1"/>
  <c r="AF20" i="2"/>
  <c r="AG20" i="2" s="1"/>
  <c r="AH20" i="2" s="1"/>
  <c r="AA20" i="2"/>
  <c r="V20" i="2"/>
  <c r="AE20" i="2" s="1"/>
  <c r="U20" i="2"/>
  <c r="Z20" i="2" s="1"/>
  <c r="AN20" i="2" s="1"/>
  <c r="AF19" i="2"/>
  <c r="AG19" i="2" s="1"/>
  <c r="AH19" i="2" s="1"/>
  <c r="AA19" i="2"/>
  <c r="V19" i="2"/>
  <c r="AE19" i="2" s="1"/>
  <c r="U19" i="2"/>
  <c r="Z19" i="2" s="1"/>
  <c r="AN19" i="2" s="1"/>
  <c r="AF18" i="2"/>
  <c r="AA18" i="2"/>
  <c r="V18" i="2"/>
  <c r="AE18" i="2" s="1"/>
  <c r="U18" i="2"/>
  <c r="Z18" i="2" s="1"/>
  <c r="AN18" i="2" s="1"/>
  <c r="AF17" i="2"/>
  <c r="AA17" i="2"/>
  <c r="V17" i="2"/>
  <c r="AE17" i="2" s="1"/>
  <c r="U17" i="2"/>
  <c r="Z17" i="2" s="1"/>
  <c r="AN17" i="2" s="1"/>
  <c r="AF16" i="2"/>
  <c r="AG16" i="2" s="1"/>
  <c r="AA16" i="2"/>
  <c r="V16" i="2"/>
  <c r="AE16" i="2" s="1"/>
  <c r="U16" i="2"/>
  <c r="Z16" i="2" s="1"/>
  <c r="AN16" i="2" s="1"/>
  <c r="AF15" i="2"/>
  <c r="AA15" i="2"/>
  <c r="V15" i="2"/>
  <c r="AE15" i="2" s="1"/>
  <c r="U15" i="2"/>
  <c r="AI15" i="2" s="1"/>
  <c r="AF14" i="2"/>
  <c r="AG14" i="2" s="1"/>
  <c r="AH14" i="2" s="1"/>
  <c r="AA14" i="2"/>
  <c r="V14" i="2"/>
  <c r="AE14" i="2" s="1"/>
  <c r="U14" i="2"/>
  <c r="Z14" i="2" s="1"/>
  <c r="AN14" i="2" s="1"/>
  <c r="AF13" i="2"/>
  <c r="AG13" i="2" s="1"/>
  <c r="AH13" i="2" s="1"/>
  <c r="AA13" i="2"/>
  <c r="V13" i="2"/>
  <c r="AE13" i="2" s="1"/>
  <c r="U13" i="2"/>
  <c r="AI13" i="2" s="1"/>
  <c r="AF12" i="2"/>
  <c r="AG12" i="2" s="1"/>
  <c r="AH12" i="2" s="1"/>
  <c r="AA12" i="2"/>
  <c r="V12" i="2"/>
  <c r="AE12" i="2" s="1"/>
  <c r="U12" i="2"/>
  <c r="Z12" i="2" s="1"/>
  <c r="AN12" i="2" s="1"/>
  <c r="AF11" i="2"/>
  <c r="AG11" i="2" s="1"/>
  <c r="AH11" i="2" s="1"/>
  <c r="AA11" i="2"/>
  <c r="V11" i="2"/>
  <c r="AE11" i="2" s="1"/>
  <c r="U11" i="2"/>
  <c r="Z11" i="2" s="1"/>
  <c r="AN11" i="2" s="1"/>
  <c r="AF10" i="2"/>
  <c r="AA10" i="2"/>
  <c r="V10" i="2"/>
  <c r="AE10" i="2" s="1"/>
  <c r="U10" i="2"/>
  <c r="Z10" i="2" s="1"/>
  <c r="AN10" i="2" s="1"/>
  <c r="AF9" i="2"/>
  <c r="AA9" i="2"/>
  <c r="V9" i="2"/>
  <c r="AE9" i="2" s="1"/>
  <c r="U9" i="2"/>
  <c r="Z9" i="2" s="1"/>
  <c r="AN9" i="2" s="1"/>
  <c r="AF8" i="2"/>
  <c r="AA8" i="2"/>
  <c r="V8" i="2"/>
  <c r="AE8" i="2" s="1"/>
  <c r="U8" i="2"/>
  <c r="Z8" i="2" s="1"/>
  <c r="AN8" i="2" s="1"/>
  <c r="AF7" i="2"/>
  <c r="AG7" i="2" s="1"/>
  <c r="AH7" i="2" s="1"/>
  <c r="AA7" i="2"/>
  <c r="V7" i="2"/>
  <c r="AE7" i="2" s="1"/>
  <c r="U7" i="2"/>
  <c r="AI7" i="2" s="1"/>
  <c r="AF6" i="2"/>
  <c r="AG6" i="2" s="1"/>
  <c r="AH6" i="2" s="1"/>
  <c r="AA6" i="2"/>
  <c r="V6" i="2"/>
  <c r="AE6" i="2" s="1"/>
  <c r="U6" i="2"/>
  <c r="Z6" i="2" s="1"/>
  <c r="AN6" i="2" s="1"/>
  <c r="AF5" i="2"/>
  <c r="AG5" i="2" s="1"/>
  <c r="AH5" i="2" s="1"/>
  <c r="AA5" i="2"/>
  <c r="V5" i="2"/>
  <c r="AE5" i="2" s="1"/>
  <c r="U5" i="2"/>
  <c r="AI5" i="2" s="1"/>
  <c r="AF4" i="2"/>
  <c r="AA4" i="2"/>
  <c r="V4" i="2"/>
  <c r="AE4" i="2" s="1"/>
  <c r="U4" i="2"/>
  <c r="Z4" i="2" s="1"/>
  <c r="AN4" i="2" s="1"/>
  <c r="AF3" i="2"/>
  <c r="AG3" i="2" s="1"/>
  <c r="AA3" i="2"/>
  <c r="V3" i="2"/>
  <c r="AE3" i="2" s="1"/>
  <c r="U3" i="2"/>
  <c r="AI3" i="2" s="1"/>
  <c r="AF2" i="2"/>
  <c r="AG2" i="2" s="1"/>
  <c r="AH2" i="2" s="1"/>
  <c r="AA2" i="2"/>
  <c r="V2" i="2"/>
  <c r="AE2" i="2" s="1"/>
  <c r="U2" i="2"/>
  <c r="Z2" i="2" s="1"/>
  <c r="AN2" i="2" s="1"/>
  <c r="B1" i="2"/>
  <c r="AI2" i="2" l="1"/>
  <c r="Z13" i="2"/>
  <c r="AN13" i="2" s="1"/>
  <c r="Z7" i="2"/>
  <c r="AN7" i="2" s="1"/>
  <c r="AI9" i="2"/>
  <c r="AG8" i="2"/>
  <c r="AH8" i="2" s="1"/>
  <c r="W8" i="2" s="1"/>
  <c r="AI8" i="2"/>
  <c r="AI17" i="2"/>
  <c r="Z15" i="2"/>
  <c r="AN15" i="2" s="1"/>
  <c r="AH16" i="2"/>
  <c r="W16" i="2" s="1"/>
  <c r="AI10" i="2"/>
  <c r="AI16" i="2"/>
  <c r="AG15" i="2"/>
  <c r="AH15" i="2" s="1"/>
  <c r="W15" i="2" s="1"/>
  <c r="AI18" i="2"/>
  <c r="W7" i="2"/>
  <c r="W19" i="2"/>
  <c r="W2" i="2"/>
  <c r="W21" i="2"/>
  <c r="W20" i="2"/>
  <c r="W22" i="2"/>
  <c r="W5" i="2"/>
  <c r="W11" i="2"/>
  <c r="W13" i="2"/>
  <c r="AG9" i="2"/>
  <c r="AH9" i="2" s="1"/>
  <c r="W9" i="2" s="1"/>
  <c r="AI11" i="2"/>
  <c r="AG17" i="2"/>
  <c r="AH17" i="2" s="1"/>
  <c r="W17" i="2" s="1"/>
  <c r="AI19" i="2"/>
  <c r="Z5" i="2"/>
  <c r="AN5" i="2" s="1"/>
  <c r="W6" i="2"/>
  <c r="Z3" i="2"/>
  <c r="AN3" i="2" s="1"/>
  <c r="AG4" i="2"/>
  <c r="AH4" i="2" s="1"/>
  <c r="W4" i="2" s="1"/>
  <c r="AI6" i="2"/>
  <c r="W12" i="2"/>
  <c r="AI14" i="2"/>
  <c r="AI22" i="2"/>
  <c r="AH3" i="2"/>
  <c r="W3" i="2" s="1"/>
  <c r="W14" i="2"/>
  <c r="AI4" i="2"/>
  <c r="AG10" i="2"/>
  <c r="AH10" i="2" s="1"/>
  <c r="W10" i="2" s="1"/>
  <c r="AI12" i="2"/>
  <c r="AG18" i="2"/>
  <c r="AH18" i="2" s="1"/>
  <c r="W18" i="2" s="1"/>
  <c r="AI20" i="2"/>
  <c r="AI21" i="2"/>
  <c r="AH2" i="1"/>
  <c r="AH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2" i="1"/>
  <c r="AG3" i="1"/>
  <c r="AG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F2" i="1"/>
  <c r="AF3" i="1"/>
  <c r="AF4" i="1"/>
  <c r="AF5" i="1"/>
  <c r="AG5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G22" i="1" s="1"/>
  <c r="AH22" i="1" s="1"/>
  <c r="AE2" i="1"/>
  <c r="AE3" i="1"/>
  <c r="AE4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V2" i="1"/>
  <c r="V3" i="1"/>
  <c r="V4" i="1"/>
  <c r="V5" i="1"/>
  <c r="AE5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2" i="1"/>
  <c r="Z2" i="1" s="1"/>
  <c r="AN2" i="1" s="1"/>
  <c r="U3" i="1"/>
  <c r="AI3" i="1" s="1"/>
  <c r="U4" i="1"/>
  <c r="AI4" i="1" s="1"/>
  <c r="U5" i="1"/>
  <c r="AI5" i="1" s="1"/>
  <c r="U6" i="1"/>
  <c r="AI6" i="1" s="1"/>
  <c r="U7" i="1"/>
  <c r="Z7" i="1" s="1"/>
  <c r="AN7" i="1" s="1"/>
  <c r="U8" i="1"/>
  <c r="Z8" i="1" s="1"/>
  <c r="AN8" i="1" s="1"/>
  <c r="U9" i="1"/>
  <c r="Z9" i="1" s="1"/>
  <c r="AN9" i="1" s="1"/>
  <c r="U10" i="1"/>
  <c r="Z10" i="1" s="1"/>
  <c r="AN10" i="1" s="1"/>
  <c r="U11" i="1"/>
  <c r="AI11" i="1" s="1"/>
  <c r="U12" i="1"/>
  <c r="AI12" i="1" s="1"/>
  <c r="U13" i="1"/>
  <c r="AI13" i="1" s="1"/>
  <c r="U14" i="1"/>
  <c r="AI14" i="1" s="1"/>
  <c r="U15" i="1"/>
  <c r="Z15" i="1" s="1"/>
  <c r="AN15" i="1" s="1"/>
  <c r="U16" i="1"/>
  <c r="Z16" i="1" s="1"/>
  <c r="AN16" i="1" s="1"/>
  <c r="U17" i="1"/>
  <c r="Z17" i="1" s="1"/>
  <c r="AN17" i="1" s="1"/>
  <c r="U18" i="1"/>
  <c r="Z18" i="1" s="1"/>
  <c r="AN18" i="1" s="1"/>
  <c r="U19" i="1"/>
  <c r="AI19" i="1" s="1"/>
  <c r="U20" i="1"/>
  <c r="AI20" i="1" s="1"/>
  <c r="U21" i="1"/>
  <c r="AI21" i="1" s="1"/>
  <c r="U22" i="1"/>
  <c r="AI22" i="1" s="1"/>
  <c r="AH5" i="1" l="1"/>
  <c r="W5" i="1" s="1"/>
  <c r="AJ5" i="1" s="1"/>
  <c r="AK5" i="1" s="1"/>
  <c r="AL5" i="1" s="1"/>
  <c r="AM5" i="1" s="1"/>
  <c r="AO5" i="1" s="1"/>
  <c r="Z12" i="1"/>
  <c r="AN12" i="1" s="1"/>
  <c r="Z4" i="1"/>
  <c r="AN4" i="1" s="1"/>
  <c r="Z22" i="1"/>
  <c r="AN22" i="1" s="1"/>
  <c r="Z14" i="1"/>
  <c r="AN14" i="1" s="1"/>
  <c r="Z6" i="1"/>
  <c r="AN6" i="1" s="1"/>
  <c r="AI18" i="1"/>
  <c r="AI10" i="1"/>
  <c r="AI2" i="1"/>
  <c r="Z21" i="1"/>
  <c r="AN21" i="1" s="1"/>
  <c r="Z13" i="1"/>
  <c r="AN13" i="1" s="1"/>
  <c r="Z5" i="1"/>
  <c r="AN5" i="1" s="1"/>
  <c r="AI17" i="1"/>
  <c r="AI9" i="1"/>
  <c r="AI16" i="1"/>
  <c r="AI8" i="1"/>
  <c r="Z19" i="1"/>
  <c r="AN19" i="1" s="1"/>
  <c r="Z11" i="1"/>
  <c r="AN11" i="1" s="1"/>
  <c r="Z3" i="1"/>
  <c r="AN3" i="1" s="1"/>
  <c r="AI15" i="1"/>
  <c r="AI7" i="1"/>
  <c r="Z20" i="1"/>
  <c r="AN20" i="1" s="1"/>
  <c r="AJ18" i="2"/>
  <c r="AK18" i="2" s="1"/>
  <c r="AL18" i="2" s="1"/>
  <c r="AM18" i="2" s="1"/>
  <c r="AO18" i="2" s="1"/>
  <c r="AB18" i="2" s="1"/>
  <c r="Y18" i="2"/>
  <c r="X18" i="2"/>
  <c r="AJ10" i="2"/>
  <c r="AK10" i="2" s="1"/>
  <c r="AL10" i="2" s="1"/>
  <c r="AM10" i="2" s="1"/>
  <c r="AO10" i="2" s="1"/>
  <c r="AB10" i="2" s="1"/>
  <c r="Y10" i="2"/>
  <c r="X10" i="2"/>
  <c r="AJ4" i="2"/>
  <c r="AK4" i="2" s="1"/>
  <c r="AL4" i="2" s="1"/>
  <c r="AM4" i="2" s="1"/>
  <c r="AO4" i="2" s="1"/>
  <c r="AB4" i="2" s="1"/>
  <c r="Y4" i="2"/>
  <c r="X4" i="2"/>
  <c r="AJ9" i="2"/>
  <c r="AK9" i="2" s="1"/>
  <c r="AL9" i="2" s="1"/>
  <c r="AM9" i="2" s="1"/>
  <c r="AO9" i="2" s="1"/>
  <c r="AB9" i="2" s="1"/>
  <c r="Y9" i="2"/>
  <c r="X9" i="2"/>
  <c r="Y3" i="2"/>
  <c r="X3" i="2"/>
  <c r="AJ3" i="2"/>
  <c r="AK3" i="2" s="1"/>
  <c r="AL3" i="2" s="1"/>
  <c r="AM3" i="2" s="1"/>
  <c r="AO3" i="2" s="1"/>
  <c r="AB3" i="2" s="1"/>
  <c r="AJ17" i="2"/>
  <c r="AK17" i="2" s="1"/>
  <c r="AL17" i="2" s="1"/>
  <c r="AM17" i="2" s="1"/>
  <c r="AO17" i="2" s="1"/>
  <c r="AB17" i="2" s="1"/>
  <c r="Y17" i="2"/>
  <c r="X17" i="2"/>
  <c r="X8" i="2"/>
  <c r="Y8" i="2"/>
  <c r="AJ8" i="2"/>
  <c r="AK8" i="2" s="1"/>
  <c r="AL8" i="2" s="1"/>
  <c r="AM8" i="2" s="1"/>
  <c r="AO8" i="2" s="1"/>
  <c r="AB8" i="2" s="1"/>
  <c r="AJ22" i="2"/>
  <c r="AK22" i="2" s="1"/>
  <c r="AL22" i="2" s="1"/>
  <c r="AM22" i="2" s="1"/>
  <c r="AO22" i="2" s="1"/>
  <c r="AB22" i="2" s="1"/>
  <c r="Y22" i="2"/>
  <c r="X22" i="2"/>
  <c r="AJ2" i="2"/>
  <c r="AK2" i="2" s="1"/>
  <c r="AL2" i="2" s="1"/>
  <c r="AM2" i="2" s="1"/>
  <c r="AO2" i="2" s="1"/>
  <c r="AB2" i="2" s="1"/>
  <c r="X2" i="2"/>
  <c r="Y2" i="2"/>
  <c r="AJ20" i="2"/>
  <c r="AK20" i="2" s="1"/>
  <c r="AL20" i="2" s="1"/>
  <c r="AM20" i="2" s="1"/>
  <c r="AO20" i="2" s="1"/>
  <c r="AB20" i="2" s="1"/>
  <c r="Y20" i="2"/>
  <c r="X20" i="2"/>
  <c r="AJ14" i="2"/>
  <c r="AK14" i="2" s="1"/>
  <c r="AL14" i="2" s="1"/>
  <c r="AM14" i="2" s="1"/>
  <c r="AO14" i="2" s="1"/>
  <c r="AB14" i="2" s="1"/>
  <c r="Y14" i="2"/>
  <c r="X14" i="2"/>
  <c r="X19" i="2"/>
  <c r="AJ19" i="2"/>
  <c r="AK19" i="2" s="1"/>
  <c r="AL19" i="2" s="1"/>
  <c r="AM19" i="2" s="1"/>
  <c r="AO19" i="2" s="1"/>
  <c r="AB19" i="2" s="1"/>
  <c r="Y19" i="2"/>
  <c r="X6" i="2"/>
  <c r="AJ6" i="2"/>
  <c r="AK6" i="2" s="1"/>
  <c r="AL6" i="2" s="1"/>
  <c r="AM6" i="2" s="1"/>
  <c r="AO6" i="2" s="1"/>
  <c r="AB6" i="2" s="1"/>
  <c r="Y6" i="2"/>
  <c r="AJ21" i="2"/>
  <c r="AK21" i="2" s="1"/>
  <c r="AL21" i="2" s="1"/>
  <c r="AM21" i="2" s="1"/>
  <c r="AO21" i="2" s="1"/>
  <c r="AB21" i="2" s="1"/>
  <c r="Y21" i="2"/>
  <c r="X21" i="2"/>
  <c r="AJ15" i="2"/>
  <c r="AK15" i="2" s="1"/>
  <c r="AL15" i="2" s="1"/>
  <c r="AM15" i="2" s="1"/>
  <c r="AO15" i="2" s="1"/>
  <c r="AB15" i="2" s="1"/>
  <c r="Y15" i="2"/>
  <c r="X15" i="2"/>
  <c r="Y13" i="2"/>
  <c r="X13" i="2"/>
  <c r="AJ13" i="2"/>
  <c r="AK13" i="2" s="1"/>
  <c r="AL13" i="2" s="1"/>
  <c r="AM13" i="2" s="1"/>
  <c r="AO13" i="2" s="1"/>
  <c r="AB13" i="2" s="1"/>
  <c r="AJ11" i="2"/>
  <c r="AK11" i="2" s="1"/>
  <c r="AL11" i="2" s="1"/>
  <c r="AM11" i="2" s="1"/>
  <c r="AO11" i="2" s="1"/>
  <c r="AB11" i="2" s="1"/>
  <c r="X11" i="2"/>
  <c r="Y11" i="2"/>
  <c r="AJ12" i="2"/>
  <c r="AK12" i="2" s="1"/>
  <c r="AL12" i="2" s="1"/>
  <c r="AM12" i="2" s="1"/>
  <c r="AO12" i="2" s="1"/>
  <c r="AB12" i="2" s="1"/>
  <c r="Y12" i="2"/>
  <c r="X12" i="2"/>
  <c r="Y5" i="2"/>
  <c r="X5" i="2"/>
  <c r="AJ5" i="2"/>
  <c r="AK5" i="2" s="1"/>
  <c r="AL5" i="2" s="1"/>
  <c r="AM5" i="2" s="1"/>
  <c r="AO5" i="2" s="1"/>
  <c r="AB5" i="2" s="1"/>
  <c r="X16" i="2"/>
  <c r="Y16" i="2"/>
  <c r="AJ16" i="2"/>
  <c r="AK16" i="2" s="1"/>
  <c r="AL16" i="2" s="1"/>
  <c r="AM16" i="2" s="1"/>
  <c r="AO16" i="2" s="1"/>
  <c r="AB16" i="2" s="1"/>
  <c r="AJ7" i="2"/>
  <c r="AK7" i="2" s="1"/>
  <c r="AL7" i="2" s="1"/>
  <c r="AM7" i="2" s="1"/>
  <c r="AO7" i="2" s="1"/>
  <c r="AB7" i="2" s="1"/>
  <c r="Y7" i="2"/>
  <c r="X7" i="2"/>
  <c r="W13" i="1"/>
  <c r="AJ13" i="1" s="1"/>
  <c r="AK13" i="1" s="1"/>
  <c r="AL13" i="1" s="1"/>
  <c r="AM13" i="1" s="1"/>
  <c r="AO13" i="1" s="1"/>
  <c r="W21" i="1"/>
  <c r="AJ21" i="1" s="1"/>
  <c r="AK21" i="1" s="1"/>
  <c r="AL21" i="1" s="1"/>
  <c r="AM21" i="1" s="1"/>
  <c r="AO21" i="1" s="1"/>
  <c r="W2" i="1"/>
  <c r="AJ2" i="1" s="1"/>
  <c r="W3" i="1"/>
  <c r="AJ3" i="1" s="1"/>
  <c r="AK3" i="1" s="1"/>
  <c r="AL3" i="1" s="1"/>
  <c r="AM3" i="1" s="1"/>
  <c r="AO3" i="1" s="1"/>
  <c r="W4" i="1"/>
  <c r="AJ4" i="1" s="1"/>
  <c r="AK4" i="1" s="1"/>
  <c r="AL4" i="1" s="1"/>
  <c r="AM4" i="1" s="1"/>
  <c r="AO4" i="1" s="1"/>
  <c r="W6" i="1"/>
  <c r="AJ6" i="1" s="1"/>
  <c r="AK6" i="1" s="1"/>
  <c r="AL6" i="1" s="1"/>
  <c r="AM6" i="1" s="1"/>
  <c r="AO6" i="1" s="1"/>
  <c r="W7" i="1"/>
  <c r="AJ7" i="1" s="1"/>
  <c r="W8" i="1"/>
  <c r="AJ8" i="1" s="1"/>
  <c r="W9" i="1"/>
  <c r="AJ9" i="1" s="1"/>
  <c r="W10" i="1"/>
  <c r="AJ10" i="1" s="1"/>
  <c r="W11" i="1"/>
  <c r="AJ11" i="1" s="1"/>
  <c r="AK11" i="1" s="1"/>
  <c r="AL11" i="1" s="1"/>
  <c r="AM11" i="1" s="1"/>
  <c r="AO11" i="1" s="1"/>
  <c r="W12" i="1"/>
  <c r="AJ12" i="1" s="1"/>
  <c r="AK12" i="1" s="1"/>
  <c r="AL12" i="1" s="1"/>
  <c r="AM12" i="1" s="1"/>
  <c r="AO12" i="1" s="1"/>
  <c r="W14" i="1"/>
  <c r="AJ14" i="1" s="1"/>
  <c r="AK14" i="1" s="1"/>
  <c r="AL14" i="1" s="1"/>
  <c r="AM14" i="1" s="1"/>
  <c r="AO14" i="1" s="1"/>
  <c r="W15" i="1"/>
  <c r="AJ15" i="1" s="1"/>
  <c r="W16" i="1"/>
  <c r="AJ16" i="1" s="1"/>
  <c r="W17" i="1"/>
  <c r="AJ17" i="1" s="1"/>
  <c r="W18" i="1"/>
  <c r="AJ18" i="1" s="1"/>
  <c r="W19" i="1"/>
  <c r="AJ19" i="1" s="1"/>
  <c r="AK19" i="1" s="1"/>
  <c r="AL19" i="1" s="1"/>
  <c r="AM19" i="1" s="1"/>
  <c r="W20" i="1"/>
  <c r="AJ20" i="1" s="1"/>
  <c r="AK20" i="1" s="1"/>
  <c r="AL20" i="1" s="1"/>
  <c r="AM20" i="1" s="1"/>
  <c r="AO20" i="1" s="1"/>
  <c r="W22" i="1"/>
  <c r="AJ22" i="1" s="1"/>
  <c r="AK22" i="1" s="1"/>
  <c r="AL22" i="1" s="1"/>
  <c r="AM22" i="1" s="1"/>
  <c r="AO22" i="1" s="1"/>
  <c r="AO19" i="1" l="1"/>
  <c r="AK2" i="1"/>
  <c r="AL2" i="1" s="1"/>
  <c r="AM2" i="1" s="1"/>
  <c r="AO2" i="1" s="1"/>
  <c r="AK8" i="1"/>
  <c r="AL8" i="1" s="1"/>
  <c r="AM8" i="1" s="1"/>
  <c r="AO8" i="1" s="1"/>
  <c r="AK10" i="1"/>
  <c r="AL10" i="1" s="1"/>
  <c r="AM10" i="1" s="1"/>
  <c r="AO10" i="1" s="1"/>
  <c r="AK16" i="1"/>
  <c r="AL16" i="1" s="1"/>
  <c r="AM16" i="1" s="1"/>
  <c r="AO16" i="1" s="1"/>
  <c r="AK18" i="1"/>
  <c r="AL18" i="1" s="1"/>
  <c r="AM18" i="1" s="1"/>
  <c r="AO18" i="1" s="1"/>
  <c r="AK9" i="1"/>
  <c r="AL9" i="1" s="1"/>
  <c r="AM9" i="1" s="1"/>
  <c r="AO9" i="1" s="1"/>
  <c r="AK7" i="1"/>
  <c r="AL7" i="1" s="1"/>
  <c r="AM7" i="1" s="1"/>
  <c r="AO7" i="1" s="1"/>
  <c r="AK17" i="1"/>
  <c r="AL17" i="1" s="1"/>
  <c r="AM17" i="1" s="1"/>
  <c r="AO17" i="1" s="1"/>
  <c r="AK15" i="1"/>
  <c r="AL15" i="1" s="1"/>
  <c r="AM15" i="1" s="1"/>
  <c r="AO15" i="1" s="1"/>
  <c r="Y14" i="1"/>
  <c r="X14" i="1"/>
  <c r="Y6" i="1"/>
  <c r="X6" i="1"/>
  <c r="X4" i="1"/>
  <c r="Y4" i="1"/>
  <c r="Y22" i="1"/>
  <c r="X22" i="1"/>
  <c r="Y11" i="1"/>
  <c r="X11" i="1"/>
  <c r="X19" i="1"/>
  <c r="Y19" i="1"/>
  <c r="X2" i="1"/>
  <c r="Y2" i="1"/>
  <c r="X12" i="1"/>
  <c r="Y12" i="1"/>
  <c r="X9" i="1"/>
  <c r="Y9" i="1"/>
  <c r="X18" i="1"/>
  <c r="Y18" i="1"/>
  <c r="Y16" i="1"/>
  <c r="X16" i="1"/>
  <c r="Y20" i="1"/>
  <c r="X20" i="1"/>
  <c r="Y10" i="1"/>
  <c r="X10" i="1"/>
  <c r="X17" i="1"/>
  <c r="Y17" i="1"/>
  <c r="Y15" i="1"/>
  <c r="X15" i="1"/>
  <c r="Y7" i="1"/>
  <c r="X7" i="1"/>
  <c r="X3" i="1"/>
  <c r="Y3" i="1"/>
  <c r="X5" i="1"/>
  <c r="Y5" i="1"/>
  <c r="X21" i="1"/>
  <c r="Y21" i="1"/>
  <c r="X13" i="1"/>
  <c r="Y13" i="1"/>
  <c r="Y8" i="1"/>
  <c r="X8" i="1"/>
  <c r="AB4" i="1"/>
  <c r="AB5" i="1"/>
  <c r="AB13" i="1"/>
  <c r="AB21" i="1"/>
  <c r="AB12" i="1" l="1"/>
  <c r="AB20" i="1"/>
  <c r="AB15" i="1"/>
  <c r="AB7" i="1"/>
  <c r="AB8" i="1"/>
  <c r="AB3" i="1"/>
  <c r="AB17" i="1"/>
  <c r="AB16" i="1"/>
  <c r="AB11" i="1"/>
  <c r="AB9" i="1"/>
  <c r="AB2" i="1"/>
  <c r="AB19" i="1"/>
  <c r="AB6" i="1"/>
  <c r="AB10" i="1"/>
  <c r="AB14" i="1"/>
  <c r="AB18" i="1"/>
  <c r="AB22" i="1"/>
  <c r="B1" i="1"/>
</calcChain>
</file>

<file path=xl/sharedStrings.xml><?xml version="1.0" encoding="utf-8"?>
<sst xmlns="http://schemas.openxmlformats.org/spreadsheetml/2006/main" count="251" uniqueCount="101">
  <si>
    <t>处理列数</t>
  </si>
  <si>
    <t>列号</t>
  </si>
  <si>
    <t>列名称</t>
  </si>
  <si>
    <t>列公式</t>
  </si>
  <si>
    <t>输入文件名</t>
    <phoneticPr fontId="1" type="noConversion"/>
  </si>
  <si>
    <t>输入工作表名</t>
    <phoneticPr fontId="1" type="noConversion"/>
  </si>
  <si>
    <t>公司简称</t>
  </si>
  <si>
    <t>科目编码</t>
  </si>
  <si>
    <t>主科目名称</t>
  </si>
  <si>
    <t>报表科目名称</t>
  </si>
  <si>
    <t>A3科目名称</t>
  </si>
  <si>
    <t>唯一识别码</t>
  </si>
  <si>
    <t>单家本位币借正贷负</t>
  </si>
  <si>
    <t>RMB借正贷负</t>
  </si>
  <si>
    <t>科目逻辑标识</t>
  </si>
  <si>
    <t>首条杠</t>
  </si>
  <si>
    <t>次条杠</t>
  </si>
  <si>
    <t>科目名称</t>
  </si>
  <si>
    <t>币种</t>
  </si>
  <si>
    <t>表标签</t>
  </si>
  <si>
    <t>汇率标签</t>
  </si>
  <si>
    <t>适用汇率</t>
  </si>
  <si>
    <t>汇率折算RMB</t>
  </si>
  <si>
    <t>RMB历史折算</t>
  </si>
  <si>
    <t>=IFNA(RC[8],RC[11])</t>
    <phoneticPr fontId="1" type="noConversion"/>
  </si>
  <si>
    <t>=IFNA(IF(RC[3]="重复明细",0,RC[13]),RC[13])</t>
    <phoneticPr fontId="1" type="noConversion"/>
  </si>
  <si>
    <t>=RC[-2]&amp;"/"&amp;RC[-1]</t>
    <phoneticPr fontId="1" type="noConversion"/>
  </si>
  <si>
    <t>=ROUND(RC[-12]*RC[-1],2)</t>
    <phoneticPr fontId="1" type="noConversion"/>
  </si>
  <si>
    <t>01Co&amp;FX.xlsx</t>
  </si>
  <si>
    <t>Basic</t>
  </si>
  <si>
    <t>n/a</t>
    <phoneticPr fontId="1" type="noConversion"/>
  </si>
  <si>
    <t>03MR.xlsx</t>
  </si>
  <si>
    <t>科目</t>
    <phoneticPr fontId="1" type="noConversion"/>
  </si>
  <si>
    <t>FX</t>
  </si>
  <si>
    <t>History</t>
  </si>
  <si>
    <t>=VLOOKUP(RC[-9],'[%s]%s'!C2:C3,2,0)</t>
    <phoneticPr fontId="1" type="noConversion"/>
  </si>
  <si>
    <t>=VLOOKUP(RC[-14],'[%s]%s'!C2:C3,2,0)</t>
    <phoneticPr fontId="1" type="noConversion"/>
  </si>
  <si>
    <t>=VLOOKUP(RC[-13],'[%s]%s'!C1:C4,4,0)</t>
    <phoneticPr fontId="1" type="noConversion"/>
  </si>
  <si>
    <t>=VLOOKUP(RC[-1],'[%s]%s'!C6:C7,2,0)</t>
    <phoneticPr fontId="1" type="noConversion"/>
  </si>
  <si>
    <t>=VLOOKUP(RC[-14],'[%s]%s'!C1:C2,2,0)</t>
    <phoneticPr fontId="1" type="noConversion"/>
  </si>
  <si>
    <t>=VLOOKUP(RC1,'[%s]%s'!C1:C2,2,0)</t>
    <phoneticPr fontId="1" type="noConversion"/>
  </si>
  <si>
    <t>=VLOOKUP(RC[-1],'[%s]%s'!C1:C3,2,0)</t>
    <phoneticPr fontId="1" type="noConversion"/>
  </si>
  <si>
    <t>=VLOOKUP(RC[-2],'[%s]%s'!C1:C3,3,0)</t>
    <phoneticPr fontId="1" type="noConversion"/>
  </si>
  <si>
    <t>=RC[-5]&amp;"\"&amp;RC3</t>
    <phoneticPr fontId="1" type="noConversion"/>
  </si>
  <si>
    <t>=IF(RC16="借",RC18,-RC18)</t>
    <phoneticPr fontId="1" type="noConversion"/>
  </si>
  <si>
    <t>=FIND("\",RC3)</t>
    <phoneticPr fontId="1" type="noConversion"/>
  </si>
  <si>
    <t>=IFERROR(FIND("\",RC3,RC[-1]+1),1000)</t>
    <phoneticPr fontId="1" type="noConversion"/>
  </si>
  <si>
    <t>=MID(RC3,RC[-2]+1,RC[-1]-RC[-2]-1)</t>
    <phoneticPr fontId="1" type="noConversion"/>
  </si>
  <si>
    <t>01Co&amp;FX.xlsx</t>
    <phoneticPr fontId="1" type="noConversion"/>
  </si>
  <si>
    <t>02SR.xlsx</t>
    <phoneticPr fontId="1" type="noConversion"/>
  </si>
  <si>
    <t>03MR.xlsx</t>
    <phoneticPr fontId="1" type="noConversion"/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</si>
  <si>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</si>
  <si>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</si>
  <si>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</si>
  <si>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</si>
  <si>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</si>
  <si>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</si>
  <si>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</si>
  <si>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</si>
  <si>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</si>
  <si>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</si>
  <si>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</si>
  <si>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</si>
  <si>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</si>
  <si>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</si>
  <si>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</si>
  <si>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</si>
  <si>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</si>
  <si>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</si>
  <si>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=IFERROR(IFNA(RC[-2],RC[-1]),0)</t>
    <phoneticPr fontId="1" type="noConversion"/>
  </si>
  <si>
    <t>辅助项</t>
  </si>
  <si>
    <t>科目及方向</t>
    <phoneticPr fontId="1" type="noConversion"/>
  </si>
  <si>
    <t>辅助项比对</t>
    <phoneticPr fontId="1" type="noConversion"/>
  </si>
  <si>
    <t>=IFERROR(IF(RC[5]=RC[12],RC[11],0),0)</t>
    <phoneticPr fontId="1" type="noConversion"/>
  </si>
  <si>
    <t>02SR.xlsx</t>
  </si>
  <si>
    <t>科目</t>
  </si>
  <si>
    <t>FX</t>
    <phoneticPr fontId="1" type="noConversion"/>
  </si>
  <si>
    <t>=VLOOKUP(RC[11],'[%s]%s'!C1:C3,3,0)</t>
    <phoneticPr fontId="1" type="noConversion"/>
  </si>
  <si>
    <t>=VLOOKUP(RC[-11],'[%s]%s'!C2:C4,3,0)</t>
    <phoneticPr fontId="1" type="noConversion"/>
  </si>
  <si>
    <t>=RC[-5]&amp;"\"&amp;TRIM(RC2)&amp;"\"&amp;RC[7]&amp;":"&amp;RC3</t>
    <phoneticPr fontId="1" type="noConversion"/>
  </si>
  <si>
    <t>=FIND("\",RC2)</t>
    <phoneticPr fontId="1" type="noConversion"/>
  </si>
  <si>
    <t>=IFERROR(FIND("\",RC2,RC[-1]+1),1000)</t>
    <phoneticPr fontId="1" type="noConversion"/>
  </si>
  <si>
    <t>=MID(RC2,RC[-3]+1,RC[-2]-RC[-3]-1)&amp;"\"&amp;RC16</t>
    <phoneticPr fontId="1" type="noConversion"/>
  </si>
  <si>
    <t>=MID(RC[20],RC[22]+1,RC[23]-RC[22]-1)</t>
    <phoneticPr fontId="1" type="noConversion"/>
  </si>
  <si>
    <t>=MID(RC[1],RC[2]+1,1000)</t>
    <phoneticPr fontId="1" type="noConversion"/>
  </si>
  <si>
    <t>文件名</t>
    <phoneticPr fontId="1" type="noConversion"/>
  </si>
  <si>
    <t>工作表名位置</t>
    <phoneticPr fontId="1" type="noConversion"/>
  </si>
  <si>
    <t>公司名起始位</t>
    <phoneticPr fontId="1" type="noConversion"/>
  </si>
  <si>
    <t>公司名结束位</t>
    <phoneticPr fontId="1" type="noConversion"/>
  </si>
  <si>
    <t>=CELL("filename",RC[-1])</t>
    <phoneticPr fontId="1" type="noConversion"/>
  </si>
  <si>
    <t>=FIND("]",RC[-1])</t>
    <phoneticPr fontId="1" type="noConversion"/>
  </si>
  <si>
    <t>=FIND("#",RC[-2])</t>
    <phoneticPr fontId="1" type="noConversion"/>
  </si>
  <si>
    <t>=FIND("#",RC[-3],RC[-1]+1)</t>
    <phoneticPr fontId="1" type="noConversion"/>
  </si>
  <si>
    <t>=TRIM(LEFT(RC2,RC[9]-1))&amp;"/"&amp;RC16</t>
    <phoneticPr fontId="1" type="noConversion"/>
  </si>
  <si>
    <t>=TRIM(RC2)&amp;"/"&amp;RC16</t>
    <phoneticPr fontId="1" type="noConversion"/>
  </si>
  <si>
    <t>报表借正贷负</t>
  </si>
  <si>
    <t>TB原币借正贷负</t>
  </si>
  <si>
    <t>差异金额</t>
  </si>
  <si>
    <t>=SUMIFS(CombinedTB!C[2],CombinedTB!C[-4],FScheck!RC[-4],CombinedTB!C[-1],FScheck!RC[-3])</t>
    <phoneticPr fontId="1" type="noConversion"/>
  </si>
  <si>
    <t>=RC[-3]*RC[-2]-RC[-1]</t>
    <phoneticPr fontId="1" type="noConversion"/>
  </si>
  <si>
    <t>=VLOOKUP(RC[-2],[%s]%s!C2:C5,4,0)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</si>
</sst>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  <sheetName val="报表筛选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 xml:space="preserve">    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 xml:space="preserve">    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 xml:space="preserve">    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 xml:space="preserve">    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 xml:space="preserve">    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 xml:space="preserve">    应收账款</v>
          </cell>
          <cell r="C7" t="str">
            <v>应收账款</v>
          </cell>
          <cell r="D7" t="str">
            <v>BS</v>
          </cell>
        </row>
        <row r="8">
          <cell r="A8" t="str">
            <v>应收账款坏账准备</v>
          </cell>
          <cell r="B8" t="str">
            <v xml:space="preserve">    应收账款</v>
          </cell>
          <cell r="C8" t="str">
            <v>应收账款</v>
          </cell>
          <cell r="D8" t="str">
            <v>BS</v>
          </cell>
        </row>
        <row r="9">
          <cell r="A9" t="str">
            <v>预付账款</v>
          </cell>
          <cell r="B9" t="str">
            <v xml:space="preserve">    预付款项</v>
          </cell>
          <cell r="C9" t="str">
            <v>预付款项</v>
          </cell>
          <cell r="D9" t="str">
            <v>BS</v>
          </cell>
        </row>
        <row r="10">
          <cell r="A10" t="str">
            <v>应收股利</v>
          </cell>
          <cell r="B10" t="str">
            <v xml:space="preserve">    其他应收款</v>
          </cell>
          <cell r="C10" t="str">
            <v>应收股利</v>
          </cell>
          <cell r="D10" t="str">
            <v>BS</v>
          </cell>
        </row>
        <row r="11">
          <cell r="A11" t="str">
            <v>应收利息</v>
          </cell>
          <cell r="B11" t="str">
            <v xml:space="preserve">    其他应收款</v>
          </cell>
          <cell r="C11" t="str">
            <v>应收利息</v>
          </cell>
          <cell r="D11" t="str">
            <v>BS</v>
          </cell>
        </row>
        <row r="12">
          <cell r="A12" t="str">
            <v>其他应收款</v>
          </cell>
          <cell r="B12" t="str">
            <v xml:space="preserve">    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其他应收款坏账准备</v>
          </cell>
          <cell r="B13" t="str">
            <v xml:space="preserve">    其他应收款</v>
          </cell>
          <cell r="C13" t="str">
            <v>其他应收款</v>
          </cell>
          <cell r="D13" t="str">
            <v>BS</v>
          </cell>
        </row>
        <row r="14">
          <cell r="A14" t="str">
            <v>材料采购</v>
          </cell>
          <cell r="B14" t="str">
            <v xml:space="preserve">    存货</v>
          </cell>
          <cell r="C14" t="str">
            <v>存货</v>
          </cell>
          <cell r="D14" t="str">
            <v>BS</v>
          </cell>
        </row>
        <row r="15">
          <cell r="A15" t="str">
            <v>在途物资</v>
          </cell>
          <cell r="B15" t="str">
            <v xml:space="preserve">    存货</v>
          </cell>
          <cell r="C15" t="str">
            <v>存货</v>
          </cell>
          <cell r="D15" t="str">
            <v>BS</v>
          </cell>
        </row>
        <row r="16">
          <cell r="A16" t="str">
            <v>原材料</v>
          </cell>
          <cell r="B16" t="str">
            <v xml:space="preserve">    存货</v>
          </cell>
          <cell r="C16" t="str">
            <v>存货</v>
          </cell>
          <cell r="D16" t="str">
            <v>BS</v>
          </cell>
        </row>
        <row r="17">
          <cell r="A17" t="str">
            <v>半成品</v>
          </cell>
          <cell r="B17" t="str">
            <v xml:space="preserve">    存货</v>
          </cell>
          <cell r="C17" t="str">
            <v>存货</v>
          </cell>
          <cell r="D17" t="str">
            <v>BS</v>
          </cell>
        </row>
        <row r="18">
          <cell r="A18" t="str">
            <v>材料成本差异</v>
          </cell>
          <cell r="B18" t="str">
            <v xml:space="preserve">    存货</v>
          </cell>
          <cell r="C18" t="str">
            <v>存货</v>
          </cell>
          <cell r="D18" t="str">
            <v>BS</v>
          </cell>
        </row>
        <row r="19">
          <cell r="A19" t="str">
            <v>库存商品</v>
          </cell>
          <cell r="B19" t="str">
            <v xml:space="preserve">    存货</v>
          </cell>
          <cell r="C19" t="str">
            <v>存货</v>
          </cell>
          <cell r="D19" t="str">
            <v>BS</v>
          </cell>
        </row>
        <row r="20">
          <cell r="A20" t="str">
            <v>发出商品</v>
          </cell>
          <cell r="B20" t="str">
            <v xml:space="preserve">    存货</v>
          </cell>
          <cell r="C20" t="str">
            <v>存货</v>
          </cell>
          <cell r="D20" t="str">
            <v>BS</v>
          </cell>
        </row>
        <row r="21">
          <cell r="A21" t="str">
            <v>商品进销差价</v>
          </cell>
          <cell r="B21" t="str">
            <v xml:space="preserve">    存货</v>
          </cell>
          <cell r="C21" t="str">
            <v>存货</v>
          </cell>
          <cell r="D21" t="str">
            <v>BS</v>
          </cell>
        </row>
        <row r="22">
          <cell r="A22" t="str">
            <v>委托加工物资</v>
          </cell>
          <cell r="B22" t="str">
            <v xml:space="preserve">    存货</v>
          </cell>
          <cell r="C22" t="str">
            <v>存货</v>
          </cell>
          <cell r="D22" t="str">
            <v>BS</v>
          </cell>
        </row>
        <row r="23">
          <cell r="A23" t="str">
            <v>周转材料</v>
          </cell>
          <cell r="B23" t="str">
            <v xml:space="preserve">    存货</v>
          </cell>
          <cell r="C23" t="str">
            <v>存货</v>
          </cell>
          <cell r="D23" t="str">
            <v>BS</v>
          </cell>
        </row>
        <row r="24">
          <cell r="A24" t="str">
            <v>存货跌价准备</v>
          </cell>
          <cell r="B24" t="str">
            <v xml:space="preserve">    存货</v>
          </cell>
          <cell r="C24" t="str">
            <v>存货减值准备</v>
          </cell>
          <cell r="D24" t="str">
            <v>BS</v>
          </cell>
        </row>
        <row r="25">
          <cell r="A25" t="str">
            <v>持有至到期投资</v>
          </cell>
          <cell r="B25" t="str">
            <v>持有至到期投资</v>
          </cell>
          <cell r="C25" t="str">
            <v>持有至到期投资</v>
          </cell>
          <cell r="D25" t="str">
            <v>BS</v>
          </cell>
        </row>
        <row r="26">
          <cell r="A26" t="str">
            <v>持有至到期投资减值准备</v>
          </cell>
          <cell r="B26" t="str">
            <v>持有至到期投资</v>
          </cell>
          <cell r="C26" t="str">
            <v>持有至到期投资</v>
          </cell>
          <cell r="D26" t="str">
            <v>BS</v>
          </cell>
        </row>
        <row r="27">
          <cell r="A27" t="str">
            <v>可供出售金融资产</v>
          </cell>
          <cell r="B27" t="str">
            <v xml:space="preserve">    其他权益工具投资</v>
          </cell>
          <cell r="C27" t="str">
            <v>其他权益工具投资</v>
          </cell>
          <cell r="D27" t="str">
            <v>BS</v>
          </cell>
        </row>
        <row r="28">
          <cell r="A28" t="str">
            <v>长期股权投资</v>
          </cell>
          <cell r="B28" t="str">
            <v xml:space="preserve">    长期股权投资</v>
          </cell>
          <cell r="C28" t="str">
            <v>长期股权投资</v>
          </cell>
          <cell r="D28" t="str">
            <v>BS</v>
          </cell>
        </row>
        <row r="29">
          <cell r="A29" t="str">
            <v>长期股权投资减值准备</v>
          </cell>
          <cell r="B29" t="str">
            <v xml:space="preserve">    长期股权投资</v>
          </cell>
          <cell r="C29" t="str">
            <v>长期股权投资</v>
          </cell>
          <cell r="D29" t="str">
            <v>BS</v>
          </cell>
        </row>
        <row r="30">
          <cell r="A30" t="str">
            <v>长期投资减值准备</v>
          </cell>
          <cell r="B30" t="str">
            <v xml:space="preserve">    长期股权投资</v>
          </cell>
          <cell r="C30" t="str">
            <v>长期股权投资</v>
          </cell>
          <cell r="D30" t="str">
            <v>BS</v>
          </cell>
        </row>
        <row r="31">
          <cell r="A31" t="str">
            <v>长期应收款</v>
          </cell>
          <cell r="B31" t="str">
            <v xml:space="preserve">    长期应收款</v>
          </cell>
          <cell r="C31" t="str">
            <v>长期应收款</v>
          </cell>
          <cell r="D31" t="str">
            <v>BS</v>
          </cell>
        </row>
        <row r="32">
          <cell r="A32" t="str">
            <v>使用权资产</v>
          </cell>
          <cell r="B32" t="str">
            <v xml:space="preserve">    使用权资产</v>
          </cell>
          <cell r="C32" t="str">
            <v>使用权资产</v>
          </cell>
          <cell r="D32" t="str">
            <v>BS</v>
          </cell>
        </row>
        <row r="33">
          <cell r="A33" t="str">
            <v>固定资产</v>
          </cell>
          <cell r="B33" t="str">
            <v xml:space="preserve">    固定资产</v>
          </cell>
          <cell r="C33" t="str">
            <v>固定资产原价</v>
          </cell>
          <cell r="D33" t="str">
            <v>BS</v>
          </cell>
        </row>
        <row r="34">
          <cell r="A34" t="str">
            <v>累计折旧</v>
          </cell>
          <cell r="B34" t="str">
            <v xml:space="preserve">    固定资产</v>
          </cell>
          <cell r="C34" t="str">
            <v>减：累计折旧</v>
          </cell>
          <cell r="D34" t="str">
            <v>BS</v>
          </cell>
        </row>
        <row r="35">
          <cell r="A35" t="str">
            <v>固定资产减值准备</v>
          </cell>
          <cell r="B35" t="str">
            <v xml:space="preserve">    固定资产</v>
          </cell>
          <cell r="C35" t="str">
            <v>固定资产</v>
          </cell>
          <cell r="D35" t="str">
            <v>BS</v>
          </cell>
        </row>
        <row r="36">
          <cell r="A36" t="str">
            <v>在建工程</v>
          </cell>
          <cell r="B36" t="str">
            <v xml:space="preserve">    在建工程</v>
          </cell>
          <cell r="C36" t="str">
            <v>在建工程</v>
          </cell>
          <cell r="D36" t="str">
            <v>BS</v>
          </cell>
        </row>
        <row r="37">
          <cell r="A37" t="str">
            <v>工程物资</v>
          </cell>
          <cell r="B37" t="str">
            <v>工程物资</v>
          </cell>
          <cell r="C37" t="str">
            <v>工程物资</v>
          </cell>
          <cell r="D37" t="str">
            <v>BS</v>
          </cell>
        </row>
        <row r="38">
          <cell r="A38" t="str">
            <v>固定资产清理</v>
          </cell>
          <cell r="B38" t="str">
            <v>固定资产清理</v>
          </cell>
          <cell r="C38" t="str">
            <v>固定资产清理</v>
          </cell>
          <cell r="D38" t="str">
            <v>BS</v>
          </cell>
        </row>
        <row r="39">
          <cell r="A39" t="str">
            <v>无形资产</v>
          </cell>
          <cell r="B39" t="str">
            <v xml:space="preserve">    无形资产</v>
          </cell>
          <cell r="C39" t="str">
            <v>无形资产</v>
          </cell>
          <cell r="D39" t="str">
            <v>BS</v>
          </cell>
        </row>
        <row r="40">
          <cell r="A40" t="str">
            <v>累计摊销</v>
          </cell>
          <cell r="B40" t="str">
            <v xml:space="preserve">    无形资产</v>
          </cell>
          <cell r="C40" t="str">
            <v>无形资产</v>
          </cell>
          <cell r="D40" t="str">
            <v>BS</v>
          </cell>
        </row>
        <row r="41">
          <cell r="A41" t="str">
            <v>无形资产减值准备</v>
          </cell>
          <cell r="B41" t="str">
            <v xml:space="preserve">    无形资产</v>
          </cell>
          <cell r="C41" t="str">
            <v>无形资产</v>
          </cell>
          <cell r="D41" t="str">
            <v>BS</v>
          </cell>
        </row>
        <row r="42">
          <cell r="A42" t="str">
            <v>商誉</v>
          </cell>
          <cell r="B42" t="str">
            <v xml:space="preserve">    商誉</v>
          </cell>
          <cell r="C42" t="str">
            <v>商誉</v>
          </cell>
          <cell r="D42" t="str">
            <v>BS</v>
          </cell>
        </row>
        <row r="43">
          <cell r="A43" t="str">
            <v>长期待摊费用</v>
          </cell>
          <cell r="B43" t="str">
            <v xml:space="preserve">    长期待摊费用</v>
          </cell>
          <cell r="C43" t="str">
            <v>长期待摊费用</v>
          </cell>
          <cell r="D43" t="str">
            <v>BS</v>
          </cell>
        </row>
        <row r="44">
          <cell r="A44" t="str">
            <v>递延所得税资产</v>
          </cell>
          <cell r="B44" t="str">
            <v xml:space="preserve">    递延所得税资产</v>
          </cell>
          <cell r="C44" t="str">
            <v>递延所得税资产</v>
          </cell>
          <cell r="D44" t="str">
            <v>BS</v>
          </cell>
        </row>
        <row r="45">
          <cell r="A45" t="str">
            <v>短期借款</v>
          </cell>
          <cell r="B45" t="str">
            <v xml:space="preserve">    短期借款</v>
          </cell>
          <cell r="C45" t="str">
            <v>短期借款</v>
          </cell>
          <cell r="D45" t="str">
            <v>BS</v>
          </cell>
        </row>
        <row r="46">
          <cell r="A46" t="str">
            <v>应付票据</v>
          </cell>
          <cell r="B46" t="str">
            <v xml:space="preserve">    应付票据</v>
          </cell>
          <cell r="C46" t="str">
            <v>应付票据</v>
          </cell>
          <cell r="D46" t="str">
            <v>BS</v>
          </cell>
        </row>
        <row r="47">
          <cell r="A47" t="str">
            <v>应付账款</v>
          </cell>
          <cell r="B47" t="str">
            <v xml:space="preserve">    应付账款</v>
          </cell>
          <cell r="C47" t="str">
            <v>应付账款</v>
          </cell>
          <cell r="D47" t="str">
            <v>BS</v>
          </cell>
        </row>
        <row r="48">
          <cell r="A48" t="str">
            <v>预收账款</v>
          </cell>
          <cell r="B48" t="str">
            <v xml:space="preserve">    预收款项</v>
          </cell>
          <cell r="C48" t="str">
            <v>预收款项</v>
          </cell>
          <cell r="D48" t="str">
            <v>BS</v>
          </cell>
        </row>
        <row r="49">
          <cell r="A49" t="str">
            <v>应付职工薪酬</v>
          </cell>
          <cell r="B49" t="str">
            <v xml:space="preserve">    应付职工薪酬</v>
          </cell>
          <cell r="C49" t="str">
            <v>应付职工薪酬</v>
          </cell>
          <cell r="D49" t="str">
            <v>BS</v>
          </cell>
        </row>
        <row r="50">
          <cell r="A50" t="str">
            <v>应交税费</v>
          </cell>
          <cell r="B50" t="str">
            <v xml:space="preserve">    应交税费</v>
          </cell>
          <cell r="C50" t="str">
            <v>应交税费</v>
          </cell>
          <cell r="D50" t="str">
            <v>BS</v>
          </cell>
        </row>
        <row r="51">
          <cell r="A51" t="str">
            <v>应付利息</v>
          </cell>
          <cell r="B51" t="str">
            <v xml:space="preserve">    其他应付款</v>
          </cell>
          <cell r="C51" t="str">
            <v>应付利息</v>
          </cell>
          <cell r="D51" t="str">
            <v>BS</v>
          </cell>
        </row>
        <row r="52">
          <cell r="A52" t="str">
            <v>应付股利</v>
          </cell>
          <cell r="B52" t="str">
            <v xml:space="preserve">    其他应付款</v>
          </cell>
          <cell r="C52" t="str">
            <v>应付股利</v>
          </cell>
          <cell r="D52" t="str">
            <v>BS</v>
          </cell>
        </row>
        <row r="53">
          <cell r="A53" t="str">
            <v>其他应付款</v>
          </cell>
          <cell r="B53" t="str">
            <v xml:space="preserve">    其他应付款</v>
          </cell>
          <cell r="C53" t="str">
            <v>其他应付款</v>
          </cell>
          <cell r="D53" t="str">
            <v>BS</v>
          </cell>
        </row>
        <row r="54">
          <cell r="A54" t="str">
            <v>递延收益</v>
          </cell>
          <cell r="C54" t="str">
            <v>递延收益-非流动</v>
          </cell>
          <cell r="D54" t="str">
            <v>BS</v>
          </cell>
        </row>
        <row r="55">
          <cell r="A55" t="str">
            <v>租赁负债</v>
          </cell>
          <cell r="B55" t="str">
            <v xml:space="preserve">    租赁负债</v>
          </cell>
          <cell r="C55" t="str">
            <v>租赁负债</v>
          </cell>
          <cell r="D55" t="str">
            <v>BS</v>
          </cell>
        </row>
        <row r="56">
          <cell r="A56" t="str">
            <v>长期借款</v>
          </cell>
          <cell r="B56" t="str">
            <v xml:space="preserve">    长期借款</v>
          </cell>
          <cell r="C56" t="str">
            <v>长期借款</v>
          </cell>
          <cell r="D56" t="str">
            <v>BS</v>
          </cell>
        </row>
        <row r="57">
          <cell r="A57" t="str">
            <v>长期应付款</v>
          </cell>
          <cell r="B57" t="str">
            <v xml:space="preserve">    长期应付款</v>
          </cell>
          <cell r="C57" t="str">
            <v>长期应付款</v>
          </cell>
          <cell r="D57" t="str">
            <v>BS</v>
          </cell>
        </row>
        <row r="58">
          <cell r="A58" t="str">
            <v>预计负债</v>
          </cell>
          <cell r="B58" t="str">
            <v xml:space="preserve">    预计负债</v>
          </cell>
          <cell r="C58" t="str">
            <v>预计负债</v>
          </cell>
          <cell r="D58" t="str">
            <v>BS</v>
          </cell>
        </row>
        <row r="59">
          <cell r="A59" t="str">
            <v>递延所得税负债</v>
          </cell>
          <cell r="B59" t="str">
            <v xml:space="preserve">    递延所得税负债</v>
          </cell>
          <cell r="C59" t="str">
            <v>递延所得税负债</v>
          </cell>
          <cell r="D59" t="str">
            <v>BS</v>
          </cell>
        </row>
        <row r="60">
          <cell r="A60" t="str">
            <v>实收资本</v>
          </cell>
          <cell r="B60" t="str">
            <v xml:space="preserve">    实收资本(或股本)</v>
          </cell>
          <cell r="C60" t="str">
            <v>实收资本</v>
          </cell>
          <cell r="D60" t="str">
            <v>PV</v>
          </cell>
        </row>
        <row r="61">
          <cell r="A61" t="str">
            <v>资本公积</v>
          </cell>
          <cell r="B61" t="str">
            <v xml:space="preserve">    资本公积</v>
          </cell>
          <cell r="C61" t="str">
            <v>资本公积</v>
          </cell>
          <cell r="D61" t="str">
            <v>PV</v>
          </cell>
        </row>
        <row r="62">
          <cell r="A62" t="str">
            <v>盈余公积</v>
          </cell>
          <cell r="B62" t="str">
            <v xml:space="preserve">    盈余公积</v>
          </cell>
          <cell r="C62" t="str">
            <v>盈余公积</v>
          </cell>
          <cell r="D62" t="str">
            <v>PV</v>
          </cell>
        </row>
        <row r="63">
          <cell r="A63" t="str">
            <v>利润分配</v>
          </cell>
          <cell r="B63" t="str">
            <v xml:space="preserve">    未分配利润</v>
          </cell>
          <cell r="C63" t="str">
            <v>年初未分配利润（调整后）</v>
          </cell>
          <cell r="D63" t="str">
            <v>PV</v>
          </cell>
        </row>
        <row r="64">
          <cell r="A64" t="str">
            <v>库存股</v>
          </cell>
          <cell r="B64" t="str">
            <v xml:space="preserve">       减:库存股</v>
          </cell>
          <cell r="C64" t="str">
            <v>减：库存股</v>
          </cell>
          <cell r="D64" t="str">
            <v>PV</v>
          </cell>
        </row>
        <row r="65">
          <cell r="A65" t="str">
            <v>其他综合收益</v>
          </cell>
          <cell r="B65" t="str">
            <v xml:space="preserve">    其他综合收益</v>
          </cell>
          <cell r="C65" t="str">
            <v>其他综合收益</v>
          </cell>
          <cell r="D65" t="str">
            <v>PV</v>
          </cell>
        </row>
        <row r="66">
          <cell r="A66" t="str">
            <v>主营业务收入</v>
          </cell>
          <cell r="B66" t="str">
            <v>一、营业收入</v>
          </cell>
          <cell r="C66" t="str">
            <v>主营业务收入</v>
          </cell>
          <cell r="D66" t="str">
            <v>PL</v>
          </cell>
        </row>
        <row r="67">
          <cell r="A67" t="str">
            <v>利息收入</v>
          </cell>
          <cell r="B67" t="str">
            <v xml:space="preserve">        财务费用</v>
          </cell>
          <cell r="C67" t="str">
            <v>财务费用</v>
          </cell>
          <cell r="D67" t="str">
            <v>PL</v>
          </cell>
        </row>
        <row r="68">
          <cell r="A68" t="str">
            <v>其他业务收入</v>
          </cell>
          <cell r="B68" t="str">
            <v>一、营业收入</v>
          </cell>
          <cell r="C68" t="str">
            <v>其他业务收入</v>
          </cell>
          <cell r="D68" t="str">
            <v>PL</v>
          </cell>
        </row>
        <row r="69">
          <cell r="A69" t="str">
            <v>汇兑损益</v>
          </cell>
          <cell r="B69" t="str">
            <v xml:space="preserve">        财务费用</v>
          </cell>
          <cell r="C69" t="str">
            <v>财务费用</v>
          </cell>
          <cell r="D69" t="str">
            <v>PL</v>
          </cell>
        </row>
        <row r="70">
          <cell r="A70" t="str">
            <v>公允价值变动损益</v>
          </cell>
          <cell r="B70" t="str">
            <v xml:space="preserve">   公允价值变动收益（损失以“－”号填列）</v>
          </cell>
          <cell r="C70" t="str">
            <v>公允价值变动收益</v>
          </cell>
          <cell r="D70" t="str">
            <v>PL</v>
          </cell>
        </row>
        <row r="71">
          <cell r="A71" t="str">
            <v>投资收益</v>
          </cell>
          <cell r="B71" t="str">
            <v xml:space="preserve">         投资收益（损失以“－”号填列）</v>
          </cell>
          <cell r="C71" t="str">
            <v>投资收益</v>
          </cell>
          <cell r="D71" t="str">
            <v>PL</v>
          </cell>
        </row>
        <row r="72">
          <cell r="A72" t="str">
            <v>营业外收入</v>
          </cell>
          <cell r="B72" t="str">
            <v xml:space="preserve">    加: 营业外收入</v>
          </cell>
          <cell r="C72" t="str">
            <v>加：营业外收入</v>
          </cell>
          <cell r="D72" t="str">
            <v>PL</v>
          </cell>
        </row>
        <row r="73">
          <cell r="A73" t="str">
            <v>主营业务成本</v>
          </cell>
          <cell r="B73" t="str">
            <v xml:space="preserve">    减：营业成本</v>
          </cell>
          <cell r="C73" t="str">
            <v>其中：主营业务成本</v>
          </cell>
          <cell r="D73" t="str">
            <v>PL</v>
          </cell>
        </row>
        <row r="74">
          <cell r="A74" t="str">
            <v>其他业务成本</v>
          </cell>
          <cell r="B74" t="str">
            <v xml:space="preserve">    减：营业成本</v>
          </cell>
          <cell r="C74" t="str">
            <v>其他业务支出</v>
          </cell>
          <cell r="D74" t="str">
            <v>PL</v>
          </cell>
        </row>
        <row r="75">
          <cell r="A75" t="str">
            <v>营业税金及附加</v>
          </cell>
          <cell r="B75" t="str">
            <v xml:space="preserve">        税金及附加</v>
          </cell>
          <cell r="C75" t="str">
            <v>营业税金及附加</v>
          </cell>
          <cell r="D75" t="str">
            <v>PL</v>
          </cell>
        </row>
        <row r="76">
          <cell r="A76" t="str">
            <v>利息支出</v>
          </cell>
          <cell r="B76" t="str">
            <v xml:space="preserve">        财务费用</v>
          </cell>
          <cell r="C76" t="str">
            <v>财务费用</v>
          </cell>
          <cell r="D76" t="str">
            <v>PL</v>
          </cell>
        </row>
        <row r="77">
          <cell r="A77" t="str">
            <v>销售费用</v>
          </cell>
          <cell r="B77" t="str">
            <v xml:space="preserve">        销售费用</v>
          </cell>
          <cell r="C77" t="str">
            <v>营业费用</v>
          </cell>
          <cell r="D77" t="str">
            <v>PL</v>
          </cell>
        </row>
        <row r="78">
          <cell r="A78" t="str">
            <v>管理费用</v>
          </cell>
          <cell r="B78" t="str">
            <v xml:space="preserve">        管理费用</v>
          </cell>
          <cell r="C78" t="str">
            <v>管理费用</v>
          </cell>
          <cell r="D78" t="str">
            <v>PL</v>
          </cell>
        </row>
        <row r="79">
          <cell r="A79" t="str">
            <v>研发费用</v>
          </cell>
          <cell r="B79" t="str">
            <v xml:space="preserve">        研发费用</v>
          </cell>
          <cell r="C79" t="str">
            <v>研发费用</v>
          </cell>
          <cell r="D79" t="str">
            <v>PL</v>
          </cell>
        </row>
        <row r="80">
          <cell r="A80" t="str">
            <v>财务费用</v>
          </cell>
          <cell r="B80" t="str">
            <v xml:space="preserve">        财务费用</v>
          </cell>
          <cell r="C80" t="str">
            <v>财务费用</v>
          </cell>
          <cell r="D80" t="str">
            <v>PL</v>
          </cell>
        </row>
        <row r="81">
          <cell r="A81" t="str">
            <v>资产减值损失</v>
          </cell>
          <cell r="B81" t="str">
            <v xml:space="preserve">   资产减值损失（损失以“－”号填列）</v>
          </cell>
          <cell r="C81" t="str">
            <v>资产减值损失</v>
          </cell>
          <cell r="D81" t="str">
            <v>PL</v>
          </cell>
        </row>
        <row r="82">
          <cell r="A82" t="str">
            <v>营业外支出</v>
          </cell>
          <cell r="B82" t="str">
            <v xml:space="preserve">    减：营业外支出</v>
          </cell>
          <cell r="C82" t="str">
            <v>减：营业外支出</v>
          </cell>
          <cell r="D82" t="str">
            <v>PL</v>
          </cell>
        </row>
        <row r="83">
          <cell r="A83" t="str">
            <v>所得税费用</v>
          </cell>
          <cell r="B83" t="str">
            <v xml:space="preserve">    减：所得税费用</v>
          </cell>
          <cell r="C83" t="str">
            <v>减：所得税</v>
          </cell>
          <cell r="D83" t="str">
            <v>PL</v>
          </cell>
        </row>
        <row r="85">
          <cell r="A85" t="str">
            <v>重复明细</v>
          </cell>
          <cell r="D85" t="str">
            <v>BS</v>
          </cell>
        </row>
        <row r="86">
          <cell r="A86" t="str">
            <v>本年利润</v>
          </cell>
          <cell r="B86" t="str">
            <v xml:space="preserve">    未分配利润</v>
          </cell>
          <cell r="C86" t="str">
            <v>年初未分配利润（调整后）</v>
          </cell>
          <cell r="D86" t="str">
            <v>PV</v>
          </cell>
        </row>
        <row r="87">
          <cell r="A87" t="str">
            <v>本年利润抵消明细</v>
          </cell>
          <cell r="B87" t="str">
            <v>本年利润抵消明细</v>
          </cell>
          <cell r="C87" t="str">
            <v>年初未分配利润（调整后）</v>
          </cell>
          <cell r="D87" t="str">
            <v>PV</v>
          </cell>
        </row>
        <row r="88">
          <cell r="A88" t="str">
            <v>外币报表折算差额</v>
          </cell>
          <cell r="B88" t="str">
            <v>外币报表折算差额</v>
          </cell>
          <cell r="C88" t="str">
            <v>外币报表折算差额</v>
          </cell>
          <cell r="D88" t="str">
            <v>CV</v>
          </cell>
        </row>
        <row r="89">
          <cell r="A89" t="str">
            <v xml:space="preserve">       加：其他收益</v>
          </cell>
          <cell r="B89" t="str">
            <v xml:space="preserve">       加：其他收益</v>
          </cell>
          <cell r="C89" t="str">
            <v xml:space="preserve">       加：其他收益</v>
          </cell>
          <cell r="D89" t="str">
            <v>PL</v>
          </cell>
        </row>
        <row r="90">
          <cell r="A90" t="str">
            <v xml:space="preserve">   资产处置收益（损失以“－”号填列）</v>
          </cell>
          <cell r="B90" t="str">
            <v xml:space="preserve">   资产处置收益（损失以“－”号填列）</v>
          </cell>
          <cell r="C90" t="str">
            <v xml:space="preserve">   资产处置收益（损失以“－”号填列）</v>
          </cell>
          <cell r="D90" t="str">
            <v>PL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B1" t="str">
            <v>科目编码</v>
          </cell>
          <cell r="C1" t="str">
            <v>对应科目</v>
          </cell>
        </row>
        <row r="2">
          <cell r="B2" t="str">
            <v>123101/借</v>
          </cell>
          <cell r="C2" t="str">
            <v>应收账款坏账准备</v>
          </cell>
        </row>
        <row r="3">
          <cell r="B3" t="str">
            <v>123101/贷</v>
          </cell>
          <cell r="C3" t="str">
            <v>应收账款坏账准备</v>
          </cell>
        </row>
        <row r="4">
          <cell r="B4" t="str">
            <v>123102/借</v>
          </cell>
          <cell r="C4" t="str">
            <v>其他应收款坏账准备</v>
          </cell>
        </row>
        <row r="5">
          <cell r="B5" t="str">
            <v>123102/贷</v>
          </cell>
          <cell r="C5" t="str">
            <v>其他应收款坏账准备</v>
          </cell>
        </row>
        <row r="6">
          <cell r="B6" t="str">
            <v>112202/贷</v>
          </cell>
          <cell r="C6" t="str">
            <v>预付账款</v>
          </cell>
        </row>
        <row r="7">
          <cell r="B7" t="str">
            <v>53010200/借</v>
          </cell>
          <cell r="C7" t="str">
            <v>本年利润抵消明细</v>
          </cell>
        </row>
        <row r="8">
          <cell r="B8" t="str">
            <v>53010200/贷</v>
          </cell>
          <cell r="C8" t="str">
            <v>本年利润抵消明细</v>
          </cell>
        </row>
        <row r="9">
          <cell r="B9" t="str">
            <v>600100/借</v>
          </cell>
          <cell r="C9" t="str">
            <v>本年利润抵消明细</v>
          </cell>
        </row>
        <row r="10">
          <cell r="B10" t="str">
            <v>600100/贷</v>
          </cell>
          <cell r="C10" t="str">
            <v>本年利润抵消明细</v>
          </cell>
        </row>
        <row r="11">
          <cell r="B11" t="str">
            <v>605100/借</v>
          </cell>
          <cell r="C11" t="str">
            <v>本年利润抵消明细</v>
          </cell>
        </row>
        <row r="12">
          <cell r="B12" t="str">
            <v>605100/贷</v>
          </cell>
          <cell r="C12" t="str">
            <v>本年利润抵消明细</v>
          </cell>
        </row>
        <row r="13">
          <cell r="B13" t="str">
            <v>611100/借</v>
          </cell>
          <cell r="C13" t="str">
            <v>本年利润抵消明细</v>
          </cell>
        </row>
        <row r="14">
          <cell r="B14" t="str">
            <v>611100/贷</v>
          </cell>
          <cell r="C14" t="str">
            <v>本年利润抵消明细</v>
          </cell>
        </row>
        <row r="15">
          <cell r="B15" t="str">
            <v>605100/借</v>
          </cell>
          <cell r="C15" t="str">
            <v>本年利润抵消明细</v>
          </cell>
        </row>
        <row r="16">
          <cell r="B16" t="str">
            <v>605100/贷</v>
          </cell>
          <cell r="C16" t="str">
            <v>本年利润抵消明细</v>
          </cell>
        </row>
        <row r="17">
          <cell r="B17" t="str">
            <v>630100/借</v>
          </cell>
          <cell r="C17" t="str">
            <v>本年利润抵消明细</v>
          </cell>
        </row>
        <row r="18">
          <cell r="B18" t="str">
            <v>630100/贷</v>
          </cell>
          <cell r="C18" t="str">
            <v>本年利润抵消明细</v>
          </cell>
        </row>
        <row r="19">
          <cell r="B19" t="str">
            <v>630102/借</v>
          </cell>
          <cell r="C19" t="str">
            <v xml:space="preserve">   资产处置收益（损失以“－”号填列）</v>
          </cell>
        </row>
        <row r="20">
          <cell r="B20" t="str">
            <v>630102/贷</v>
          </cell>
          <cell r="C20" t="str">
            <v xml:space="preserve">   资产处置收益（损失以“－”号填列）</v>
          </cell>
        </row>
        <row r="21">
          <cell r="B21" t="str">
            <v>63019801/借</v>
          </cell>
          <cell r="C21" t="str">
            <v xml:space="preserve">       加：其他收益</v>
          </cell>
        </row>
        <row r="22">
          <cell r="B22" t="str">
            <v>63019801/贷</v>
          </cell>
          <cell r="C22" t="str">
            <v xml:space="preserve">       加：其他收益</v>
          </cell>
        </row>
        <row r="23">
          <cell r="B23" t="str">
            <v>640100/借</v>
          </cell>
          <cell r="C23" t="str">
            <v>本年利润抵消明细</v>
          </cell>
        </row>
        <row r="24">
          <cell r="B24" t="str">
            <v>640100/贷</v>
          </cell>
          <cell r="C24" t="str">
            <v>本年利润抵消明细</v>
          </cell>
        </row>
        <row r="25">
          <cell r="B25" t="str">
            <v>640200/借</v>
          </cell>
          <cell r="C25" t="str">
            <v>本年利润抵消明细</v>
          </cell>
        </row>
        <row r="26">
          <cell r="B26" t="str">
            <v>640200/贷</v>
          </cell>
          <cell r="C26" t="str">
            <v>本年利润抵消明细</v>
          </cell>
        </row>
        <row r="27">
          <cell r="B27" t="str">
            <v>640300/借</v>
          </cell>
          <cell r="C27" t="str">
            <v>本年利润抵消明细</v>
          </cell>
        </row>
        <row r="28">
          <cell r="B28" t="str">
            <v>640300/贷</v>
          </cell>
          <cell r="C28" t="str">
            <v>本年利润抵消明细</v>
          </cell>
        </row>
        <row r="29">
          <cell r="B29" t="str">
            <v>660100/借</v>
          </cell>
          <cell r="C29" t="str">
            <v>本年利润抵消明细</v>
          </cell>
        </row>
        <row r="30">
          <cell r="B30" t="str">
            <v>660100/贷</v>
          </cell>
          <cell r="C30" t="str">
            <v>本年利润抵消明细</v>
          </cell>
        </row>
        <row r="31">
          <cell r="B31" t="str">
            <v>660200/借</v>
          </cell>
          <cell r="C31" t="str">
            <v>本年利润抵消明细</v>
          </cell>
        </row>
        <row r="32">
          <cell r="B32" t="str">
            <v>660200/贷</v>
          </cell>
          <cell r="C32" t="str">
            <v>本年利润抵消明细</v>
          </cell>
        </row>
        <row r="33">
          <cell r="B33" t="str">
            <v>660216/借</v>
          </cell>
          <cell r="C33" t="str">
            <v>本年利润抵消明细</v>
          </cell>
        </row>
        <row r="34">
          <cell r="B34" t="str">
            <v>660216/贷</v>
          </cell>
          <cell r="C34" t="str">
            <v>本年利润抵消明细</v>
          </cell>
        </row>
        <row r="35">
          <cell r="B35" t="str">
            <v>660300/借</v>
          </cell>
          <cell r="C35" t="str">
            <v>本年利润抵消明细</v>
          </cell>
        </row>
        <row r="36">
          <cell r="B36" t="str">
            <v>660300/贷</v>
          </cell>
          <cell r="C36" t="str">
            <v>本年利润抵消明细</v>
          </cell>
        </row>
        <row r="37">
          <cell r="B37" t="str">
            <v>671100/借</v>
          </cell>
          <cell r="C37" t="str">
            <v>本年利润抵消明细</v>
          </cell>
        </row>
        <row r="38">
          <cell r="B38" t="str">
            <v>671100/贷</v>
          </cell>
          <cell r="C38" t="str">
            <v>本年利润抵消明细</v>
          </cell>
        </row>
        <row r="39">
          <cell r="B39" t="str">
            <v>671102/借</v>
          </cell>
          <cell r="C39" t="str">
            <v xml:space="preserve">   资产处置收益（损失以“－”号填列）</v>
          </cell>
        </row>
        <row r="40">
          <cell r="B40" t="str">
            <v>671102/贷</v>
          </cell>
          <cell r="C40" t="str">
            <v xml:space="preserve">   资产处置收益（损失以“－”号填列）</v>
          </cell>
        </row>
        <row r="41">
          <cell r="B41" t="str">
            <v>680100/借</v>
          </cell>
          <cell r="C41" t="str">
            <v>本年利润抵消明细</v>
          </cell>
        </row>
        <row r="42">
          <cell r="B42" t="str">
            <v>680100/贷</v>
          </cell>
          <cell r="C42" t="str">
            <v>本年利润抵消明细</v>
          </cell>
        </row>
        <row r="44">
          <cell r="B44" t="str">
            <v>9999</v>
          </cell>
          <cell r="C44" t="str">
            <v>外币报表折算差额</v>
          </cell>
        </row>
        <row r="46">
          <cell r="B46" t="str">
            <v>112201/贷</v>
          </cell>
          <cell r="C46" t="str">
            <v>重复明细</v>
          </cell>
        </row>
        <row r="47">
          <cell r="B47" t="str">
            <v>112201/借</v>
          </cell>
          <cell r="C47" t="str">
            <v>重复明细</v>
          </cell>
        </row>
        <row r="51">
          <cell r="B51" t="str">
            <v>122101/贷</v>
          </cell>
          <cell r="C51" t="str">
            <v>重复明细</v>
          </cell>
        </row>
        <row r="52">
          <cell r="B52" t="str">
            <v>122101/借</v>
          </cell>
          <cell r="C52" t="str">
            <v>重复明细</v>
          </cell>
        </row>
        <row r="53">
          <cell r="B53" t="str">
            <v>122102/贷</v>
          </cell>
          <cell r="C53" t="str">
            <v>重复明细</v>
          </cell>
        </row>
        <row r="54">
          <cell r="B54" t="str">
            <v>122102/借</v>
          </cell>
          <cell r="C54" t="str">
            <v>重复明细</v>
          </cell>
        </row>
        <row r="55">
          <cell r="B55" t="str">
            <v>12210301/贷</v>
          </cell>
          <cell r="C55" t="str">
            <v>重复明细</v>
          </cell>
        </row>
        <row r="56">
          <cell r="B56" t="str">
            <v>12210301/借</v>
          </cell>
          <cell r="C56" t="str">
            <v>重复明细</v>
          </cell>
        </row>
        <row r="57">
          <cell r="B57" t="str">
            <v>12210302/贷</v>
          </cell>
          <cell r="C57" t="str">
            <v>重复明细</v>
          </cell>
        </row>
        <row r="58">
          <cell r="B58" t="str">
            <v>12210302/借</v>
          </cell>
          <cell r="C58" t="str">
            <v>重复明细</v>
          </cell>
        </row>
        <row r="59">
          <cell r="B59" t="str">
            <v>12210401/贷</v>
          </cell>
          <cell r="C59" t="str">
            <v>重复明细</v>
          </cell>
        </row>
        <row r="60">
          <cell r="B60" t="str">
            <v>12210401/借</v>
          </cell>
          <cell r="C60" t="str">
            <v>重复明细</v>
          </cell>
        </row>
        <row r="61">
          <cell r="B61" t="str">
            <v>12210402/贷</v>
          </cell>
          <cell r="C61" t="str">
            <v>重复明细</v>
          </cell>
        </row>
        <row r="62">
          <cell r="B62" t="str">
            <v>12210402/借</v>
          </cell>
          <cell r="C62" t="str">
            <v>重复明细</v>
          </cell>
        </row>
        <row r="63">
          <cell r="B63" t="str">
            <v>122105/贷</v>
          </cell>
          <cell r="C63" t="str">
            <v>重复明细</v>
          </cell>
        </row>
        <row r="64">
          <cell r="B64" t="str">
            <v>122105/借</v>
          </cell>
          <cell r="C64" t="str">
            <v>重复明细</v>
          </cell>
        </row>
        <row r="65">
          <cell r="B65" t="str">
            <v>122108/贷</v>
          </cell>
          <cell r="C65" t="str">
            <v>重复明细</v>
          </cell>
        </row>
        <row r="66">
          <cell r="B66" t="str">
            <v>122108/借</v>
          </cell>
          <cell r="C66" t="str">
            <v>重复明细</v>
          </cell>
        </row>
        <row r="67">
          <cell r="B67" t="str">
            <v>122125/贷</v>
          </cell>
          <cell r="C67" t="str">
            <v>重复明细</v>
          </cell>
        </row>
        <row r="68">
          <cell r="B68" t="str">
            <v>122125/借</v>
          </cell>
          <cell r="C68" t="str">
            <v>重复明细</v>
          </cell>
        </row>
        <row r="69">
          <cell r="B69" t="str">
            <v>224101/贷</v>
          </cell>
          <cell r="C69" t="str">
            <v>重复明细</v>
          </cell>
        </row>
        <row r="70">
          <cell r="B70" t="str">
            <v>224101/借</v>
          </cell>
          <cell r="C70" t="str">
            <v>重复明细</v>
          </cell>
        </row>
        <row r="71">
          <cell r="B71" t="str">
            <v>224102/贷</v>
          </cell>
          <cell r="C71" t="str">
            <v>重复明细</v>
          </cell>
        </row>
        <row r="72">
          <cell r="B72" t="str">
            <v>224102/借</v>
          </cell>
          <cell r="C72" t="str">
            <v>重复明细</v>
          </cell>
        </row>
        <row r="73">
          <cell r="B73" t="str">
            <v>224103/贷</v>
          </cell>
          <cell r="C73" t="str">
            <v>重复明细</v>
          </cell>
        </row>
        <row r="74">
          <cell r="B74" t="str">
            <v>224103/借</v>
          </cell>
          <cell r="C74" t="str">
            <v>重复明细</v>
          </cell>
        </row>
        <row r="75">
          <cell r="B75" t="str">
            <v>224104/贷</v>
          </cell>
          <cell r="C75" t="str">
            <v>重复明细</v>
          </cell>
        </row>
        <row r="76">
          <cell r="B76" t="str">
            <v>224104/借</v>
          </cell>
          <cell r="C76" t="str">
            <v>重复明细</v>
          </cell>
        </row>
        <row r="77">
          <cell r="B77" t="str">
            <v>224111/贷</v>
          </cell>
          <cell r="C77" t="str">
            <v>重复明细</v>
          </cell>
        </row>
        <row r="78">
          <cell r="B78" t="str">
            <v>224111/借</v>
          </cell>
          <cell r="C78" t="str">
            <v>重复明细</v>
          </cell>
        </row>
        <row r="86">
          <cell r="C86" t="str">
            <v>应收账款</v>
          </cell>
        </row>
        <row r="87">
          <cell r="C87" t="str">
            <v>预收账款</v>
          </cell>
        </row>
        <row r="88">
          <cell r="C88" t="str">
            <v>其他应收款</v>
          </cell>
        </row>
        <row r="89">
          <cell r="C89" t="str">
            <v>其他应付款</v>
          </cell>
        </row>
        <row r="90">
          <cell r="C90" t="str">
            <v>其他应收款</v>
          </cell>
        </row>
        <row r="91">
          <cell r="C91" t="str">
            <v>其他应付款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19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58</v>
      </c>
    </row>
    <row r="2" spans="1:41">
      <c r="U2" t="e">
        <f>VLOOKUP($A2,[1]Basic!$A:$B,2,0)</f>
        <v>#N/A</v>
      </c>
      <c r="V2" t="str">
        <f t="shared" ref="V2:V22" si="0">TRIM($C2)</f>
        <v/>
      </c>
      <c r="W2" t="e">
        <f t="shared" ref="W2:W22" si="1">_xlfn.IFNA(AE2,AH2)</f>
        <v>#VALUE!</v>
      </c>
      <c r="X2" t="e">
        <f>VLOOKUP(W2,[2]科目!$A:$C,2,0)</f>
        <v>#VALUE!</v>
      </c>
      <c r="Y2" t="e">
        <f>VLOOKUP(W2,[2]科目!$A:$C,3,0)</f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f>VLOOKUP(V2,[3]科目!$B:$C,2,0)</f>
        <v>#N/A</v>
      </c>
      <c r="AF2" t="e">
        <f t="shared" ref="AF2:AF22" si="5">FIND("\",$C2)</f>
        <v>#VALUE!</v>
      </c>
      <c r="AG2">
        <f t="shared" ref="AG2:AG22" si="6">IFERROR(FIND("\",$C2,AF2+1),1000)</f>
        <v>1000</v>
      </c>
      <c r="AH2" t="e">
        <f t="shared" ref="AH2:AH22" si="7">MID($C2,AF2+1,AG2-AF2-1)</f>
        <v>#VALUE!</v>
      </c>
      <c r="AI2" t="e">
        <f>VLOOKUP(U2,[1]Basic!$B:$C,2,0)</f>
        <v>#N/A</v>
      </c>
      <c r="AJ2" t="e">
        <f>VLOOKUP(W2,[2]科目!$A:$D,4,0)</f>
        <v>#VALUE!</v>
      </c>
      <c r="AK2" t="e">
        <f t="shared" ref="AK2:AK22" si="8">AI2&amp;"/"&amp;AJ2</f>
        <v>#N/A</v>
      </c>
      <c r="AL2" t="e">
        <f>VLOOKUP(AK2,[1]FX!$F:$G,2,0)</f>
        <v>#N/A</v>
      </c>
      <c r="AM2" t="e">
        <f t="shared" ref="AM2:AM22" si="9">ROUND(AA2*AL2,2)</f>
        <v>#N/A</v>
      </c>
      <c r="AN2" t="e">
        <f>VLOOKUP(Z2,[1]History!$A:$B,2,0)</f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f>VLOOKUP($A3,[1]Basic!$A:$B,2,0)</f>
        <v>#N/A</v>
      </c>
      <c r="V3" t="str">
        <f t="shared" si="0"/>
        <v>列公式</v>
      </c>
      <c r="W3" t="e">
        <f t="shared" si="1"/>
        <v>#VALUE!</v>
      </c>
      <c r="X3" t="e">
        <f>VLOOKUP(W3,[2]科目!$A:$C,2,0)</f>
        <v>#VALUE!</v>
      </c>
      <c r="Y3" t="e">
        <f>VLOOKUP(W3,[2]科目!$A:$C,3,0)</f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f>VLOOKUP(V3,[3]科目!$B:$C,2,0)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VLOOKUP(W3,[2]科目!$A:$D,4,0)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40</v>
      </c>
      <c r="D4" s="1" t="s">
        <v>48</v>
      </c>
      <c r="E4" s="1" t="s">
        <v>29</v>
      </c>
      <c r="F4" s="1"/>
      <c r="G4" s="1"/>
      <c r="H4" s="1"/>
      <c r="I4" s="1"/>
      <c r="J4" s="1"/>
      <c r="K4" s="1"/>
      <c r="L4" s="1"/>
      <c r="M4" s="1"/>
      <c r="U4" t="e">
        <f>VLOOKUP($A4,[1]Basic!$A:$B,2,0)</f>
        <v>#N/A</v>
      </c>
      <c r="V4" t="str">
        <f t="shared" si="0"/>
        <v>=VLOOKUP(RC1,'[%s]%s'!C1:C2,2,0)</v>
      </c>
      <c r="W4" t="e">
        <f t="shared" si="1"/>
        <v>#VALUE!</v>
      </c>
      <c r="X4" t="e">
        <f>VLOOKUP(W4,[2]科目!$A:$C,2,0)</f>
        <v>#VALUE!</v>
      </c>
      <c r="Y4" t="e">
        <f>VLOOKUP(W4,[2]科目!$A:$C,3,0)</f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f>VLOOKUP(V4,[3]科目!$B:$C,2,0)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VLOOKUP(W4,[2]科目!$A:$D,4,0)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94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f>VLOOKUP($A5,[1]Basic!$A:$B,2,0)</f>
        <v>#N/A</v>
      </c>
      <c r="V5" t="str">
        <f t="shared" si="0"/>
        <v>=TRIM(RC2)&amp;"/"&amp;RC16</v>
      </c>
      <c r="W5" t="e">
        <f t="shared" si="1"/>
        <v>#VALUE!</v>
      </c>
      <c r="X5" t="e">
        <f>VLOOKUP(W5,[2]科目!$A:$C,2,0)</f>
        <v>#VALUE!</v>
      </c>
      <c r="Y5" t="e">
        <f>VLOOKUP(W5,[2]科目!$A:$C,3,0)</f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f>VLOOKUP(V5,[3]科目!$B:$C,2,0)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VLOOKUP(W5,[2]科目!$A:$D,4,0)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24</v>
      </c>
      <c r="D6" s="3" t="s">
        <v>30</v>
      </c>
      <c r="E6" s="3" t="s">
        <v>30</v>
      </c>
      <c r="F6" s="1"/>
      <c r="G6" s="1"/>
      <c r="H6" s="1"/>
      <c r="I6" s="1"/>
      <c r="J6" s="1"/>
      <c r="K6" s="1"/>
      <c r="L6" s="1"/>
      <c r="M6" s="1"/>
      <c r="U6" t="e">
        <f>VLOOKUP($A6,[1]Basic!$A:$B,2,0)</f>
        <v>#N/A</v>
      </c>
      <c r="V6" t="str">
        <f t="shared" si="0"/>
        <v>=IFNA(RC[8],RC[11])</v>
      </c>
      <c r="W6" t="e">
        <f t="shared" si="1"/>
        <v>#VALUE!</v>
      </c>
      <c r="X6" t="e">
        <f>VLOOKUP(W6,[2]科目!$A:$C,2,0)</f>
        <v>#VALUE!</v>
      </c>
      <c r="Y6" t="e">
        <f>VLOOKUP(W6,[2]科目!$A:$C,3,0)</f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f>VLOOKUP(V6,[3]科目!$B:$C,2,0)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VLOOKUP(W6,[2]科目!$A:$D,4,0)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32</v>
      </c>
      <c r="F7" s="1"/>
      <c r="G7" s="1"/>
      <c r="H7" s="1"/>
      <c r="I7" s="1"/>
      <c r="J7" s="1"/>
      <c r="K7" s="1"/>
      <c r="L7" s="1"/>
      <c r="M7" s="1"/>
      <c r="U7" t="e">
        <f>VLOOKUP($A7,[1]Basic!$A:$B,2,0)</f>
        <v>#N/A</v>
      </c>
      <c r="V7" t="str">
        <f t="shared" si="0"/>
        <v>=VLOOKUP(RC[-1],'[%s]%s'!C1:C3,2,0)</v>
      </c>
      <c r="W7" t="e">
        <f t="shared" si="1"/>
        <v>#VALUE!</v>
      </c>
      <c r="X7" t="e">
        <f>VLOOKUP(W7,[2]科目!$A:$C,2,0)</f>
        <v>#VALUE!</v>
      </c>
      <c r="Y7" t="e">
        <f>VLOOKUP(W7,[2]科目!$A:$C,3,0)</f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f>VLOOKUP(V7,[3]科目!$B:$C,2,0)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VLOOKUP(W7,[2]科目!$A:$D,4,0)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42</v>
      </c>
      <c r="D8" s="1" t="s">
        <v>31</v>
      </c>
      <c r="E8" s="1" t="s">
        <v>32</v>
      </c>
      <c r="F8" s="1"/>
      <c r="G8" s="1"/>
      <c r="H8" s="1"/>
      <c r="I8" s="1"/>
      <c r="J8" s="1"/>
      <c r="K8" s="1"/>
      <c r="L8" s="1"/>
      <c r="M8" s="1"/>
      <c r="U8" t="e">
        <f>VLOOKUP($A8,[1]Basic!$A:$B,2,0)</f>
        <v>#N/A</v>
      </c>
      <c r="V8" t="str">
        <f t="shared" si="0"/>
        <v>=VLOOKUP(RC[-2],'[%s]%s'!C1:C3,3,0)</v>
      </c>
      <c r="W8" t="e">
        <f t="shared" si="1"/>
        <v>#VALUE!</v>
      </c>
      <c r="X8" t="e">
        <f>VLOOKUP(W8,[2]科目!$A:$C,2,0)</f>
        <v>#VALUE!</v>
      </c>
      <c r="Y8" t="e">
        <f>VLOOKUP(W8,[2]科目!$A:$C,3,0)</f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f>VLOOKUP(V8,[3]科目!$B:$C,2,0)</f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f>VLOOKUP(U8,[1]Basic!$B:$C,2,0)</f>
        <v>#N/A</v>
      </c>
      <c r="AJ8" t="e">
        <f>VLOOKUP(W8,[2]科目!$A:$D,4,0)</f>
        <v>#VALUE!</v>
      </c>
      <c r="AK8" t="e">
        <f t="shared" si="8"/>
        <v>#N/A</v>
      </c>
      <c r="AL8" t="e">
        <f>VLOOKUP(AK8,[1]FX!$F:$G,2,0)</f>
        <v>#N/A</v>
      </c>
      <c r="AM8" t="e">
        <f t="shared" si="9"/>
        <v>#N/A</v>
      </c>
      <c r="AN8" t="e">
        <f>VLOOKUP(Z8,[1]History!$A:$B,2,0)</f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43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f>VLOOKUP($A9,[1]Basic!$A:$B,2,0)</f>
        <v>#N/A</v>
      </c>
      <c r="V9" t="str">
        <f t="shared" si="0"/>
        <v>=RC[-5]&amp;"\"&amp;RC3</v>
      </c>
      <c r="W9" t="str">
        <f t="shared" si="1"/>
        <v>"&amp;RC3</v>
      </c>
      <c r="X9" t="e">
        <f>VLOOKUP(W9,[2]科目!$A:$C,2,0)</f>
        <v>#N/A</v>
      </c>
      <c r="Y9" t="e">
        <f>VLOOKUP(W9,[2]科目!$A:$C,3,0)</f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f>VLOOKUP(V9,[3]科目!$B:$C,2,0)</f>
        <v>#N/A</v>
      </c>
      <c r="AF9">
        <f t="shared" si="5"/>
        <v>10</v>
      </c>
      <c r="AG9">
        <f t="shared" si="6"/>
        <v>1000</v>
      </c>
      <c r="AH9" t="str">
        <f t="shared" si="7"/>
        <v>"&amp;RC3</v>
      </c>
      <c r="AI9" t="e">
        <f>VLOOKUP(U9,[1]Basic!$B:$C,2,0)</f>
        <v>#N/A</v>
      </c>
      <c r="AJ9" t="e">
        <f>VLOOKUP(W9,[2]科目!$A:$D,4,0)</f>
        <v>#N/A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44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f>VLOOKUP($A10,[1]Basic!$A:$B,2,0)</f>
        <v>#N/A</v>
      </c>
      <c r="V10" t="str">
        <f t="shared" si="0"/>
        <v>=IF(RC16="借",RC18,-RC18)</v>
      </c>
      <c r="W10" t="e">
        <f t="shared" si="1"/>
        <v>#VALUE!</v>
      </c>
      <c r="X10" t="e">
        <f>VLOOKUP(W10,[2]科目!$A:$C,2,0)</f>
        <v>#VALUE!</v>
      </c>
      <c r="Y10" t="e">
        <f>VLOOKUP(W10,[2]科目!$A:$C,3,0)</f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f>VLOOKUP(V10,[3]科目!$B:$C,2,0)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VLOOKUP(W10,[2]科目!$A:$D,4,0)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25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f>VLOOKUP($A11,[1]Basic!$A:$B,2,0)</f>
        <v>#N/A</v>
      </c>
      <c r="V11" t="str">
        <f t="shared" si="0"/>
        <v>=IFNA(IF(RC[3]="重复明细",0,RC[13]),RC[13])</v>
      </c>
      <c r="W11" t="e">
        <f t="shared" si="1"/>
        <v>#VALUE!</v>
      </c>
      <c r="X11" t="e">
        <f>VLOOKUP(W11,[2]科目!$A:$C,2,0)</f>
        <v>#VALUE!</v>
      </c>
      <c r="Y11" t="e">
        <f>VLOOKUP(W11,[2]科目!$A:$C,3,0)</f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f>VLOOKUP(V11,[3]科目!$B:$C,2,0)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VLOOKUP(W11,[2]科目!$A:$D,4,0)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 t="e">
        <f t="shared" si="10"/>
        <v>#N/A</v>
      </c>
    </row>
    <row r="12" spans="1:41">
      <c r="A12" s="1">
        <v>31</v>
      </c>
      <c r="B12" s="1" t="s">
        <v>14</v>
      </c>
      <c r="C12" s="2" t="s">
        <v>35</v>
      </c>
      <c r="D12" s="1" t="s">
        <v>49</v>
      </c>
      <c r="E12" s="1" t="s">
        <v>32</v>
      </c>
      <c r="F12" s="1"/>
      <c r="G12" s="1"/>
      <c r="H12" s="1"/>
      <c r="I12" s="1"/>
      <c r="J12" s="1"/>
      <c r="K12" s="1"/>
      <c r="L12" s="1"/>
      <c r="M12" s="1"/>
      <c r="U12" t="e">
        <f>VLOOKUP($A12,[1]Basic!$A:$B,2,0)</f>
        <v>#N/A</v>
      </c>
      <c r="V12" t="str">
        <f t="shared" si="0"/>
        <v>=VLOOKUP(RC[-9],'[%s]%s'!C2:C3,2,0)</v>
      </c>
      <c r="W12" t="e">
        <f t="shared" si="1"/>
        <v>#VALUE!</v>
      </c>
      <c r="X12" t="e">
        <f>VLOOKUP(W12,[2]科目!$A:$C,2,0)</f>
        <v>#VALUE!</v>
      </c>
      <c r="Y12" t="e">
        <f>VLOOKUP(W12,[2]科目!$A:$C,3,0)</f>
        <v>#VALUE!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f>VLOOKUP(V12,[3]科目!$B:$C,2,0)</f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f>VLOOKUP(U12,[1]Basic!$B:$C,2,0)</f>
        <v>#N/A</v>
      </c>
      <c r="AJ12" t="e">
        <f>VLOOKUP(W12,[2]科目!$A:$D,4,0)</f>
        <v>#VALUE!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 t="e">
        <f t="shared" si="10"/>
        <v>#N/A</v>
      </c>
    </row>
    <row r="13" spans="1:41">
      <c r="A13" s="1">
        <v>32</v>
      </c>
      <c r="B13" s="1" t="s">
        <v>15</v>
      </c>
      <c r="C13" s="2" t="s">
        <v>45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f>VLOOKUP($A13,[1]Basic!$A:$B,2,0)</f>
        <v>#N/A</v>
      </c>
      <c r="V13" t="str">
        <f t="shared" si="0"/>
        <v>=FIND("\",RC3)</v>
      </c>
      <c r="W13" t="str">
        <f t="shared" si="1"/>
        <v>",RC3)</v>
      </c>
      <c r="X13" t="e">
        <f>VLOOKUP(W13,[2]科目!$A:$C,2,0)</f>
        <v>#N/A</v>
      </c>
      <c r="Y13" t="e">
        <f>VLOOKUP(W13,[2]科目!$A:$C,3,0)</f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f>VLOOKUP(V13,[3]科目!$B:$C,2,0)</f>
        <v>#N/A</v>
      </c>
      <c r="AF13">
        <f t="shared" si="5"/>
        <v>8</v>
      </c>
      <c r="AG13">
        <f t="shared" si="6"/>
        <v>1000</v>
      </c>
      <c r="AH13" t="str">
        <f t="shared" si="7"/>
        <v>",RC3)</v>
      </c>
      <c r="AI13" t="e">
        <f>VLOOKUP(U13,[1]Basic!$B:$C,2,0)</f>
        <v>#N/A</v>
      </c>
      <c r="AJ13" t="e">
        <f>VLOOKUP(W13,[2]科目!$A:$D,4,0)</f>
        <v>#N/A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 t="e">
        <f t="shared" si="10"/>
        <v>#N/A</v>
      </c>
    </row>
    <row r="14" spans="1:41">
      <c r="A14" s="1">
        <v>33</v>
      </c>
      <c r="B14" s="1" t="s">
        <v>16</v>
      </c>
      <c r="C14" s="2" t="s">
        <v>46</v>
      </c>
      <c r="D14" s="3" t="s">
        <v>30</v>
      </c>
      <c r="E14" s="3" t="s">
        <v>30</v>
      </c>
      <c r="F14" s="1"/>
      <c r="G14" s="1"/>
      <c r="H14" s="1"/>
      <c r="I14" s="1"/>
      <c r="J14" s="1"/>
      <c r="K14" s="1"/>
      <c r="L14" s="1"/>
      <c r="M14" s="1"/>
      <c r="U14" t="e">
        <f>VLOOKUP($A14,[1]Basic!$A:$B,2,0)</f>
        <v>#N/A</v>
      </c>
      <c r="V14" t="str">
        <f t="shared" si="0"/>
        <v>=IFERROR(FIND("\",RC3,RC[-1]+1),1000)</v>
      </c>
      <c r="W14" t="str">
        <f t="shared" si="1"/>
        <v>",RC3,RC[-1]+1),1000)</v>
      </c>
      <c r="X14" t="e">
        <f>VLOOKUP(W14,[2]科目!$A:$C,2,0)</f>
        <v>#N/A</v>
      </c>
      <c r="Y14" t="e">
        <f>VLOOKUP(W14,[2]科目!$A:$C,3,0)</f>
        <v>#N/A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f>VLOOKUP(V14,[3]科目!$B:$C,2,0)</f>
        <v>#N/A</v>
      </c>
      <c r="AF14">
        <f t="shared" si="5"/>
        <v>16</v>
      </c>
      <c r="AG14">
        <f t="shared" si="6"/>
        <v>1000</v>
      </c>
      <c r="AH14" t="str">
        <f t="shared" si="7"/>
        <v>",RC3,RC[-1]+1),1000)</v>
      </c>
      <c r="AI14" t="e">
        <f>VLOOKUP(U14,[1]Basic!$B:$C,2,0)</f>
        <v>#N/A</v>
      </c>
      <c r="AJ14" t="e">
        <f>VLOOKUP(W14,[2]科目!$A:$D,4,0)</f>
        <v>#N/A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 t="e">
        <f t="shared" si="10"/>
        <v>#N/A</v>
      </c>
    </row>
    <row r="15" spans="1:41">
      <c r="A15" s="1">
        <v>34</v>
      </c>
      <c r="B15" s="1" t="s">
        <v>17</v>
      </c>
      <c r="C15" s="2" t="s">
        <v>47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f>VLOOKUP($A15,[1]Basic!$A:$B,2,0)</f>
        <v>#N/A</v>
      </c>
      <c r="V15" t="str">
        <f t="shared" si="0"/>
        <v>=MID(RC3,RC[-2]+1,RC[-1]-RC[-2]-1)</v>
      </c>
      <c r="W15" t="e">
        <f t="shared" si="1"/>
        <v>#VALUE!</v>
      </c>
      <c r="X15" t="e">
        <f>VLOOKUP(W15,[2]科目!$A:$C,2,0)</f>
        <v>#VALUE!</v>
      </c>
      <c r="Y15" t="e">
        <f>VLOOKUP(W15,[2]科目!$A:$C,3,0)</f>
        <v>#VALUE!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f>VLOOKUP(V15,[3]科目!$B:$C,2,0)</f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f>VLOOKUP(U15,[1]Basic!$B:$C,2,0)</f>
        <v>#N/A</v>
      </c>
      <c r="AJ15" t="e">
        <f>VLOOKUP(W15,[2]科目!$A:$D,4,0)</f>
        <v>#VALUE!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f>VLOOKUP($A16,[1]Basic!$A:$B,2,0)</f>
        <v>#N/A</v>
      </c>
      <c r="V16" t="str">
        <f t="shared" si="0"/>
        <v>=VLOOKUP(RC[-14],'[%s]%s'!C2:C3,2,0)</v>
      </c>
      <c r="W16" t="e">
        <f t="shared" si="1"/>
        <v>#VALUE!</v>
      </c>
      <c r="X16" t="e">
        <f>VLOOKUP(W16,[2]科目!$A:$C,2,0)</f>
        <v>#VALUE!</v>
      </c>
      <c r="Y16" t="e">
        <f>VLOOKUP(W16,[2]科目!$A:$C,3,0)</f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f>VLOOKUP(V16,[3]科目!$B:$C,2,0)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VLOOKUP(W16,[2]科目!$A:$D,4,0)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50</v>
      </c>
      <c r="E17" s="1" t="s">
        <v>32</v>
      </c>
      <c r="F17" s="1"/>
      <c r="G17" s="1"/>
      <c r="H17" s="1"/>
      <c r="I17" s="1"/>
      <c r="J17" s="1"/>
      <c r="K17" s="1"/>
      <c r="L17" s="1"/>
      <c r="M17" s="1"/>
      <c r="U17" t="e">
        <f>VLOOKUP($A17,[1]Basic!$A:$B,2,0)</f>
        <v>#N/A</v>
      </c>
      <c r="V17" t="str">
        <f t="shared" si="0"/>
        <v>=VLOOKUP(RC[-13],'[%s]%s'!C1:C4,4,0)</v>
      </c>
      <c r="W17" t="e">
        <f t="shared" si="1"/>
        <v>#VALUE!</v>
      </c>
      <c r="X17" t="e">
        <f>VLOOKUP(W17,[2]科目!$A:$C,2,0)</f>
        <v>#VALUE!</v>
      </c>
      <c r="Y17" t="e">
        <f>VLOOKUP(W17,[2]科目!$A:$C,3,0)</f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f>VLOOKUP(V17,[3]科目!$B:$C,2,0)</f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f>VLOOKUP(U17,[1]Basic!$B:$C,2,0)</f>
        <v>#N/A</v>
      </c>
      <c r="AJ17" t="e">
        <f>VLOOKUP(W17,[2]科目!$A:$D,4,0)</f>
        <v>#VALUE!</v>
      </c>
      <c r="AK17" t="e">
        <f t="shared" si="8"/>
        <v>#N/A</v>
      </c>
      <c r="AL17" t="e">
        <f>VLOOKUP(AK17,[1]FX!$F:$G,2,0)</f>
        <v>#N/A</v>
      </c>
      <c r="AM17" t="e">
        <f t="shared" si="9"/>
        <v>#N/A</v>
      </c>
      <c r="AN17" t="e">
        <f>VLOOKUP(Z17,[1]History!$A:$B,2,0)</f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f>VLOOKUP($A18,[1]Basic!$A:$B,2,0)</f>
        <v>#N/A</v>
      </c>
      <c r="V18" t="str">
        <f t="shared" si="0"/>
        <v>=RC[-2]&amp;"/"&amp;RC[-1]</v>
      </c>
      <c r="W18" t="e">
        <f t="shared" si="1"/>
        <v>#VALUE!</v>
      </c>
      <c r="X18" t="e">
        <f>VLOOKUP(W18,[2]科目!$A:$C,2,0)</f>
        <v>#VALUE!</v>
      </c>
      <c r="Y18" t="e">
        <f>VLOOKUP(W18,[2]科目!$A:$C,3,0)</f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f>VLOOKUP(V18,[3]科目!$B:$C,2,0)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VLOOKUP(W18,[2]科目!$A:$D,4,0)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33</v>
      </c>
      <c r="F19" s="1"/>
      <c r="G19" s="1"/>
      <c r="H19" s="1"/>
      <c r="I19" s="1"/>
      <c r="J19" s="1"/>
      <c r="K19" s="1"/>
      <c r="L19" s="1"/>
      <c r="M19" s="1"/>
      <c r="U19" t="e">
        <f>VLOOKUP($A19,[1]Basic!$A:$B,2,0)</f>
        <v>#N/A</v>
      </c>
      <c r="V19" t="str">
        <f t="shared" si="0"/>
        <v>=VLOOKUP(RC[-1],'[%s]%s'!C6:C7,2,0)</v>
      </c>
      <c r="W19" t="e">
        <f t="shared" si="1"/>
        <v>#VALUE!</v>
      </c>
      <c r="X19" t="e">
        <f>VLOOKUP(W19,[2]科目!$A:$C,2,0)</f>
        <v>#VALUE!</v>
      </c>
      <c r="Y19" t="e">
        <f>VLOOKUP(W19,[2]科目!$A:$C,3,0)</f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f>VLOOKUP(V19,[3]科目!$B:$C,2,0)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VLOOKUP(W19,[2]科目!$A:$D,4,0)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f>VLOOKUP($A20,[1]Basic!$A:$B,2,0)</f>
        <v>#N/A</v>
      </c>
      <c r="V20" t="str">
        <f t="shared" si="0"/>
        <v>=ROUND(RC[-12]*RC[-1],2)</v>
      </c>
      <c r="W20" t="e">
        <f t="shared" si="1"/>
        <v>#VALUE!</v>
      </c>
      <c r="X20" t="e">
        <f>VLOOKUP(W20,[2]科目!$A:$C,2,0)</f>
        <v>#VALUE!</v>
      </c>
      <c r="Y20" t="e">
        <f>VLOOKUP(W20,[2]科目!$A:$C,3,0)</f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f>VLOOKUP(V20,[3]科目!$B:$C,2,0)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VLOOKUP(W20,[2]科目!$A:$D,4,0)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 t="e">
        <f t="shared" si="10"/>
        <v>#N/A</v>
      </c>
    </row>
    <row r="21" spans="1:41">
      <c r="A21" s="1">
        <v>40</v>
      </c>
      <c r="B21" s="1" t="s">
        <v>23</v>
      </c>
      <c r="C21" s="2" t="s">
        <v>39</v>
      </c>
      <c r="D21" s="1" t="s">
        <v>28</v>
      </c>
      <c r="E21" s="1" t="s">
        <v>34</v>
      </c>
      <c r="F21" s="1"/>
      <c r="G21" s="1"/>
      <c r="H21" s="1"/>
      <c r="I21" s="1"/>
      <c r="J21" s="1"/>
      <c r="K21" s="1"/>
      <c r="L21" s="1"/>
      <c r="M21" s="1"/>
      <c r="U21" t="e">
        <f>VLOOKUP($A21,[1]Basic!$A:$B,2,0)</f>
        <v>#N/A</v>
      </c>
      <c r="V21" t="str">
        <f t="shared" si="0"/>
        <v>=VLOOKUP(RC[-14],'[%s]%s'!C1:C2,2,0)</v>
      </c>
      <c r="W21" t="e">
        <f t="shared" si="1"/>
        <v>#VALUE!</v>
      </c>
      <c r="X21" t="e">
        <f>VLOOKUP(W21,[2]科目!$A:$C,2,0)</f>
        <v>#VALUE!</v>
      </c>
      <c r="Y21" t="e">
        <f>VLOOKUP(W21,[2]科目!$A:$C,3,0)</f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f>VLOOKUP(V21,[3]科目!$B:$C,2,0)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VLOOKUP(W21,[2]科目!$A:$D,4,0)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 t="e">
        <f t="shared" si="10"/>
        <v>#N/A</v>
      </c>
    </row>
    <row r="22" spans="1:41">
      <c r="A22" s="1">
        <v>41</v>
      </c>
      <c r="B22" s="1" t="s">
        <v>13</v>
      </c>
      <c r="C22" s="2" t="s">
        <v>69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f>VLOOKUP($A22,[1]Basic!$A:$B,2,0)</f>
        <v>#N/A</v>
      </c>
      <c r="V22" t="str">
        <f t="shared" si="0"/>
        <v>=IFERROR(IFNA(RC[-2],RC[-1]),0)</v>
      </c>
      <c r="W22" t="e">
        <f t="shared" si="1"/>
        <v>#VALUE!</v>
      </c>
      <c r="X22" t="e">
        <f>VLOOKUP(W22,[2]科目!$A:$C,2,0)</f>
        <v>#VALUE!</v>
      </c>
      <c r="Y22" t="e">
        <f>VLOOKUP(W22,[2]科目!$A:$C,3,0)</f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f>VLOOKUP(V22,[3]科目!$B:$C,2,0)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VLOOKUP(W22,[2]科目!$A:$D,4,0)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 t="e">
        <f t="shared" si="10"/>
        <v>#N/A</v>
      </c>
    </row>
    <row r="23" spans="1:4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4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4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250-AE24-4D9C-8E7A-9FF2C1FF3B97}">
  <dimension ref="A1:AO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22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58</v>
      </c>
    </row>
    <row r="2" spans="1:41">
      <c r="U2" t="e">
        <f>VLOOKUP($A2,[1]Basic!$A:$B,2,0)</f>
        <v>#N/A</v>
      </c>
      <c r="V2" t="str">
        <f t="shared" ref="V2:V25" si="0">TRIM($C2)</f>
        <v/>
      </c>
      <c r="W2" t="e">
        <f t="shared" ref="W2:W22" si="1">_xlfn.IFNA(AE2,AH2)</f>
        <v>#VALUE!</v>
      </c>
      <c r="X2" t="e">
        <f>VLOOKUP(W2,[2]科目!$A:$C,2,0)</f>
        <v>#VALUE!</v>
      </c>
      <c r="Y2" t="e">
        <f>VLOOKUP(W2,[2]科目!$A:$C,3,0)</f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f>VLOOKUP(V2,[3]科目!$B:$C,2,0)</f>
        <v>#N/A</v>
      </c>
      <c r="AF2" t="e">
        <f t="shared" ref="AF2:AF25" si="5">FIND("\",$C2)</f>
        <v>#VALUE!</v>
      </c>
      <c r="AG2">
        <f t="shared" ref="AG2:AG25" si="6">IFERROR(FIND("\",$C2,AF2+1),1000)</f>
        <v>1000</v>
      </c>
      <c r="AH2" t="e">
        <f t="shared" ref="AH2:AH25" si="7">MID($C2,AF2+1,AG2-AF2-1)</f>
        <v>#VALUE!</v>
      </c>
      <c r="AI2" t="e">
        <f>VLOOKUP(U2,[1]Basic!$B:$C,2,0)</f>
        <v>#N/A</v>
      </c>
      <c r="AJ2" t="e">
        <f>VLOOKUP(W2,[2]科目!$A:$D,4,0)</f>
        <v>#VALUE!</v>
      </c>
      <c r="AK2" t="e">
        <f t="shared" ref="AK2:AK22" si="8">AI2&amp;"/"&amp;AJ2</f>
        <v>#N/A</v>
      </c>
      <c r="AL2" t="e">
        <f>VLOOKUP(AK2,[1]FX!$F:$G,2,0)</f>
        <v>#N/A</v>
      </c>
      <c r="AM2" t="e">
        <f t="shared" ref="AM2:AM22" si="9">ROUND(AA2*AL2,2)</f>
        <v>#N/A</v>
      </c>
      <c r="AN2" t="e">
        <f>VLOOKUP(Z2,[1]History!$A:$B,2,0)</f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f>VLOOKUP($A3,[1]Basic!$A:$B,2,0)</f>
        <v>#N/A</v>
      </c>
      <c r="V3" t="str">
        <f t="shared" si="0"/>
        <v>列公式</v>
      </c>
      <c r="W3" t="e">
        <f t="shared" si="1"/>
        <v>#VALUE!</v>
      </c>
      <c r="X3" t="e">
        <f>VLOOKUP(W3,[2]科目!$A:$C,2,0)</f>
        <v>#VALUE!</v>
      </c>
      <c r="Y3" t="e">
        <f>VLOOKUP(W3,[2]科目!$A:$C,3,0)</f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f>VLOOKUP(V3,[3]科目!$B:$C,2,0)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VLOOKUP(W3,[2]科目!$A:$D,4,0)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83</v>
      </c>
      <c r="D4" s="3" t="s">
        <v>30</v>
      </c>
      <c r="E4" s="3" t="s">
        <v>30</v>
      </c>
      <c r="F4" s="1"/>
      <c r="G4" s="1"/>
      <c r="H4" s="1"/>
      <c r="I4" s="1"/>
      <c r="J4" s="1"/>
      <c r="K4" s="1"/>
      <c r="L4" s="1"/>
      <c r="M4" s="1"/>
      <c r="U4" t="e">
        <f>VLOOKUP($A4,[1]Basic!$A:$B,2,0)</f>
        <v>#N/A</v>
      </c>
      <c r="V4" t="str">
        <f t="shared" si="0"/>
        <v>=MID(RC[20],RC[22]+1,RC[23]-RC[22]-1)</v>
      </c>
      <c r="W4" t="e">
        <f t="shared" si="1"/>
        <v>#VALUE!</v>
      </c>
      <c r="X4" t="e">
        <f>VLOOKUP(W4,[2]科目!$A:$C,2,0)</f>
        <v>#VALUE!</v>
      </c>
      <c r="Y4" t="e">
        <f>VLOOKUP(W4,[2]科目!$A:$C,3,0)</f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f>VLOOKUP(V4,[3]科目!$B:$C,2,0)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VLOOKUP(W4,[2]科目!$A:$D,4,0)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93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f>VLOOKUP($A5,[1]Basic!$A:$B,2,0)</f>
        <v>#N/A</v>
      </c>
      <c r="V5" t="str">
        <f t="shared" si="0"/>
        <v>=TRIM(LEFT(RC2,RC[9]-1))&amp;"/"&amp;RC16</v>
      </c>
      <c r="W5" t="e">
        <f t="shared" si="1"/>
        <v>#VALUE!</v>
      </c>
      <c r="X5" t="e">
        <f>VLOOKUP(W5,[2]科目!$A:$C,2,0)</f>
        <v>#VALUE!</v>
      </c>
      <c r="Y5" t="e">
        <f>VLOOKUP(W5,[2]科目!$A:$C,3,0)</f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f>VLOOKUP(V5,[3]科目!$B:$C,2,0)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VLOOKUP(W5,[2]科目!$A:$D,4,0)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77</v>
      </c>
      <c r="D6" s="1" t="s">
        <v>74</v>
      </c>
      <c r="E6" s="1" t="s">
        <v>75</v>
      </c>
      <c r="F6" s="1"/>
      <c r="G6" s="1"/>
      <c r="H6" s="1"/>
      <c r="I6" s="1"/>
      <c r="J6" s="1"/>
      <c r="K6" s="1"/>
      <c r="L6" s="1"/>
      <c r="M6" s="1"/>
      <c r="U6" t="e">
        <f>VLOOKUP($A6,[1]Basic!$A:$B,2,0)</f>
        <v>#N/A</v>
      </c>
      <c r="V6" t="str">
        <f t="shared" si="0"/>
        <v>=VLOOKUP(RC[11],'[%s]%s'!C1:C3,3,0)</v>
      </c>
      <c r="W6" t="e">
        <f t="shared" si="1"/>
        <v>#VALUE!</v>
      </c>
      <c r="X6" t="e">
        <f>VLOOKUP(W6,[2]科目!$A:$C,2,0)</f>
        <v>#VALUE!</v>
      </c>
      <c r="Y6" t="e">
        <f>VLOOKUP(W6,[2]科目!$A:$C,3,0)</f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f>VLOOKUP(V6,[3]科目!$B:$C,2,0)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VLOOKUP(W6,[2]科目!$A:$D,4,0)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75</v>
      </c>
      <c r="F7" s="1"/>
      <c r="G7" s="1"/>
      <c r="H7" s="1"/>
      <c r="I7" s="1"/>
      <c r="J7" s="1"/>
      <c r="K7" s="1"/>
      <c r="L7" s="1"/>
      <c r="M7" s="1"/>
      <c r="U7" t="e">
        <f>VLOOKUP($A7,[1]Basic!$A:$B,2,0)</f>
        <v>#N/A</v>
      </c>
      <c r="V7" t="str">
        <f t="shared" si="0"/>
        <v>=VLOOKUP(RC[-1],'[%s]%s'!C1:C3,2,0)</v>
      </c>
      <c r="W7" t="e">
        <f t="shared" si="1"/>
        <v>#VALUE!</v>
      </c>
      <c r="X7" t="e">
        <f>VLOOKUP(W7,[2]科目!$A:$C,2,0)</f>
        <v>#VALUE!</v>
      </c>
      <c r="Y7" t="e">
        <f>VLOOKUP(W7,[2]科目!$A:$C,3,0)</f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f>VLOOKUP(V7,[3]科目!$B:$C,2,0)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VLOOKUP(W7,[2]科目!$A:$D,4,0)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42</v>
      </c>
      <c r="D8" s="1" t="s">
        <v>31</v>
      </c>
      <c r="E8" s="1" t="s">
        <v>75</v>
      </c>
      <c r="F8" s="1"/>
      <c r="G8" s="1"/>
      <c r="H8" s="1"/>
      <c r="I8" s="1"/>
      <c r="J8" s="1"/>
      <c r="K8" s="1"/>
      <c r="L8" s="1"/>
      <c r="M8" s="1"/>
      <c r="U8" t="e">
        <f>VLOOKUP($A8,[1]Basic!$A:$B,2,0)</f>
        <v>#N/A</v>
      </c>
      <c r="V8" t="str">
        <f t="shared" si="0"/>
        <v>=VLOOKUP(RC[-2],'[%s]%s'!C1:C3,3,0)</v>
      </c>
      <c r="W8" t="e">
        <f t="shared" si="1"/>
        <v>#VALUE!</v>
      </c>
      <c r="X8" t="e">
        <f>VLOOKUP(W8,[2]科目!$A:$C,2,0)</f>
        <v>#VALUE!</v>
      </c>
      <c r="Y8" t="e">
        <f>VLOOKUP(W8,[2]科目!$A:$C,3,0)</f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f>VLOOKUP(V8,[3]科目!$B:$C,2,0)</f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f>VLOOKUP(U8,[1]Basic!$B:$C,2,0)</f>
        <v>#N/A</v>
      </c>
      <c r="AJ8" t="e">
        <f>VLOOKUP(W8,[2]科目!$A:$D,4,0)</f>
        <v>#VALUE!</v>
      </c>
      <c r="AK8" t="e">
        <f t="shared" si="8"/>
        <v>#N/A</v>
      </c>
      <c r="AL8" t="e">
        <f>VLOOKUP(AK8,[1]FX!$F:$G,2,0)</f>
        <v>#N/A</v>
      </c>
      <c r="AM8" t="e">
        <f t="shared" si="9"/>
        <v>#N/A</v>
      </c>
      <c r="AN8" t="e">
        <f>VLOOKUP(Z8,[1]History!$A:$B,2,0)</f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79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f>VLOOKUP($A9,[1]Basic!$A:$B,2,0)</f>
        <v>#N/A</v>
      </c>
      <c r="V9" t="str">
        <f t="shared" si="0"/>
        <v>=RC[-5]&amp;"\"&amp;TRIM(RC2)&amp;"\"&amp;RC[7]&amp;":"&amp;RC3</v>
      </c>
      <c r="W9" t="str">
        <f t="shared" si="1"/>
        <v>"&amp;TRIM(RC2)&amp;"</v>
      </c>
      <c r="X9" t="e">
        <f>VLOOKUP(W9,[2]科目!$A:$C,2,0)</f>
        <v>#N/A</v>
      </c>
      <c r="Y9" t="e">
        <f>VLOOKUP(W9,[2]科目!$A:$C,3,0)</f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f>VLOOKUP(V9,[3]科目!$B:$C,2,0)</f>
        <v>#N/A</v>
      </c>
      <c r="AF9">
        <f t="shared" si="5"/>
        <v>10</v>
      </c>
      <c r="AG9">
        <f t="shared" si="6"/>
        <v>24</v>
      </c>
      <c r="AH9" t="str">
        <f t="shared" si="7"/>
        <v>"&amp;TRIM(RC2)&amp;"</v>
      </c>
      <c r="AI9" t="e">
        <f>VLOOKUP(U9,[1]Basic!$B:$C,2,0)</f>
        <v>#N/A</v>
      </c>
      <c r="AJ9" t="e">
        <f>VLOOKUP(W9,[2]科目!$A:$D,4,0)</f>
        <v>#N/A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44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f>VLOOKUP($A10,[1]Basic!$A:$B,2,0)</f>
        <v>#N/A</v>
      </c>
      <c r="V10" t="str">
        <f t="shared" si="0"/>
        <v>=IF(RC16="借",RC18,-RC18)</v>
      </c>
      <c r="W10" t="e">
        <f t="shared" si="1"/>
        <v>#VALUE!</v>
      </c>
      <c r="X10" t="e">
        <f>VLOOKUP(W10,[2]科目!$A:$C,2,0)</f>
        <v>#VALUE!</v>
      </c>
      <c r="Y10" t="e">
        <f>VLOOKUP(W10,[2]科目!$A:$C,3,0)</f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f>VLOOKUP(V10,[3]科目!$B:$C,2,0)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VLOOKUP(W10,[2]科目!$A:$D,4,0)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73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f>VLOOKUP($A11,[1]Basic!$A:$B,2,0)</f>
        <v>#N/A</v>
      </c>
      <c r="V11" t="str">
        <f t="shared" si="0"/>
        <v>=IFERROR(IF(RC[5]=RC[12],RC[11],0),0)</v>
      </c>
      <c r="W11" t="e">
        <f t="shared" si="1"/>
        <v>#VALUE!</v>
      </c>
      <c r="X11" t="e">
        <f>VLOOKUP(W11,[2]科目!$A:$C,2,0)</f>
        <v>#VALUE!</v>
      </c>
      <c r="Y11" t="e">
        <f>VLOOKUP(W11,[2]科目!$A:$C,3,0)</f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f>VLOOKUP(V11,[3]科目!$B:$C,2,0)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VLOOKUP(W11,[2]科目!$A:$D,4,0)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 t="e">
        <f t="shared" si="10"/>
        <v>#N/A</v>
      </c>
    </row>
    <row r="12" spans="1:41">
      <c r="A12" s="1">
        <v>31</v>
      </c>
      <c r="B12" s="1" t="s">
        <v>15</v>
      </c>
      <c r="C12" s="2" t="s">
        <v>80</v>
      </c>
      <c r="D12" s="3" t="s">
        <v>30</v>
      </c>
      <c r="E12" s="3" t="s">
        <v>30</v>
      </c>
      <c r="F12" s="1"/>
      <c r="G12" s="1"/>
      <c r="H12" s="1"/>
      <c r="I12" s="1"/>
      <c r="J12" s="1"/>
      <c r="K12" s="1"/>
      <c r="L12" s="1"/>
      <c r="M12" s="1"/>
      <c r="U12" t="e">
        <f>VLOOKUP($A12,[1]Basic!$A:$B,2,0)</f>
        <v>#N/A</v>
      </c>
      <c r="V12" t="str">
        <f t="shared" si="0"/>
        <v>=FIND("\",RC2)</v>
      </c>
      <c r="W12" t="str">
        <f t="shared" si="1"/>
        <v>",RC2)</v>
      </c>
      <c r="X12" t="e">
        <f>VLOOKUP(W12,[2]科目!$A:$C,2,0)</f>
        <v>#N/A</v>
      </c>
      <c r="Y12" t="e">
        <f>VLOOKUP(W12,[2]科目!$A:$C,3,0)</f>
        <v>#N/A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f>VLOOKUP(V12,[3]科目!$B:$C,2,0)</f>
        <v>#N/A</v>
      </c>
      <c r="AF12">
        <f t="shared" si="5"/>
        <v>8</v>
      </c>
      <c r="AG12">
        <f t="shared" si="6"/>
        <v>1000</v>
      </c>
      <c r="AH12" t="str">
        <f t="shared" si="7"/>
        <v>",RC2)</v>
      </c>
      <c r="AI12" t="e">
        <f>VLOOKUP(U12,[1]Basic!$B:$C,2,0)</f>
        <v>#N/A</v>
      </c>
      <c r="AJ12" t="e">
        <f>VLOOKUP(W12,[2]科目!$A:$D,4,0)</f>
        <v>#N/A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 t="e">
        <f t="shared" si="10"/>
        <v>#N/A</v>
      </c>
    </row>
    <row r="13" spans="1:41">
      <c r="A13" s="1">
        <v>32</v>
      </c>
      <c r="B13" s="1" t="s">
        <v>16</v>
      </c>
      <c r="C13" s="2" t="s">
        <v>81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f>VLOOKUP($A13,[1]Basic!$A:$B,2,0)</f>
        <v>#N/A</v>
      </c>
      <c r="V13" t="str">
        <f t="shared" si="0"/>
        <v>=IFERROR(FIND("\",RC2,RC[-1]+1),1000)</v>
      </c>
      <c r="W13" t="str">
        <f t="shared" si="1"/>
        <v>",RC2,RC[-1]+1),1000)</v>
      </c>
      <c r="X13" t="e">
        <f>VLOOKUP(W13,[2]科目!$A:$C,2,0)</f>
        <v>#N/A</v>
      </c>
      <c r="Y13" t="e">
        <f>VLOOKUP(W13,[2]科目!$A:$C,3,0)</f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f>VLOOKUP(V13,[3]科目!$B:$C,2,0)</f>
        <v>#N/A</v>
      </c>
      <c r="AF13">
        <f t="shared" si="5"/>
        <v>16</v>
      </c>
      <c r="AG13">
        <f t="shared" si="6"/>
        <v>1000</v>
      </c>
      <c r="AH13" t="str">
        <f t="shared" si="7"/>
        <v>",RC2,RC[-1]+1),1000)</v>
      </c>
      <c r="AI13" t="e">
        <f>VLOOKUP(U13,[1]Basic!$B:$C,2,0)</f>
        <v>#N/A</v>
      </c>
      <c r="AJ13" t="e">
        <f>VLOOKUP(W13,[2]科目!$A:$D,4,0)</f>
        <v>#N/A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 t="e">
        <f t="shared" si="10"/>
        <v>#N/A</v>
      </c>
    </row>
    <row r="14" spans="1:41">
      <c r="A14" s="1">
        <v>33</v>
      </c>
      <c r="B14" s="1" t="s">
        <v>70</v>
      </c>
      <c r="C14" s="2" t="s">
        <v>78</v>
      </c>
      <c r="D14" s="1" t="s">
        <v>74</v>
      </c>
      <c r="E14" s="1" t="s">
        <v>75</v>
      </c>
      <c r="F14" s="1"/>
      <c r="G14" s="1"/>
      <c r="H14" s="1"/>
      <c r="I14" s="1"/>
      <c r="J14" s="1"/>
      <c r="K14" s="1"/>
      <c r="L14" s="1"/>
      <c r="M14" s="1"/>
      <c r="U14" t="e">
        <f>VLOOKUP($A14,[1]Basic!$A:$B,2,0)</f>
        <v>#N/A</v>
      </c>
      <c r="V14" t="str">
        <f t="shared" si="0"/>
        <v>=VLOOKUP(RC[-11],'[%s]%s'!C2:C4,3,0)</v>
      </c>
      <c r="W14" t="e">
        <f t="shared" si="1"/>
        <v>#VALUE!</v>
      </c>
      <c r="X14" t="e">
        <f>VLOOKUP(W14,[2]科目!$A:$C,2,0)</f>
        <v>#VALUE!</v>
      </c>
      <c r="Y14" t="e">
        <f>VLOOKUP(W14,[2]科目!$A:$C,3,0)</f>
        <v>#VALUE!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f>VLOOKUP(V14,[3]科目!$B:$C,2,0)</f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f>VLOOKUP(U14,[1]Basic!$B:$C,2,0)</f>
        <v>#N/A</v>
      </c>
      <c r="AJ14" t="e">
        <f>VLOOKUP(W14,[2]科目!$A:$D,4,0)</f>
        <v>#VALUE!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 t="e">
        <f t="shared" si="10"/>
        <v>#N/A</v>
      </c>
    </row>
    <row r="15" spans="1:41">
      <c r="A15" s="1">
        <v>34</v>
      </c>
      <c r="B15" s="1" t="s">
        <v>71</v>
      </c>
      <c r="C15" s="2" t="s">
        <v>82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f>VLOOKUP($A15,[1]Basic!$A:$B,2,0)</f>
        <v>#N/A</v>
      </c>
      <c r="V15" t="str">
        <f t="shared" si="0"/>
        <v>=MID(RC2,RC[-3]+1,RC[-2]-RC[-3]-1)&amp;"\"&amp;RC16</v>
      </c>
      <c r="W15" t="str">
        <f t="shared" si="1"/>
        <v>"&amp;RC16</v>
      </c>
      <c r="X15" t="e">
        <f>VLOOKUP(W15,[2]科目!$A:$C,2,0)</f>
        <v>#N/A</v>
      </c>
      <c r="Y15" t="e">
        <f>VLOOKUP(W15,[2]科目!$A:$C,3,0)</f>
        <v>#N/A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f>VLOOKUP(V15,[3]科目!$B:$C,2,0)</f>
        <v>#N/A</v>
      </c>
      <c r="AF15">
        <f t="shared" si="5"/>
        <v>37</v>
      </c>
      <c r="AG15">
        <f t="shared" si="6"/>
        <v>1000</v>
      </c>
      <c r="AH15" t="str">
        <f t="shared" si="7"/>
        <v>"&amp;RC16</v>
      </c>
      <c r="AI15" t="e">
        <f>VLOOKUP(U15,[1]Basic!$B:$C,2,0)</f>
        <v>#N/A</v>
      </c>
      <c r="AJ15" t="e">
        <f>VLOOKUP(W15,[2]科目!$A:$D,4,0)</f>
        <v>#N/A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f>VLOOKUP($A16,[1]Basic!$A:$B,2,0)</f>
        <v>#N/A</v>
      </c>
      <c r="V16" t="str">
        <f t="shared" si="0"/>
        <v>=VLOOKUP(RC[-14],'[%s]%s'!C2:C3,2,0)</v>
      </c>
      <c r="W16" t="e">
        <f t="shared" si="1"/>
        <v>#VALUE!</v>
      </c>
      <c r="X16" t="e">
        <f>VLOOKUP(W16,[2]科目!$A:$C,2,0)</f>
        <v>#VALUE!</v>
      </c>
      <c r="Y16" t="e">
        <f>VLOOKUP(W16,[2]科目!$A:$C,3,0)</f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f>VLOOKUP(V16,[3]科目!$B:$C,2,0)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VLOOKUP(W16,[2]科目!$A:$D,4,0)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31</v>
      </c>
      <c r="E17" s="1" t="s">
        <v>75</v>
      </c>
      <c r="F17" s="1"/>
      <c r="G17" s="1"/>
      <c r="H17" s="1"/>
      <c r="I17" s="1"/>
      <c r="J17" s="1"/>
      <c r="K17" s="1"/>
      <c r="L17" s="1"/>
      <c r="M17" s="1"/>
      <c r="U17" t="e">
        <f>VLOOKUP($A17,[1]Basic!$A:$B,2,0)</f>
        <v>#N/A</v>
      </c>
      <c r="V17" t="str">
        <f t="shared" si="0"/>
        <v>=VLOOKUP(RC[-13],'[%s]%s'!C1:C4,4,0)</v>
      </c>
      <c r="W17" t="e">
        <f t="shared" si="1"/>
        <v>#VALUE!</v>
      </c>
      <c r="X17" t="e">
        <f>VLOOKUP(W17,[2]科目!$A:$C,2,0)</f>
        <v>#VALUE!</v>
      </c>
      <c r="Y17" t="e">
        <f>VLOOKUP(W17,[2]科目!$A:$C,3,0)</f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f>VLOOKUP(V17,[3]科目!$B:$C,2,0)</f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f>VLOOKUP(U17,[1]Basic!$B:$C,2,0)</f>
        <v>#N/A</v>
      </c>
      <c r="AJ17" t="e">
        <f>VLOOKUP(W17,[2]科目!$A:$D,4,0)</f>
        <v>#VALUE!</v>
      </c>
      <c r="AK17" t="e">
        <f t="shared" si="8"/>
        <v>#N/A</v>
      </c>
      <c r="AL17" t="e">
        <f>VLOOKUP(AK17,[1]FX!$F:$G,2,0)</f>
        <v>#N/A</v>
      </c>
      <c r="AM17" t="e">
        <f t="shared" si="9"/>
        <v>#N/A</v>
      </c>
      <c r="AN17" t="e">
        <f>VLOOKUP(Z17,[1]History!$A:$B,2,0)</f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f>VLOOKUP($A18,[1]Basic!$A:$B,2,0)</f>
        <v>#N/A</v>
      </c>
      <c r="V18" t="str">
        <f t="shared" si="0"/>
        <v>=RC[-2]&amp;"/"&amp;RC[-1]</v>
      </c>
      <c r="W18" t="e">
        <f t="shared" si="1"/>
        <v>#VALUE!</v>
      </c>
      <c r="X18" t="e">
        <f>VLOOKUP(W18,[2]科目!$A:$C,2,0)</f>
        <v>#VALUE!</v>
      </c>
      <c r="Y18" t="e">
        <f>VLOOKUP(W18,[2]科目!$A:$C,3,0)</f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f>VLOOKUP(V18,[3]科目!$B:$C,2,0)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VLOOKUP(W18,[2]科目!$A:$D,4,0)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76</v>
      </c>
      <c r="F19" s="1"/>
      <c r="G19" s="1"/>
      <c r="H19" s="1"/>
      <c r="I19" s="1"/>
      <c r="J19" s="1"/>
      <c r="K19" s="1"/>
      <c r="L19" s="1"/>
      <c r="M19" s="1"/>
      <c r="U19" t="e">
        <f>VLOOKUP($A19,[1]Basic!$A:$B,2,0)</f>
        <v>#N/A</v>
      </c>
      <c r="V19" t="str">
        <f t="shared" si="0"/>
        <v>=VLOOKUP(RC[-1],'[%s]%s'!C6:C7,2,0)</v>
      </c>
      <c r="W19" t="e">
        <f t="shared" si="1"/>
        <v>#VALUE!</v>
      </c>
      <c r="X19" t="e">
        <f>VLOOKUP(W19,[2]科目!$A:$C,2,0)</f>
        <v>#VALUE!</v>
      </c>
      <c r="Y19" t="e">
        <f>VLOOKUP(W19,[2]科目!$A:$C,3,0)</f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f>VLOOKUP(V19,[3]科目!$B:$C,2,0)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VLOOKUP(W19,[2]科目!$A:$D,4,0)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f>VLOOKUP($A20,[1]Basic!$A:$B,2,0)</f>
        <v>#N/A</v>
      </c>
      <c r="V20" t="str">
        <f t="shared" si="0"/>
        <v>=ROUND(RC[-12]*RC[-1],2)</v>
      </c>
      <c r="W20" t="e">
        <f t="shared" si="1"/>
        <v>#VALUE!</v>
      </c>
      <c r="X20" t="e">
        <f>VLOOKUP(W20,[2]科目!$A:$C,2,0)</f>
        <v>#VALUE!</v>
      </c>
      <c r="Y20" t="e">
        <f>VLOOKUP(W20,[2]科目!$A:$C,3,0)</f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f>VLOOKUP(V20,[3]科目!$B:$C,2,0)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VLOOKUP(W20,[2]科目!$A:$D,4,0)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 t="e">
        <f t="shared" si="10"/>
        <v>#N/A</v>
      </c>
    </row>
    <row r="21" spans="1:41">
      <c r="A21" s="1">
        <v>40</v>
      </c>
      <c r="B21" s="1" t="s">
        <v>72</v>
      </c>
      <c r="C21" s="2" t="s">
        <v>84</v>
      </c>
      <c r="D21" s="3" t="s">
        <v>30</v>
      </c>
      <c r="E21" s="3" t="s">
        <v>30</v>
      </c>
      <c r="F21" s="1"/>
      <c r="G21" s="1"/>
      <c r="H21" s="1"/>
      <c r="I21" s="1"/>
      <c r="J21" s="1"/>
      <c r="K21" s="1"/>
      <c r="L21" s="1"/>
      <c r="M21" s="1"/>
      <c r="U21" t="e">
        <f>VLOOKUP($A21,[1]Basic!$A:$B,2,0)</f>
        <v>#N/A</v>
      </c>
      <c r="V21" t="str">
        <f t="shared" si="0"/>
        <v>=MID(RC[1],RC[2]+1,1000)</v>
      </c>
      <c r="W21" t="e">
        <f t="shared" si="1"/>
        <v>#VALUE!</v>
      </c>
      <c r="X21" t="e">
        <f>VLOOKUP(W21,[2]科目!$A:$C,2,0)</f>
        <v>#VALUE!</v>
      </c>
      <c r="Y21" t="e">
        <f>VLOOKUP(W21,[2]科目!$A:$C,3,0)</f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f>VLOOKUP(V21,[3]科目!$B:$C,2,0)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VLOOKUP(W21,[2]科目!$A:$D,4,0)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 t="e">
        <f t="shared" si="10"/>
        <v>#N/A</v>
      </c>
    </row>
    <row r="22" spans="1:41">
      <c r="A22" s="1">
        <v>41</v>
      </c>
      <c r="B22" s="1" t="s">
        <v>85</v>
      </c>
      <c r="C22" s="2" t="s">
        <v>89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f>VLOOKUP($A22,[1]Basic!$A:$B,2,0)</f>
        <v>#N/A</v>
      </c>
      <c r="V22" t="str">
        <f t="shared" si="0"/>
        <v>=CELL("filename",RC[-1])</v>
      </c>
      <c r="W22" t="e">
        <f t="shared" si="1"/>
        <v>#VALUE!</v>
      </c>
      <c r="X22" t="e">
        <f>VLOOKUP(W22,[2]科目!$A:$C,2,0)</f>
        <v>#VALUE!</v>
      </c>
      <c r="Y22" t="e">
        <f>VLOOKUP(W22,[2]科目!$A:$C,3,0)</f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f>VLOOKUP(V22,[3]科目!$B:$C,2,0)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VLOOKUP(W22,[2]科目!$A:$D,4,0)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 t="e">
        <f t="shared" si="10"/>
        <v>#N/A</v>
      </c>
    </row>
    <row r="23" spans="1:41">
      <c r="A23" s="1">
        <v>42</v>
      </c>
      <c r="B23" s="1" t="s">
        <v>86</v>
      </c>
      <c r="C23" s="2" t="s">
        <v>90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  <c r="V23" t="str">
        <f t="shared" si="0"/>
        <v>=FIND("]",RC[-1])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</row>
    <row r="24" spans="1:41">
      <c r="A24" s="1">
        <v>43</v>
      </c>
      <c r="B24" s="1" t="s">
        <v>87</v>
      </c>
      <c r="C24" s="2" t="s">
        <v>91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  <c r="V24" t="str">
        <f t="shared" si="0"/>
        <v>=FIND("#",RC[-2])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</row>
    <row r="25" spans="1:41">
      <c r="A25" s="1">
        <v>44</v>
      </c>
      <c r="B25" s="1" t="s">
        <v>88</v>
      </c>
      <c r="C25" s="2" t="s">
        <v>92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  <c r="V25" t="str">
        <f t="shared" si="0"/>
        <v>=FIND("#",RC[-3],RC[-1]+1)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4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1F65-1A85-4B98-84F9-1C603928B969}">
  <dimension ref="A1:AO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3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58</v>
      </c>
    </row>
    <row r="2" spans="1:41">
      <c r="U2" t="e">
        <f>VLOOKUP($A2,[1]Basic!$A:$B,2,0)</f>
        <v>#N/A</v>
      </c>
      <c r="V2" t="str">
        <f t="shared" ref="V2:V25" si="0">TRIM($C2)</f>
        <v/>
      </c>
      <c r="W2" t="e">
        <f t="shared" ref="W2:W22" si="1">_xlfn.IFNA(AE2,AH2)</f>
        <v>#VALUE!</v>
      </c>
      <c r="X2" t="e">
        <f>VLOOKUP(W2,[2]科目!$A:$C,2,0)</f>
        <v>#VALUE!</v>
      </c>
      <c r="Y2" t="e">
        <f>VLOOKUP(W2,[2]科目!$A:$C,3,0)</f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f>VLOOKUP(V2,[3]科目!$B:$C,2,0)</f>
        <v>#N/A</v>
      </c>
      <c r="AF2" t="e">
        <f t="shared" ref="AF2:AF25" si="5">FIND("\",$C2)</f>
        <v>#VALUE!</v>
      </c>
      <c r="AG2">
        <f t="shared" ref="AG2:AG25" si="6">IFERROR(FIND("\",$C2,AF2+1),1000)</f>
        <v>1000</v>
      </c>
      <c r="AH2" t="e">
        <f t="shared" ref="AH2:AH25" si="7">MID($C2,AF2+1,AG2-AF2-1)</f>
        <v>#VALUE!</v>
      </c>
      <c r="AI2" t="e">
        <f>VLOOKUP(U2,[1]Basic!$B:$C,2,0)</f>
        <v>#N/A</v>
      </c>
      <c r="AJ2" t="e">
        <f>VLOOKUP(W2,[2]科目!$A:$D,4,0)</f>
        <v>#VALUE!</v>
      </c>
      <c r="AK2" t="e">
        <f t="shared" ref="AK2:AK22" si="8">AI2&amp;"/"&amp;AJ2</f>
        <v>#N/A</v>
      </c>
      <c r="AL2" t="e">
        <f>VLOOKUP(AK2,[1]FX!$F:$G,2,0)</f>
        <v>#N/A</v>
      </c>
      <c r="AM2" t="e">
        <f t="shared" ref="AM2:AM22" si="9">ROUND(AA2*AL2,2)</f>
        <v>#N/A</v>
      </c>
      <c r="AN2" t="e">
        <f>VLOOKUP(Z2,[1]History!$A:$B,2,0)</f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f>VLOOKUP($A3,[1]Basic!$A:$B,2,0)</f>
        <v>#N/A</v>
      </c>
      <c r="V3" t="str">
        <f t="shared" si="0"/>
        <v>列公式</v>
      </c>
      <c r="W3" t="e">
        <f t="shared" si="1"/>
        <v>#VALUE!</v>
      </c>
      <c r="X3" t="e">
        <f>VLOOKUP(W3,[2]科目!$A:$C,2,0)</f>
        <v>#VALUE!</v>
      </c>
      <c r="Y3" t="e">
        <f>VLOOKUP(W3,[2]科目!$A:$C,3,0)</f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f>VLOOKUP(V3,[3]科目!$B:$C,2,0)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VLOOKUP(W3,[2]科目!$A:$D,4,0)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 t="e">
        <f t="shared" si="10"/>
        <v>#N/A</v>
      </c>
    </row>
    <row r="4" spans="1:41">
      <c r="A4" s="1">
        <v>4</v>
      </c>
      <c r="B4" s="1" t="s">
        <v>95</v>
      </c>
      <c r="C4" s="2" t="s">
        <v>100</v>
      </c>
      <c r="D4" s="1" t="s">
        <v>50</v>
      </c>
      <c r="E4" s="1" t="s">
        <v>75</v>
      </c>
      <c r="F4" s="1"/>
      <c r="G4" s="1"/>
      <c r="H4" s="1"/>
      <c r="I4" s="1"/>
      <c r="J4" s="1"/>
      <c r="K4" s="1"/>
      <c r="L4" s="1"/>
      <c r="M4" s="1"/>
      <c r="U4" t="e">
        <f>VLOOKUP($A4,[1]Basic!$A:$B,2,0)</f>
        <v>#N/A</v>
      </c>
      <c r="V4" t="str">
        <f t="shared" si="0"/>
        <v>=VLOOKUP(RC[-2],[%s]%s!C2:C5,4,0)</v>
      </c>
      <c r="W4" t="e">
        <f t="shared" si="1"/>
        <v>#VALUE!</v>
      </c>
      <c r="X4" t="e">
        <f>VLOOKUP(W4,[2]科目!$A:$C,2,0)</f>
        <v>#VALUE!</v>
      </c>
      <c r="Y4" t="e">
        <f>VLOOKUP(W4,[2]科目!$A:$C,3,0)</f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f>VLOOKUP(V4,[3]科目!$B:$C,2,0)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VLOOKUP(W4,[2]科目!$A:$D,4,0)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 t="e">
        <f t="shared" si="10"/>
        <v>#N/A</v>
      </c>
    </row>
    <row r="5" spans="1:41">
      <c r="A5" s="1">
        <v>5</v>
      </c>
      <c r="B5" s="1" t="s">
        <v>96</v>
      </c>
      <c r="C5" s="2" t="s">
        <v>98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f>VLOOKUP($A5,[1]Basic!$A:$B,2,0)</f>
        <v>#N/A</v>
      </c>
      <c r="V5" t="str">
        <f t="shared" si="0"/>
        <v>=SUMIFS(CombinedTB!C[2],CombinedTB!C[-4],FScheck!RC[-4],CombinedTB!C[-1],FScheck!RC[-3])</v>
      </c>
      <c r="W5" t="e">
        <f t="shared" si="1"/>
        <v>#VALUE!</v>
      </c>
      <c r="X5" t="e">
        <f>VLOOKUP(W5,[2]科目!$A:$C,2,0)</f>
        <v>#VALUE!</v>
      </c>
      <c r="Y5" t="e">
        <f>VLOOKUP(W5,[2]科目!$A:$C,3,0)</f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f>VLOOKUP(V5,[3]科目!$B:$C,2,0)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VLOOKUP(W5,[2]科目!$A:$D,4,0)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 t="e">
        <f t="shared" si="10"/>
        <v>#N/A</v>
      </c>
    </row>
    <row r="6" spans="1:41">
      <c r="A6" s="1">
        <v>6</v>
      </c>
      <c r="B6" s="1" t="s">
        <v>97</v>
      </c>
      <c r="C6" s="2" t="s">
        <v>99</v>
      </c>
      <c r="D6" s="1" t="s">
        <v>74</v>
      </c>
      <c r="E6" s="1" t="s">
        <v>75</v>
      </c>
      <c r="F6" s="1"/>
      <c r="G6" s="1"/>
      <c r="H6" s="1"/>
      <c r="I6" s="1"/>
      <c r="J6" s="1"/>
      <c r="K6" s="1"/>
      <c r="L6" s="1"/>
      <c r="M6" s="1"/>
      <c r="U6" t="e">
        <f>VLOOKUP($A6,[1]Basic!$A:$B,2,0)</f>
        <v>#N/A</v>
      </c>
      <c r="V6" t="str">
        <f t="shared" si="0"/>
        <v>=RC[-3]*RC[-2]-RC[-1]</v>
      </c>
      <c r="W6" t="e">
        <f t="shared" si="1"/>
        <v>#VALUE!</v>
      </c>
      <c r="X6" t="e">
        <f>VLOOKUP(W6,[2]科目!$A:$C,2,0)</f>
        <v>#VALUE!</v>
      </c>
      <c r="Y6" t="e">
        <f>VLOOKUP(W6,[2]科目!$A:$C,3,0)</f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f>VLOOKUP(V6,[3]科目!$B:$C,2,0)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VLOOKUP(W6,[2]科目!$A:$D,4,0)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 t="e">
        <f t="shared" si="10"/>
        <v>#N/A</v>
      </c>
    </row>
    <row r="7" spans="1:41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</row>
    <row r="8" spans="1:41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</row>
    <row r="9" spans="1:4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4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4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4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4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4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4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TB</vt:lpstr>
      <vt:lpstr>ATB</vt:lpstr>
      <vt:lpstr>CombinedTB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2021-09-15T06:09:43Z</dcterms:modified>
</cp:coreProperties>
</file>