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filterPrivacy="1"/>
  <xr:revisionPtr revIDLastSave="0" documentId="13_ncr:1_{F447EC2A-758F-4F9E-86E2-A06921CE0AFA}" xr6:coauthVersionLast="36" xr6:coauthVersionMax="36" xr10:uidLastSave="{00000000-0000-0000-0000-000000000000}"/>
  <bookViews>
    <workbookView xWindow="0" yWindow="0" windowWidth="22260" windowHeight="10860" activeTab="1" xr2:uid="{00000000-000D-0000-FFFF-FFFF00000000}"/>
  </bookViews>
  <sheets>
    <sheet name="TB" sheetId="1" r:id="rId1"/>
    <sheet name="ATB" sheetId="2" r:id="rId2"/>
    <sheet name="CombinedTB" sheetId="4" r:id="rId3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7" i="2" l="1"/>
  <c r="AF27" i="2"/>
  <c r="AG27" i="2" s="1"/>
  <c r="V26" i="2"/>
  <c r="AF26" i="2"/>
  <c r="AG26" i="2" s="1"/>
  <c r="AH27" i="2" l="1"/>
  <c r="AH26" i="2"/>
  <c r="V25" i="1"/>
  <c r="AF25" i="1"/>
  <c r="AG25" i="1" s="1"/>
  <c r="AH25" i="1" s="1"/>
  <c r="V24" i="1"/>
  <c r="AF24" i="1"/>
  <c r="AG24" i="1" s="1"/>
  <c r="V23" i="1"/>
  <c r="AF23" i="1"/>
  <c r="AG23" i="1" s="1"/>
  <c r="AH24" i="1" l="1"/>
  <c r="AH23" i="1"/>
  <c r="AF6" i="4"/>
  <c r="AA6" i="4"/>
  <c r="V6" i="4"/>
  <c r="Z6" i="4"/>
  <c r="AF5" i="4"/>
  <c r="AG5" i="4" s="1"/>
  <c r="AH5" i="4" s="1"/>
  <c r="AA5" i="4"/>
  <c r="V5" i="4"/>
  <c r="Z5" i="4"/>
  <c r="AF4" i="4"/>
  <c r="AA4" i="4"/>
  <c r="V4" i="4"/>
  <c r="AF3" i="4"/>
  <c r="AA3" i="4"/>
  <c r="V3" i="4"/>
  <c r="Z3" i="4"/>
  <c r="AF2" i="4"/>
  <c r="AG2" i="4" s="1"/>
  <c r="AH2" i="4" s="1"/>
  <c r="AA2" i="4"/>
  <c r="V2" i="4"/>
  <c r="B1" i="4"/>
  <c r="W5" i="4" l="1"/>
  <c r="AG4" i="4"/>
  <c r="AH4" i="4" s="1"/>
  <c r="W4" i="4" s="1"/>
  <c r="Z4" i="4"/>
  <c r="W2" i="4"/>
  <c r="Z2" i="4"/>
  <c r="AG3" i="4"/>
  <c r="AH3" i="4" s="1"/>
  <c r="W3" i="4" s="1"/>
  <c r="AG6" i="4"/>
  <c r="AH6" i="4" s="1"/>
  <c r="W6" i="4" s="1"/>
  <c r="V25" i="2"/>
  <c r="AF25" i="2"/>
  <c r="AG25" i="2" s="1"/>
  <c r="V24" i="2"/>
  <c r="AF24" i="2"/>
  <c r="AG24" i="2" s="1"/>
  <c r="V23" i="2"/>
  <c r="AF23" i="2"/>
  <c r="AG23" i="2" s="1"/>
  <c r="AK4" i="4" l="1"/>
  <c r="AM4" i="4" s="1"/>
  <c r="AO4" i="4" s="1"/>
  <c r="AB4" i="4" s="1"/>
  <c r="AK6" i="4"/>
  <c r="AM6" i="4" s="1"/>
  <c r="AO6" i="4" s="1"/>
  <c r="AB6" i="4" s="1"/>
  <c r="AK3" i="4"/>
  <c r="AM3" i="4" s="1"/>
  <c r="AO3" i="4" s="1"/>
  <c r="AB3" i="4" s="1"/>
  <c r="AK2" i="4"/>
  <c r="AM2" i="4" s="1"/>
  <c r="AO2" i="4" s="1"/>
  <c r="AB2" i="4" s="1"/>
  <c r="AK5" i="4"/>
  <c r="AM5" i="4" s="1"/>
  <c r="AO5" i="4" s="1"/>
  <c r="AB5" i="4" s="1"/>
  <c r="AH25" i="2"/>
  <c r="AH24" i="2"/>
  <c r="AH23" i="2"/>
  <c r="AF22" i="2" l="1"/>
  <c r="AG22" i="2" s="1"/>
  <c r="AH22" i="2" s="1"/>
  <c r="AA22" i="2"/>
  <c r="V22" i="2"/>
  <c r="Z22" i="2"/>
  <c r="AF21" i="2"/>
  <c r="AG21" i="2" s="1"/>
  <c r="AH21" i="2" s="1"/>
  <c r="AA21" i="2"/>
  <c r="V21" i="2"/>
  <c r="Z21" i="2"/>
  <c r="AF20" i="2"/>
  <c r="AG20" i="2" s="1"/>
  <c r="AH20" i="2" s="1"/>
  <c r="AA20" i="2"/>
  <c r="V20" i="2"/>
  <c r="Z20" i="2"/>
  <c r="AF19" i="2"/>
  <c r="AG19" i="2" s="1"/>
  <c r="AH19" i="2" s="1"/>
  <c r="AA19" i="2"/>
  <c r="V19" i="2"/>
  <c r="Z19" i="2"/>
  <c r="AF18" i="2"/>
  <c r="AA18" i="2"/>
  <c r="V18" i="2"/>
  <c r="Z18" i="2"/>
  <c r="AF17" i="2"/>
  <c r="AA17" i="2"/>
  <c r="V17" i="2"/>
  <c r="Z17" i="2"/>
  <c r="AF16" i="2"/>
  <c r="AG16" i="2" s="1"/>
  <c r="AA16" i="2"/>
  <c r="V16" i="2"/>
  <c r="Z16" i="2"/>
  <c r="AF15" i="2"/>
  <c r="AA15" i="2"/>
  <c r="V15" i="2"/>
  <c r="AF14" i="2"/>
  <c r="AG14" i="2" s="1"/>
  <c r="AH14" i="2" s="1"/>
  <c r="AA14" i="2"/>
  <c r="V14" i="2"/>
  <c r="Z14" i="2"/>
  <c r="AF13" i="2"/>
  <c r="AG13" i="2" s="1"/>
  <c r="AH13" i="2" s="1"/>
  <c r="AA13" i="2"/>
  <c r="V13" i="2"/>
  <c r="AF12" i="2"/>
  <c r="AG12" i="2" s="1"/>
  <c r="AH12" i="2" s="1"/>
  <c r="AA12" i="2"/>
  <c r="V12" i="2"/>
  <c r="Z12" i="2"/>
  <c r="AF11" i="2"/>
  <c r="AG11" i="2" s="1"/>
  <c r="AH11" i="2" s="1"/>
  <c r="AA11" i="2"/>
  <c r="V11" i="2"/>
  <c r="Z11" i="2"/>
  <c r="AF10" i="2"/>
  <c r="AA10" i="2"/>
  <c r="V10" i="2"/>
  <c r="Z10" i="2"/>
  <c r="AF9" i="2"/>
  <c r="AA9" i="2"/>
  <c r="V9" i="2"/>
  <c r="Z9" i="2"/>
  <c r="AF8" i="2"/>
  <c r="AA8" i="2"/>
  <c r="V8" i="2"/>
  <c r="Z8" i="2"/>
  <c r="AF7" i="2"/>
  <c r="AG7" i="2" s="1"/>
  <c r="AH7" i="2" s="1"/>
  <c r="AA7" i="2"/>
  <c r="V7" i="2"/>
  <c r="AF6" i="2"/>
  <c r="AG6" i="2" s="1"/>
  <c r="AH6" i="2" s="1"/>
  <c r="AA6" i="2"/>
  <c r="V6" i="2"/>
  <c r="Z6" i="2"/>
  <c r="AF5" i="2"/>
  <c r="AG5" i="2" s="1"/>
  <c r="AH5" i="2" s="1"/>
  <c r="AA5" i="2"/>
  <c r="V5" i="2"/>
  <c r="AF4" i="2"/>
  <c r="AA4" i="2"/>
  <c r="V4" i="2"/>
  <c r="Z4" i="2"/>
  <c r="AF3" i="2"/>
  <c r="AG3" i="2" s="1"/>
  <c r="AA3" i="2"/>
  <c r="V3" i="2"/>
  <c r="AF2" i="2"/>
  <c r="AG2" i="2" s="1"/>
  <c r="AH2" i="2" s="1"/>
  <c r="AA2" i="2"/>
  <c r="V2" i="2"/>
  <c r="Z2" i="2"/>
  <c r="B1" i="2"/>
  <c r="Z13" i="2" l="1"/>
  <c r="Z7" i="2"/>
  <c r="AG8" i="2"/>
  <c r="AH8" i="2" s="1"/>
  <c r="W8" i="2" s="1"/>
  <c r="Z15" i="2"/>
  <c r="AH16" i="2"/>
  <c r="W16" i="2" s="1"/>
  <c r="AG15" i="2"/>
  <c r="AH15" i="2" s="1"/>
  <c r="W15" i="2" s="1"/>
  <c r="W7" i="2"/>
  <c r="W19" i="2"/>
  <c r="W2" i="2"/>
  <c r="W21" i="2"/>
  <c r="W20" i="2"/>
  <c r="W22" i="2"/>
  <c r="W5" i="2"/>
  <c r="W11" i="2"/>
  <c r="W13" i="2"/>
  <c r="AG9" i="2"/>
  <c r="AH9" i="2" s="1"/>
  <c r="W9" i="2" s="1"/>
  <c r="AG17" i="2"/>
  <c r="AH17" i="2" s="1"/>
  <c r="W17" i="2" s="1"/>
  <c r="Z5" i="2"/>
  <c r="W6" i="2"/>
  <c r="Z3" i="2"/>
  <c r="AG4" i="2"/>
  <c r="AH4" i="2" s="1"/>
  <c r="W4" i="2" s="1"/>
  <c r="W12" i="2"/>
  <c r="AH3" i="2"/>
  <c r="W3" i="2" s="1"/>
  <c r="W14" i="2"/>
  <c r="AG10" i="2"/>
  <c r="AH10" i="2" s="1"/>
  <c r="W10" i="2" s="1"/>
  <c r="AG18" i="2"/>
  <c r="AH18" i="2" s="1"/>
  <c r="W18" i="2" s="1"/>
  <c r="AH2" i="1"/>
  <c r="AH3" i="1"/>
  <c r="AH4" i="1"/>
  <c r="AH6" i="1"/>
  <c r="AH7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G2" i="1"/>
  <c r="AG3" i="1"/>
  <c r="AG4" i="1"/>
  <c r="AG6" i="1"/>
  <c r="AG7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F2" i="1"/>
  <c r="AF3" i="1"/>
  <c r="AF4" i="1"/>
  <c r="AF5" i="1"/>
  <c r="AG5" i="1" s="1"/>
  <c r="AF6" i="1"/>
  <c r="AF7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G22" i="1" s="1"/>
  <c r="AH22" i="1" s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V2" i="1"/>
  <c r="V3" i="1"/>
  <c r="V4" i="1"/>
  <c r="V5" i="1"/>
  <c r="V6" i="1"/>
  <c r="V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Z2" i="1"/>
  <c r="Z7" i="1"/>
  <c r="Z9" i="1"/>
  <c r="Z10" i="1"/>
  <c r="Z15" i="1"/>
  <c r="Z16" i="1"/>
  <c r="Z17" i="1"/>
  <c r="Z18" i="1"/>
  <c r="AH5" i="1" l="1"/>
  <c r="W5" i="1" s="1"/>
  <c r="AK5" i="1" s="1"/>
  <c r="AM5" i="1" s="1"/>
  <c r="AO5" i="1" s="1"/>
  <c r="Z12" i="1"/>
  <c r="Z4" i="1"/>
  <c r="Z22" i="1"/>
  <c r="Z14" i="1"/>
  <c r="Z6" i="1"/>
  <c r="Z21" i="1"/>
  <c r="Z13" i="1"/>
  <c r="Z5" i="1"/>
  <c r="Z19" i="1"/>
  <c r="Z11" i="1"/>
  <c r="Z3" i="1"/>
  <c r="Z20" i="1"/>
  <c r="AK18" i="2"/>
  <c r="AM18" i="2" s="1"/>
  <c r="AO18" i="2" s="1"/>
  <c r="AB18" i="2" s="1"/>
  <c r="AK10" i="2"/>
  <c r="AM10" i="2" s="1"/>
  <c r="AO10" i="2" s="1"/>
  <c r="AB10" i="2" s="1"/>
  <c r="AK4" i="2"/>
  <c r="AM4" i="2" s="1"/>
  <c r="AO4" i="2" s="1"/>
  <c r="AB4" i="2" s="1"/>
  <c r="AK9" i="2"/>
  <c r="AM9" i="2" s="1"/>
  <c r="AO9" i="2" s="1"/>
  <c r="AB9" i="2" s="1"/>
  <c r="AK3" i="2"/>
  <c r="AM3" i="2" s="1"/>
  <c r="AO3" i="2" s="1"/>
  <c r="AB3" i="2" s="1"/>
  <c r="AK17" i="2"/>
  <c r="AM17" i="2" s="1"/>
  <c r="AO17" i="2" s="1"/>
  <c r="AB17" i="2" s="1"/>
  <c r="AK8" i="2"/>
  <c r="AM8" i="2" s="1"/>
  <c r="AO8" i="2" s="1"/>
  <c r="AB8" i="2" s="1"/>
  <c r="AK22" i="2"/>
  <c r="AM22" i="2" s="1"/>
  <c r="AO22" i="2" s="1"/>
  <c r="AB22" i="2" s="1"/>
  <c r="AK2" i="2"/>
  <c r="AM2" i="2" s="1"/>
  <c r="AO2" i="2" s="1"/>
  <c r="AB2" i="2" s="1"/>
  <c r="AK20" i="2"/>
  <c r="AM20" i="2" s="1"/>
  <c r="AO20" i="2" s="1"/>
  <c r="AB20" i="2" s="1"/>
  <c r="AK14" i="2"/>
  <c r="AM14" i="2" s="1"/>
  <c r="AO14" i="2" s="1"/>
  <c r="AB14" i="2" s="1"/>
  <c r="AK19" i="2"/>
  <c r="AM19" i="2" s="1"/>
  <c r="AO19" i="2" s="1"/>
  <c r="AB19" i="2" s="1"/>
  <c r="AK6" i="2"/>
  <c r="AM6" i="2" s="1"/>
  <c r="AO6" i="2" s="1"/>
  <c r="AB6" i="2" s="1"/>
  <c r="AK21" i="2"/>
  <c r="AM21" i="2" s="1"/>
  <c r="AO21" i="2" s="1"/>
  <c r="AB21" i="2" s="1"/>
  <c r="AK15" i="2"/>
  <c r="AM15" i="2" s="1"/>
  <c r="AO15" i="2" s="1"/>
  <c r="AB15" i="2" s="1"/>
  <c r="AK13" i="2"/>
  <c r="AM13" i="2" s="1"/>
  <c r="AO13" i="2" s="1"/>
  <c r="AB13" i="2" s="1"/>
  <c r="AK11" i="2"/>
  <c r="AM11" i="2" s="1"/>
  <c r="AO11" i="2" s="1"/>
  <c r="AB11" i="2" s="1"/>
  <c r="AK12" i="2"/>
  <c r="AM12" i="2" s="1"/>
  <c r="AO12" i="2" s="1"/>
  <c r="AB12" i="2" s="1"/>
  <c r="AK5" i="2"/>
  <c r="AM5" i="2" s="1"/>
  <c r="AO5" i="2" s="1"/>
  <c r="AB5" i="2" s="1"/>
  <c r="AK16" i="2"/>
  <c r="AM16" i="2" s="1"/>
  <c r="AO16" i="2" s="1"/>
  <c r="AB16" i="2" s="1"/>
  <c r="AK7" i="2"/>
  <c r="AM7" i="2" s="1"/>
  <c r="AO7" i="2" s="1"/>
  <c r="AB7" i="2" s="1"/>
  <c r="W13" i="1"/>
  <c r="AK13" i="1" s="1"/>
  <c r="AM13" i="1" s="1"/>
  <c r="AO13" i="1" s="1"/>
  <c r="W21" i="1"/>
  <c r="AK21" i="1" s="1"/>
  <c r="AM21" i="1" s="1"/>
  <c r="AO21" i="1" s="1"/>
  <c r="W2" i="1"/>
  <c r="W3" i="1"/>
  <c r="AK3" i="1" s="1"/>
  <c r="AM3" i="1" s="1"/>
  <c r="AO3" i="1" s="1"/>
  <c r="W4" i="1"/>
  <c r="AK4" i="1" s="1"/>
  <c r="AM4" i="1" s="1"/>
  <c r="AO4" i="1" s="1"/>
  <c r="W6" i="1"/>
  <c r="AK6" i="1" s="1"/>
  <c r="AM6" i="1" s="1"/>
  <c r="AO6" i="1" s="1"/>
  <c r="W7" i="1"/>
  <c r="W9" i="1"/>
  <c r="W10" i="1"/>
  <c r="W11" i="1"/>
  <c r="AK11" i="1" s="1"/>
  <c r="AM11" i="1" s="1"/>
  <c r="AO11" i="1" s="1"/>
  <c r="W12" i="1"/>
  <c r="AK12" i="1" s="1"/>
  <c r="AM12" i="1" s="1"/>
  <c r="AO12" i="1" s="1"/>
  <c r="W14" i="1"/>
  <c r="AK14" i="1" s="1"/>
  <c r="AM14" i="1" s="1"/>
  <c r="AO14" i="1" s="1"/>
  <c r="W15" i="1"/>
  <c r="W16" i="1"/>
  <c r="W17" i="1"/>
  <c r="W18" i="1"/>
  <c r="W19" i="1"/>
  <c r="AK19" i="1" s="1"/>
  <c r="AM19" i="1" s="1"/>
  <c r="W20" i="1"/>
  <c r="AK20" i="1" s="1"/>
  <c r="AM20" i="1" s="1"/>
  <c r="AO20" i="1" s="1"/>
  <c r="W22" i="1"/>
  <c r="AK22" i="1" s="1"/>
  <c r="AM22" i="1" s="1"/>
  <c r="AO22" i="1" s="1"/>
  <c r="AO19" i="1" l="1"/>
  <c r="AK2" i="1"/>
  <c r="AM2" i="1" s="1"/>
  <c r="AO2" i="1" s="1"/>
  <c r="AK8" i="1"/>
  <c r="AM8" i="1" s="1"/>
  <c r="AO8" i="1" s="1"/>
  <c r="AK10" i="1"/>
  <c r="AM10" i="1" s="1"/>
  <c r="AO10" i="1" s="1"/>
  <c r="AK16" i="1"/>
  <c r="AM16" i="1" s="1"/>
  <c r="AO16" i="1" s="1"/>
  <c r="AK18" i="1"/>
  <c r="AM18" i="1" s="1"/>
  <c r="AO18" i="1" s="1"/>
  <c r="AK9" i="1"/>
  <c r="AM9" i="1" s="1"/>
  <c r="AO9" i="1" s="1"/>
  <c r="AK7" i="1"/>
  <c r="AM7" i="1" s="1"/>
  <c r="AO7" i="1" s="1"/>
  <c r="AK17" i="1"/>
  <c r="AM17" i="1" s="1"/>
  <c r="AO17" i="1" s="1"/>
  <c r="AK15" i="1"/>
  <c r="AM15" i="1" s="1"/>
  <c r="AO15" i="1" s="1"/>
  <c r="AB4" i="1"/>
  <c r="AB5" i="1"/>
  <c r="AB13" i="1"/>
  <c r="AB21" i="1"/>
  <c r="AB12" i="1" l="1"/>
  <c r="AB20" i="1"/>
  <c r="AB15" i="1"/>
  <c r="AB7" i="1"/>
  <c r="AB8" i="1"/>
  <c r="AB3" i="1"/>
  <c r="AB17" i="1"/>
  <c r="AB16" i="1"/>
  <c r="AB11" i="1"/>
  <c r="AB9" i="1"/>
  <c r="AB2" i="1"/>
  <c r="AB19" i="1"/>
  <c r="AB6" i="1"/>
  <c r="AB10" i="1"/>
  <c r="AB14" i="1"/>
  <c r="AB18" i="1"/>
  <c r="AB22" i="1"/>
  <c r="B1" i="1"/>
  <c r="V8" i="1" l="1"/>
  <c r="Z8" i="1"/>
  <c r="AF8" i="1"/>
  <c r="AG8" i="1" l="1"/>
  <c r="AH8" i="1" s="1"/>
  <c r="W8" i="1" s="1"/>
</calcChain>
</file>

<file path=xl/sharedStrings.xml><?xml version="1.0" encoding="utf-8"?>
<sst xmlns="http://schemas.openxmlformats.org/spreadsheetml/2006/main" count="287" uniqueCount="119">
  <si>
    <t>处理列数</t>
  </si>
  <si>
    <t>列号</t>
  </si>
  <si>
    <t>列名称</t>
  </si>
  <si>
    <t>列公式</t>
  </si>
  <si>
    <t>输入文件名</t>
    <phoneticPr fontId="1" type="noConversion"/>
  </si>
  <si>
    <t>输入工作表名</t>
    <phoneticPr fontId="1" type="noConversion"/>
  </si>
  <si>
    <t>公司简称</t>
  </si>
  <si>
    <t>科目编码</t>
  </si>
  <si>
    <t>主科目名称</t>
  </si>
  <si>
    <t>报表科目名称</t>
  </si>
  <si>
    <t>A3科目名称</t>
  </si>
  <si>
    <t>唯一识别码</t>
  </si>
  <si>
    <t>单家本位币借正贷负</t>
  </si>
  <si>
    <t>RMB借正贷负</t>
  </si>
  <si>
    <t>科目逻辑标识</t>
  </si>
  <si>
    <t>首条杠</t>
  </si>
  <si>
    <t>次条杠</t>
  </si>
  <si>
    <t>科目名称</t>
  </si>
  <si>
    <t>币种</t>
  </si>
  <si>
    <t>表标签</t>
  </si>
  <si>
    <t>汇率标签</t>
  </si>
  <si>
    <t>适用汇率</t>
  </si>
  <si>
    <t>汇率折算RMB</t>
  </si>
  <si>
    <t>RMB历史折算</t>
  </si>
  <si>
    <t>=IFNA(RC[8],RC[11])</t>
    <phoneticPr fontId="1" type="noConversion"/>
  </si>
  <si>
    <t>=IFNA(IF(RC[3]="重复明细",0,RC[13]),RC[13])</t>
    <phoneticPr fontId="1" type="noConversion"/>
  </si>
  <si>
    <t>=RC[-2]&amp;"/"&amp;RC[-1]</t>
    <phoneticPr fontId="1" type="noConversion"/>
  </si>
  <si>
    <t>=ROUND(RC[-12]*RC[-1],2)</t>
    <phoneticPr fontId="1" type="noConversion"/>
  </si>
  <si>
    <t>01Co&amp;FX.xlsx</t>
  </si>
  <si>
    <t>Basic</t>
  </si>
  <si>
    <t>n/a</t>
    <phoneticPr fontId="1" type="noConversion"/>
  </si>
  <si>
    <t>03MR.xlsx</t>
  </si>
  <si>
    <t>科目</t>
    <phoneticPr fontId="1" type="noConversion"/>
  </si>
  <si>
    <t>FX</t>
  </si>
  <si>
    <t>History</t>
  </si>
  <si>
    <t>=VLOOKUP(RC[-9],'[%s]%s'!C2:C3,2,0)</t>
    <phoneticPr fontId="1" type="noConversion"/>
  </si>
  <si>
    <t>=VLOOKUP(RC[-14],'[%s]%s'!C2:C3,2,0)</t>
    <phoneticPr fontId="1" type="noConversion"/>
  </si>
  <si>
    <t>=VLOOKUP(RC[-13],'[%s]%s'!C1:C4,4,0)</t>
    <phoneticPr fontId="1" type="noConversion"/>
  </si>
  <si>
    <t>=VLOOKUP(RC[-1],'[%s]%s'!C6:C7,2,0)</t>
    <phoneticPr fontId="1" type="noConversion"/>
  </si>
  <si>
    <t>=VLOOKUP(RC[-14],'[%s]%s'!C1:C2,2,0)</t>
    <phoneticPr fontId="1" type="noConversion"/>
  </si>
  <si>
    <t>=VLOOKUP(RC1,'[%s]%s'!C1:C2,2,0)</t>
    <phoneticPr fontId="1" type="noConversion"/>
  </si>
  <si>
    <t>=VLOOKUP(RC[-1],'[%s]%s'!C1:C3,2,0)</t>
    <phoneticPr fontId="1" type="noConversion"/>
  </si>
  <si>
    <t>=RC[-5]&amp;"\"&amp;RC3</t>
    <phoneticPr fontId="1" type="noConversion"/>
  </si>
  <si>
    <t>=IF(RC16="借",RC18,-RC18)</t>
    <phoneticPr fontId="1" type="noConversion"/>
  </si>
  <si>
    <t>=FIND("\",RC3)</t>
    <phoneticPr fontId="1" type="noConversion"/>
  </si>
  <si>
    <t>=IFERROR(FIND("\",RC3,RC[-1]+1),1000)</t>
    <phoneticPr fontId="1" type="noConversion"/>
  </si>
  <si>
    <t>=MID(RC3,RC[-2]+1,RC[-1]-RC[-2]-1)</t>
    <phoneticPr fontId="1" type="noConversion"/>
  </si>
  <si>
    <t>01Co&amp;FX.xlsx</t>
    <phoneticPr fontId="1" type="noConversion"/>
  </si>
  <si>
    <t>02SR.xlsx</t>
    <phoneticPr fontId="1" type="noConversion"/>
  </si>
  <si>
    <t>03MR.xlsx</t>
    <phoneticPr fontId="1" type="noConversion"/>
  </si>
  <si>
    <t>公司简称</t>
    <phoneticPr fontId="1" type="noConversion"/>
  </si>
  <si>
    <t>科目编码</t>
    <phoneticPr fontId="1" type="noConversion"/>
  </si>
  <si>
    <t>主科目名称</t>
    <phoneticPr fontId="1" type="noConversion"/>
  </si>
  <si>
    <t>报表科目名称</t>
    <phoneticPr fontId="1" type="noConversion"/>
  </si>
  <si>
    <t>A3科目名称</t>
    <phoneticPr fontId="1" type="noConversion"/>
  </si>
  <si>
    <t>唯一识别码</t>
    <phoneticPr fontId="1" type="noConversion"/>
  </si>
  <si>
    <t>单家本位币借正贷负</t>
    <phoneticPr fontId="1" type="noConversion"/>
  </si>
  <si>
    <t>RMB借正贷负</t>
    <phoneticPr fontId="1" type="noConversion"/>
  </si>
  <si>
    <t>科目逻辑标识</t>
    <phoneticPr fontId="1" type="noConversion"/>
  </si>
  <si>
    <t>首条杠</t>
    <phoneticPr fontId="1" type="noConversion"/>
  </si>
  <si>
    <t>次条杠</t>
    <phoneticPr fontId="1" type="noConversion"/>
  </si>
  <si>
    <t>科目名称</t>
    <phoneticPr fontId="1" type="noConversion"/>
  </si>
  <si>
    <t>币种</t>
    <phoneticPr fontId="1" type="noConversion"/>
  </si>
  <si>
    <t>表标签</t>
    <phoneticPr fontId="1" type="noConversion"/>
  </si>
  <si>
    <t>汇率标签</t>
    <phoneticPr fontId="1" type="noConversion"/>
  </si>
  <si>
    <t>适用汇率</t>
    <phoneticPr fontId="1" type="noConversion"/>
  </si>
  <si>
    <t>汇率折算RMB</t>
    <phoneticPr fontId="1" type="noConversion"/>
  </si>
  <si>
    <t>RMB历史折算</t>
    <phoneticPr fontId="1" type="noConversion"/>
  </si>
  <si>
    <t>=IFERROR(IFNA(RC[-2],RC[-1]),0)</t>
    <phoneticPr fontId="1" type="noConversion"/>
  </si>
  <si>
    <t>辅助项</t>
  </si>
  <si>
    <t>科目及方向</t>
    <phoneticPr fontId="1" type="noConversion"/>
  </si>
  <si>
    <t>辅助项比对</t>
    <phoneticPr fontId="1" type="noConversion"/>
  </si>
  <si>
    <t>=IFERROR(IF(RC[5]=RC[12],RC[11],0),0)</t>
    <phoneticPr fontId="1" type="noConversion"/>
  </si>
  <si>
    <t>02SR.xlsx</t>
  </si>
  <si>
    <t>科目</t>
  </si>
  <si>
    <t>FX</t>
    <phoneticPr fontId="1" type="noConversion"/>
  </si>
  <si>
    <t>=VLOOKUP(RC[11],'[%s]%s'!C1:C3,3,0)</t>
    <phoneticPr fontId="1" type="noConversion"/>
  </si>
  <si>
    <t>=VLOOKUP(RC[-11],'[%s]%s'!C2:C4,3,0)</t>
    <phoneticPr fontId="1" type="noConversion"/>
  </si>
  <si>
    <t>=RC[-5]&amp;"\"&amp;TRIM(RC2)&amp;"\"&amp;RC[7]&amp;":"&amp;RC3</t>
    <phoneticPr fontId="1" type="noConversion"/>
  </si>
  <si>
    <t>=FIND("\",RC2)</t>
    <phoneticPr fontId="1" type="noConversion"/>
  </si>
  <si>
    <t>=IFERROR(FIND("\",RC2,RC[-1]+1),1000)</t>
    <phoneticPr fontId="1" type="noConversion"/>
  </si>
  <si>
    <t>=MID(RC2,RC[-3]+1,RC[-2]-RC[-3]-1)&amp;"\"&amp;RC16</t>
    <phoneticPr fontId="1" type="noConversion"/>
  </si>
  <si>
    <t>=MID(RC[20],RC[22]+1,RC[23]-RC[22]-1)</t>
    <phoneticPr fontId="1" type="noConversion"/>
  </si>
  <si>
    <t>=MID(RC[1],RC[2]+1,1000)</t>
    <phoneticPr fontId="1" type="noConversion"/>
  </si>
  <si>
    <t>文件名</t>
    <phoneticPr fontId="1" type="noConversion"/>
  </si>
  <si>
    <t>工作表名位置</t>
    <phoneticPr fontId="1" type="noConversion"/>
  </si>
  <si>
    <t>公司名起始位</t>
    <phoneticPr fontId="1" type="noConversion"/>
  </si>
  <si>
    <t>公司名结束位</t>
    <phoneticPr fontId="1" type="noConversion"/>
  </si>
  <si>
    <t>=CELL("filename",RC[-1])</t>
    <phoneticPr fontId="1" type="noConversion"/>
  </si>
  <si>
    <t>=FIND("]",RC[-1])</t>
    <phoneticPr fontId="1" type="noConversion"/>
  </si>
  <si>
    <t>=FIND("#",RC[-2])</t>
    <phoneticPr fontId="1" type="noConversion"/>
  </si>
  <si>
    <t>=FIND("#",RC[-3],RC[-1]+1)</t>
    <phoneticPr fontId="1" type="noConversion"/>
  </si>
  <si>
    <t>=TRIM(LEFT(RC2,RC[9]-1))&amp;"/"&amp;RC16</t>
    <phoneticPr fontId="1" type="noConversion"/>
  </si>
  <si>
    <t>报表借正贷负</t>
  </si>
  <si>
    <t>TB原币借正贷负</t>
  </si>
  <si>
    <t>差异金额</t>
  </si>
  <si>
    <t>=SUMIFS(CombinedTB!C[2],CombinedTB!C[-4],FScheck!RC[-4],CombinedTB!C[-1],FScheck!RC[-3])</t>
    <phoneticPr fontId="1" type="noConversion"/>
  </si>
  <si>
    <t>=RC[-3]*RC[-2]-RC[-1]</t>
    <phoneticPr fontId="1" type="noConversion"/>
  </si>
  <si>
    <t>=VLOOKUP(RC[-2],[%s]%s!C2:C5,4,0)</t>
    <phoneticPr fontId="1" type="noConversion"/>
  </si>
  <si>
    <t>=IF(RC[20]="224105",RC[20]&amp;"/"&amp;RC[22],TRIM(RC2)&amp;"/"&amp;RC16)</t>
    <phoneticPr fontId="1" type="noConversion"/>
  </si>
  <si>
    <t>6位编码</t>
  </si>
  <si>
    <t>6位编码合计数</t>
  </si>
  <si>
    <t>6位借贷</t>
  </si>
  <si>
    <t>=LEFT(RC2,6)</t>
    <phoneticPr fontId="1" type="noConversion"/>
  </si>
  <si>
    <t>=SUMIF(C[-1],RC[-1],C27)</t>
    <phoneticPr fontId="1" type="noConversion"/>
  </si>
  <si>
    <t>=IF(RC[-1]&gt;0,"借","贷")</t>
    <phoneticPr fontId="1" type="noConversion"/>
  </si>
  <si>
    <t>A3科目名称（特殊规则）</t>
  </si>
  <si>
    <t>=IFNA(RC[20],RC[21])</t>
    <phoneticPr fontId="1" type="noConversion"/>
  </si>
  <si>
    <t>=VLOOKUP(RC[-23],'[%s]%s'!C1:C3,3,0)</t>
    <phoneticPr fontId="1" type="noConversion"/>
  </si>
  <si>
    <t>=VLOOKUP(RC[-19],'[%s]%s'!C1:C2,2,0)</t>
    <phoneticPr fontId="1" type="noConversion"/>
  </si>
  <si>
    <t>重分类</t>
  </si>
  <si>
    <t>A3一般科目名称</t>
  </si>
  <si>
    <t>重分类</t>
    <phoneticPr fontId="1" type="noConversion"/>
  </si>
  <si>
    <t>=IFERROR(RC[20],RC[21])</t>
    <phoneticPr fontId="1" type="noConversion"/>
  </si>
  <si>
    <t>A3科目名称（重分类后）</t>
  </si>
  <si>
    <t>=VLOOKUP(RC[-25],'[%s]%s'!C1:C2,2,0)</t>
    <phoneticPr fontId="1" type="noConversion"/>
  </si>
  <si>
    <t>=VLOOKUP(RC[-25],'[%s]%s'!C1:C3,3,0)</t>
    <phoneticPr fontId="1" type="noConversion"/>
  </si>
  <si>
    <t>=IFERROR(RC[1],RC[2])</t>
    <phoneticPr fontId="1" type="noConversion"/>
  </si>
  <si>
    <t>=VLOOKUP(RC[-19],'[%s]%s'!C1:C2,2,0)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</si>
</sst>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7" sqref="C27"/>
    </sheetView>
  </sheetViews>
  <sheetFormatPr defaultRowHeight="14.25"/>
  <cols>
    <col min="2" max="2" width="19.25" bestFit="1" customWidth="1"/>
    <col min="3" max="3" width="58" customWidth="1"/>
    <col min="4" max="5" width="31.25" bestFit="1" customWidth="1"/>
  </cols>
  <sheetData>
    <row r="1" spans="1:41">
      <c r="A1" t="s">
        <v>0</v>
      </c>
      <c r="B1">
        <f>COUNTA(A4:A29)</f>
        <v>24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57</v>
      </c>
    </row>
    <row r="2" spans="1:41">
      <c r="U2" t="e">
        <v>#N/A</v>
      </c>
      <c r="V2" t="str">
        <f t="shared" ref="V2:V25" si="0">TRIM($C2)</f>
        <v/>
      </c>
      <c r="W2" t="e">
        <f t="shared" ref="W2:W22" si="1">_xlfn.IFNA(AE2,AH2)</f>
        <v>#VALUE!</v>
      </c>
      <c r="X2" t="e">
        <v>#VALUE!</v>
      </c>
      <c r="Y2" t="e">
        <v>#VALUE!</v>
      </c>
      <c r="Z2" t="e">
        <f t="shared" ref="Z2:Z22" si="2">U2&amp;"\"&amp;$C2</f>
        <v>#N/A</v>
      </c>
      <c r="AA2">
        <f t="shared" ref="AA2:AA22" si="3">IF($P2="借",$R2,-$R2)</f>
        <v>0</v>
      </c>
      <c r="AB2" t="e">
        <f t="shared" ref="AB2:AB22" si="4">_xlfn.IFNA(IF(AE2="重复明细",0,AO2),AO2)</f>
        <v>#N/A</v>
      </c>
      <c r="AE2" t="e">
        <v>#N/A</v>
      </c>
      <c r="AF2" t="e">
        <f t="shared" ref="AF2:AF25" si="5">FIND("\",$C2)</f>
        <v>#VALUE!</v>
      </c>
      <c r="AG2">
        <f t="shared" ref="AG2:AG25" si="6">IFERROR(FIND("\",$C2,AF2+1),1000)</f>
        <v>1000</v>
      </c>
      <c r="AH2" t="e">
        <f t="shared" ref="AH2:AH25" si="7">MID($C2,AF2+1,AG2-AF2-1)</f>
        <v>#VALUE!</v>
      </c>
      <c r="AI2" t="e">
        <v>#N/A</v>
      </c>
      <c r="AJ2" t="e">
        <v>#VALUE!</v>
      </c>
      <c r="AK2" t="e">
        <f t="shared" ref="AK2:AK22" si="8">AI2&amp;"/"&amp;AJ2</f>
        <v>#N/A</v>
      </c>
      <c r="AL2" t="e">
        <v>#N/A</v>
      </c>
      <c r="AM2" t="e">
        <f t="shared" ref="AM2:AM22" si="9">ROUND(AA2*AL2,2)</f>
        <v>#N/A</v>
      </c>
      <c r="AN2" t="e">
        <v>#N/A</v>
      </c>
      <c r="AO2" t="e">
        <f t="shared" ref="AO2:AO22" si="10">_xlfn.IFNA(AM2,AN2)</f>
        <v>#N/A</v>
      </c>
    </row>
    <row r="3" spans="1:41">
      <c r="A3" t="s">
        <v>1</v>
      </c>
      <c r="B3" t="s">
        <v>2</v>
      </c>
      <c r="C3" t="s">
        <v>3</v>
      </c>
      <c r="D3" t="s">
        <v>4</v>
      </c>
      <c r="E3" t="s">
        <v>5</v>
      </c>
      <c r="U3" t="e">
        <v>#N/A</v>
      </c>
      <c r="V3" t="str">
        <f t="shared" si="0"/>
        <v>列公式</v>
      </c>
      <c r="W3" t="e">
        <f t="shared" si="1"/>
        <v>#VALUE!</v>
      </c>
      <c r="X3" t="e">
        <v>#VALUE!</v>
      </c>
      <c r="Y3" t="e">
        <v>#VALUE!</v>
      </c>
      <c r="Z3" t="e">
        <f t="shared" si="2"/>
        <v>#N/A</v>
      </c>
      <c r="AA3">
        <f t="shared" si="3"/>
        <v>0</v>
      </c>
      <c r="AB3" t="e">
        <f t="shared" si="4"/>
        <v>#N/A</v>
      </c>
      <c r="AE3" t="e">
        <v>#N/A</v>
      </c>
      <c r="AF3" t="e">
        <f t="shared" si="5"/>
        <v>#VALUE!</v>
      </c>
      <c r="AG3">
        <f t="shared" si="6"/>
        <v>1000</v>
      </c>
      <c r="AH3" t="e">
        <f t="shared" si="7"/>
        <v>#VALUE!</v>
      </c>
      <c r="AI3" t="e">
        <v>#N/A</v>
      </c>
      <c r="AJ3" t="e">
        <v>#VALUE!</v>
      </c>
      <c r="AK3" t="e">
        <f t="shared" si="8"/>
        <v>#N/A</v>
      </c>
      <c r="AL3" t="e">
        <v>#N/A</v>
      </c>
      <c r="AM3" t="e">
        <f t="shared" si="9"/>
        <v>#N/A</v>
      </c>
      <c r="AN3" t="e">
        <v>#N/A</v>
      </c>
      <c r="AO3" t="e">
        <f t="shared" si="10"/>
        <v>#N/A</v>
      </c>
    </row>
    <row r="4" spans="1:41">
      <c r="A4" s="1">
        <v>21</v>
      </c>
      <c r="B4" s="1" t="s">
        <v>6</v>
      </c>
      <c r="C4" s="2" t="s">
        <v>40</v>
      </c>
      <c r="D4" s="1" t="s">
        <v>47</v>
      </c>
      <c r="E4" s="1" t="s">
        <v>29</v>
      </c>
      <c r="F4" s="1"/>
      <c r="G4" s="1"/>
      <c r="H4" s="1"/>
      <c r="I4" s="1"/>
      <c r="J4" s="1"/>
      <c r="K4" s="1"/>
      <c r="L4" s="1"/>
      <c r="M4" s="1"/>
      <c r="U4" t="e">
        <v>#N/A</v>
      </c>
      <c r="V4" t="str">
        <f t="shared" si="0"/>
        <v>=VLOOKUP(RC1,'[%s]%s'!C1:C2,2,0)</v>
      </c>
      <c r="W4" t="e">
        <f t="shared" si="1"/>
        <v>#VALUE!</v>
      </c>
      <c r="X4" t="e">
        <v>#VALUE!</v>
      </c>
      <c r="Y4" t="e">
        <v>#VALUE!</v>
      </c>
      <c r="Z4" t="e">
        <f t="shared" si="2"/>
        <v>#N/A</v>
      </c>
      <c r="AA4">
        <f t="shared" si="3"/>
        <v>0</v>
      </c>
      <c r="AB4" t="e">
        <f t="shared" si="4"/>
        <v>#N/A</v>
      </c>
      <c r="AE4" t="e">
        <v>#N/A</v>
      </c>
      <c r="AF4" t="e">
        <f t="shared" si="5"/>
        <v>#VALUE!</v>
      </c>
      <c r="AG4">
        <f t="shared" si="6"/>
        <v>1000</v>
      </c>
      <c r="AH4" t="e">
        <f t="shared" si="7"/>
        <v>#VALUE!</v>
      </c>
      <c r="AI4" t="e">
        <v>#N/A</v>
      </c>
      <c r="AJ4" t="e">
        <v>#VALUE!</v>
      </c>
      <c r="AK4" t="e">
        <f t="shared" si="8"/>
        <v>#N/A</v>
      </c>
      <c r="AL4" t="e">
        <v>#N/A</v>
      </c>
      <c r="AM4" t="e">
        <f t="shared" si="9"/>
        <v>#N/A</v>
      </c>
      <c r="AN4" t="e">
        <v>#N/A</v>
      </c>
      <c r="AO4" t="e">
        <f t="shared" si="10"/>
        <v>#N/A</v>
      </c>
    </row>
    <row r="5" spans="1:41">
      <c r="A5" s="1">
        <v>22</v>
      </c>
      <c r="B5" s="1" t="s">
        <v>7</v>
      </c>
      <c r="C5" s="2" t="s">
        <v>99</v>
      </c>
      <c r="D5" s="3" t="s">
        <v>30</v>
      </c>
      <c r="E5" s="3" t="s">
        <v>30</v>
      </c>
      <c r="F5" s="1"/>
      <c r="G5" s="1"/>
      <c r="H5" s="1"/>
      <c r="I5" s="1"/>
      <c r="J5" s="1"/>
      <c r="K5" s="1"/>
      <c r="L5" s="1"/>
      <c r="M5" s="1"/>
      <c r="U5" t="e">
        <v>#N/A</v>
      </c>
      <c r="V5" t="str">
        <f t="shared" si="0"/>
        <v>=IF(RC[20]="224105",RC[20]&amp;"/"&amp;RC[22],TRIM(RC2)&amp;"/"&amp;RC16)</v>
      </c>
      <c r="W5" t="e">
        <f t="shared" si="1"/>
        <v>#VALUE!</v>
      </c>
      <c r="X5" t="e">
        <v>#VALUE!</v>
      </c>
      <c r="Y5" t="e">
        <v>#VALUE!</v>
      </c>
      <c r="Z5" t="e">
        <f t="shared" si="2"/>
        <v>#N/A</v>
      </c>
      <c r="AA5">
        <f t="shared" si="3"/>
        <v>0</v>
      </c>
      <c r="AB5" t="e">
        <f t="shared" si="4"/>
        <v>#N/A</v>
      </c>
      <c r="AE5" t="e">
        <v>#N/A</v>
      </c>
      <c r="AF5" t="e">
        <f t="shared" si="5"/>
        <v>#VALUE!</v>
      </c>
      <c r="AG5">
        <f t="shared" si="6"/>
        <v>1000</v>
      </c>
      <c r="AH5" t="e">
        <f t="shared" si="7"/>
        <v>#VALUE!</v>
      </c>
      <c r="AI5" t="e">
        <v>#N/A</v>
      </c>
      <c r="AJ5" t="e">
        <v>#VALUE!</v>
      </c>
      <c r="AK5" t="e">
        <f t="shared" si="8"/>
        <v>#N/A</v>
      </c>
      <c r="AL5" t="e">
        <v>#N/A</v>
      </c>
      <c r="AM5" t="e">
        <f t="shared" si="9"/>
        <v>#N/A</v>
      </c>
      <c r="AN5" t="e">
        <v>#N/A</v>
      </c>
      <c r="AO5" t="e">
        <f t="shared" si="10"/>
        <v>#N/A</v>
      </c>
    </row>
    <row r="6" spans="1:41">
      <c r="A6" s="1">
        <v>23</v>
      </c>
      <c r="B6" s="1" t="s">
        <v>8</v>
      </c>
      <c r="C6" s="2" t="s">
        <v>24</v>
      </c>
      <c r="D6" s="3" t="s">
        <v>30</v>
      </c>
      <c r="E6" s="3" t="s">
        <v>30</v>
      </c>
      <c r="F6" s="1"/>
      <c r="G6" s="1"/>
      <c r="H6" s="1"/>
      <c r="I6" s="1"/>
      <c r="J6" s="1"/>
      <c r="K6" s="1"/>
      <c r="L6" s="1"/>
      <c r="M6" s="1"/>
      <c r="U6" t="e">
        <v>#N/A</v>
      </c>
      <c r="V6" t="str">
        <f t="shared" si="0"/>
        <v>=IFNA(RC[8],RC[11])</v>
      </c>
      <c r="W6" t="e">
        <f t="shared" si="1"/>
        <v>#VALUE!</v>
      </c>
      <c r="X6" t="e">
        <v>#VALUE!</v>
      </c>
      <c r="Y6" t="e">
        <v>#VALUE!</v>
      </c>
      <c r="Z6" t="e">
        <f t="shared" si="2"/>
        <v>#N/A</v>
      </c>
      <c r="AA6">
        <f t="shared" si="3"/>
        <v>0</v>
      </c>
      <c r="AB6" t="e">
        <f t="shared" si="4"/>
        <v>#N/A</v>
      </c>
      <c r="AE6" t="e">
        <v>#N/A</v>
      </c>
      <c r="AF6" t="e">
        <f t="shared" si="5"/>
        <v>#VALUE!</v>
      </c>
      <c r="AG6">
        <f t="shared" si="6"/>
        <v>1000</v>
      </c>
      <c r="AH6" t="e">
        <f t="shared" si="7"/>
        <v>#VALUE!</v>
      </c>
      <c r="AI6" t="e">
        <v>#N/A</v>
      </c>
      <c r="AJ6" t="e">
        <v>#VALUE!</v>
      </c>
      <c r="AK6" t="e">
        <f t="shared" si="8"/>
        <v>#N/A</v>
      </c>
      <c r="AL6" t="e">
        <v>#N/A</v>
      </c>
      <c r="AM6" t="e">
        <f t="shared" si="9"/>
        <v>#N/A</v>
      </c>
      <c r="AN6" t="e">
        <v>#N/A</v>
      </c>
      <c r="AO6" t="e">
        <f t="shared" si="10"/>
        <v>#N/A</v>
      </c>
    </row>
    <row r="7" spans="1:41">
      <c r="A7" s="1">
        <v>24</v>
      </c>
      <c r="B7" s="1" t="s">
        <v>9</v>
      </c>
      <c r="C7" s="2" t="s">
        <v>41</v>
      </c>
      <c r="D7" s="1" t="s">
        <v>31</v>
      </c>
      <c r="E7" s="1" t="s">
        <v>32</v>
      </c>
      <c r="F7" s="1"/>
      <c r="G7" s="1"/>
      <c r="H7" s="1"/>
      <c r="I7" s="1"/>
      <c r="J7" s="1"/>
      <c r="K7" s="1"/>
      <c r="L7" s="1"/>
      <c r="M7" s="1"/>
      <c r="U7" t="e">
        <v>#N/A</v>
      </c>
      <c r="V7" t="str">
        <f t="shared" si="0"/>
        <v>=VLOOKUP(RC[-1],'[%s]%s'!C1:C3,2,0)</v>
      </c>
      <c r="W7" t="e">
        <f t="shared" si="1"/>
        <v>#VALUE!</v>
      </c>
      <c r="X7" t="e">
        <v>#VALUE!</v>
      </c>
      <c r="Y7" t="e">
        <v>#VALUE!</v>
      </c>
      <c r="Z7" t="e">
        <f t="shared" si="2"/>
        <v>#N/A</v>
      </c>
      <c r="AA7">
        <f t="shared" si="3"/>
        <v>0</v>
      </c>
      <c r="AB7" t="e">
        <f t="shared" si="4"/>
        <v>#N/A</v>
      </c>
      <c r="AE7" t="e">
        <v>#N/A</v>
      </c>
      <c r="AF7" t="e">
        <f t="shared" si="5"/>
        <v>#VALUE!</v>
      </c>
      <c r="AG7">
        <f t="shared" si="6"/>
        <v>1000</v>
      </c>
      <c r="AH7" t="e">
        <f t="shared" si="7"/>
        <v>#VALUE!</v>
      </c>
      <c r="AI7" t="e">
        <v>#N/A</v>
      </c>
      <c r="AJ7" t="e">
        <v>#VALUE!</v>
      </c>
      <c r="AK7" t="e">
        <f t="shared" si="8"/>
        <v>#N/A</v>
      </c>
      <c r="AL7" t="e">
        <v>#N/A</v>
      </c>
      <c r="AM7" t="e">
        <f t="shared" si="9"/>
        <v>#N/A</v>
      </c>
      <c r="AN7" t="e">
        <v>#N/A</v>
      </c>
      <c r="AO7" t="e">
        <f t="shared" si="10"/>
        <v>#N/A</v>
      </c>
    </row>
    <row r="8" spans="1:41">
      <c r="A8" s="1">
        <v>25</v>
      </c>
      <c r="B8" s="1" t="s">
        <v>10</v>
      </c>
      <c r="C8" s="2" t="s">
        <v>107</v>
      </c>
      <c r="D8" s="3" t="s">
        <v>30</v>
      </c>
      <c r="E8" s="3" t="s">
        <v>30</v>
      </c>
      <c r="F8" s="1"/>
      <c r="G8" s="1"/>
      <c r="H8" s="1"/>
      <c r="I8" s="1"/>
      <c r="J8" s="1"/>
      <c r="K8" s="1"/>
      <c r="L8" s="1"/>
      <c r="M8" s="1"/>
      <c r="U8" t="e">
        <v>#N/A</v>
      </c>
      <c r="V8" t="str">
        <f t="shared" si="0"/>
        <v>=IFNA(RC[20],RC[21])</v>
      </c>
      <c r="W8" t="e">
        <f t="shared" si="1"/>
        <v>#VALUE!</v>
      </c>
      <c r="X8" t="e">
        <v>#VALUE!</v>
      </c>
      <c r="Y8" t="e">
        <v>#VALUE!</v>
      </c>
      <c r="Z8" t="e">
        <f t="shared" si="2"/>
        <v>#N/A</v>
      </c>
      <c r="AA8">
        <f t="shared" si="3"/>
        <v>0</v>
      </c>
      <c r="AB8" t="e">
        <f t="shared" si="4"/>
        <v>#N/A</v>
      </c>
      <c r="AE8" t="e">
        <v>#N/A</v>
      </c>
      <c r="AF8" t="e">
        <f t="shared" si="5"/>
        <v>#VALUE!</v>
      </c>
      <c r="AG8">
        <f t="shared" si="6"/>
        <v>1000</v>
      </c>
      <c r="AH8" t="e">
        <f t="shared" si="7"/>
        <v>#VALUE!</v>
      </c>
      <c r="AI8" t="e">
        <v>#N/A</v>
      </c>
      <c r="AJ8" t="e">
        <v>#VALUE!</v>
      </c>
      <c r="AK8" t="e">
        <f t="shared" si="8"/>
        <v>#N/A</v>
      </c>
      <c r="AL8" t="e">
        <v>#N/A</v>
      </c>
      <c r="AM8" t="e">
        <f t="shared" si="9"/>
        <v>#N/A</v>
      </c>
      <c r="AN8" t="e">
        <v>#N/A</v>
      </c>
      <c r="AO8" t="e">
        <f t="shared" si="10"/>
        <v>#N/A</v>
      </c>
    </row>
    <row r="9" spans="1:41">
      <c r="A9" s="1">
        <v>26</v>
      </c>
      <c r="B9" s="1" t="s">
        <v>11</v>
      </c>
      <c r="C9" s="2" t="s">
        <v>42</v>
      </c>
      <c r="D9" s="3" t="s">
        <v>30</v>
      </c>
      <c r="E9" s="3" t="s">
        <v>30</v>
      </c>
      <c r="F9" s="1"/>
      <c r="G9" s="1"/>
      <c r="H9" s="1"/>
      <c r="I9" s="1"/>
      <c r="J9" s="1"/>
      <c r="K9" s="1"/>
      <c r="L9" s="1"/>
      <c r="M9" s="1"/>
      <c r="U9" t="e">
        <v>#N/A</v>
      </c>
      <c r="V9" t="str">
        <f t="shared" si="0"/>
        <v>=RC[-5]&amp;"\"&amp;RC3</v>
      </c>
      <c r="W9" t="str">
        <f t="shared" si="1"/>
        <v>"&amp;RC3</v>
      </c>
      <c r="X9" t="e">
        <v>#N/A</v>
      </c>
      <c r="Y9" t="e">
        <v>#N/A</v>
      </c>
      <c r="Z9" t="e">
        <f t="shared" si="2"/>
        <v>#N/A</v>
      </c>
      <c r="AA9">
        <f t="shared" si="3"/>
        <v>0</v>
      </c>
      <c r="AB9" t="e">
        <f t="shared" si="4"/>
        <v>#N/A</v>
      </c>
      <c r="AE9" t="e">
        <v>#N/A</v>
      </c>
      <c r="AF9">
        <f t="shared" si="5"/>
        <v>10</v>
      </c>
      <c r="AG9">
        <f t="shared" si="6"/>
        <v>1000</v>
      </c>
      <c r="AH9" t="str">
        <f t="shared" si="7"/>
        <v>"&amp;RC3</v>
      </c>
      <c r="AI9" t="e">
        <v>#N/A</v>
      </c>
      <c r="AJ9" t="e">
        <v>#N/A</v>
      </c>
      <c r="AK9" t="e">
        <f t="shared" si="8"/>
        <v>#N/A</v>
      </c>
      <c r="AL9" t="e">
        <v>#N/A</v>
      </c>
      <c r="AM9" t="e">
        <f t="shared" si="9"/>
        <v>#N/A</v>
      </c>
      <c r="AN9" t="e">
        <v>#N/A</v>
      </c>
      <c r="AO9" t="e">
        <f t="shared" si="10"/>
        <v>#N/A</v>
      </c>
    </row>
    <row r="10" spans="1:41">
      <c r="A10" s="1">
        <v>27</v>
      </c>
      <c r="B10" s="1" t="s">
        <v>12</v>
      </c>
      <c r="C10" s="2" t="s">
        <v>43</v>
      </c>
      <c r="D10" s="3" t="s">
        <v>30</v>
      </c>
      <c r="E10" s="3" t="s">
        <v>30</v>
      </c>
      <c r="F10" s="1"/>
      <c r="G10" s="1"/>
      <c r="H10" s="1"/>
      <c r="I10" s="1"/>
      <c r="J10" s="1"/>
      <c r="K10" s="1"/>
      <c r="L10" s="1"/>
      <c r="M10" s="1"/>
      <c r="U10" t="e">
        <v>#N/A</v>
      </c>
      <c r="V10" t="str">
        <f t="shared" si="0"/>
        <v>=IF(RC16="借",RC18,-RC18)</v>
      </c>
      <c r="W10" t="e">
        <f t="shared" si="1"/>
        <v>#VALUE!</v>
      </c>
      <c r="X10" t="e">
        <v>#VALUE!</v>
      </c>
      <c r="Y10" t="e">
        <v>#VALUE!</v>
      </c>
      <c r="Z10" t="e">
        <f t="shared" si="2"/>
        <v>#N/A</v>
      </c>
      <c r="AA10">
        <f t="shared" si="3"/>
        <v>0</v>
      </c>
      <c r="AB10" t="e">
        <f t="shared" si="4"/>
        <v>#N/A</v>
      </c>
      <c r="AE10" t="e">
        <v>#N/A</v>
      </c>
      <c r="AF10" t="e">
        <f t="shared" si="5"/>
        <v>#VALUE!</v>
      </c>
      <c r="AG10">
        <f t="shared" si="6"/>
        <v>1000</v>
      </c>
      <c r="AH10" t="e">
        <f t="shared" si="7"/>
        <v>#VALUE!</v>
      </c>
      <c r="AI10" t="e">
        <v>#N/A</v>
      </c>
      <c r="AJ10" t="e">
        <v>#VALUE!</v>
      </c>
      <c r="AK10" t="e">
        <f t="shared" si="8"/>
        <v>#N/A</v>
      </c>
      <c r="AL10" t="e">
        <v>#N/A</v>
      </c>
      <c r="AM10" t="e">
        <f t="shared" si="9"/>
        <v>#N/A</v>
      </c>
      <c r="AN10" t="e">
        <v>#N/A</v>
      </c>
      <c r="AO10" t="e">
        <f t="shared" si="10"/>
        <v>#N/A</v>
      </c>
    </row>
    <row r="11" spans="1:41">
      <c r="A11" s="1">
        <v>28</v>
      </c>
      <c r="B11" s="1" t="s">
        <v>13</v>
      </c>
      <c r="C11" s="2" t="s">
        <v>25</v>
      </c>
      <c r="D11" s="3" t="s">
        <v>30</v>
      </c>
      <c r="E11" s="3" t="s">
        <v>30</v>
      </c>
      <c r="F11" s="1"/>
      <c r="G11" s="1"/>
      <c r="H11" s="1"/>
      <c r="I11" s="1"/>
      <c r="J11" s="1"/>
      <c r="K11" s="1"/>
      <c r="L11" s="1"/>
      <c r="M11" s="1"/>
      <c r="U11" t="e">
        <v>#N/A</v>
      </c>
      <c r="V11" t="str">
        <f t="shared" si="0"/>
        <v>=IFNA(IF(RC[3]="重复明细",0,RC[13]),RC[13])</v>
      </c>
      <c r="W11" t="e">
        <f t="shared" si="1"/>
        <v>#VALUE!</v>
      </c>
      <c r="X11" t="e">
        <v>#VALUE!</v>
      </c>
      <c r="Y11" t="e">
        <v>#VALUE!</v>
      </c>
      <c r="Z11" t="e">
        <f t="shared" si="2"/>
        <v>#N/A</v>
      </c>
      <c r="AA11">
        <f t="shared" si="3"/>
        <v>0</v>
      </c>
      <c r="AB11" t="e">
        <f t="shared" si="4"/>
        <v>#N/A</v>
      </c>
      <c r="AE11" t="e">
        <v>#N/A</v>
      </c>
      <c r="AF11" t="e">
        <f t="shared" si="5"/>
        <v>#VALUE!</v>
      </c>
      <c r="AG11">
        <f t="shared" si="6"/>
        <v>1000</v>
      </c>
      <c r="AH11" t="e">
        <f t="shared" si="7"/>
        <v>#VALUE!</v>
      </c>
      <c r="AI11" t="e">
        <v>#N/A</v>
      </c>
      <c r="AJ11" t="e">
        <v>#VALUE!</v>
      </c>
      <c r="AK11" t="e">
        <f t="shared" si="8"/>
        <v>#N/A</v>
      </c>
      <c r="AL11" t="e">
        <v>#N/A</v>
      </c>
      <c r="AM11" t="e">
        <f t="shared" si="9"/>
        <v>#N/A</v>
      </c>
      <c r="AN11" t="e">
        <v>#N/A</v>
      </c>
      <c r="AO11" t="e">
        <f t="shared" si="10"/>
        <v>#N/A</v>
      </c>
    </row>
    <row r="12" spans="1:41">
      <c r="A12" s="1">
        <v>31</v>
      </c>
      <c r="B12" s="1" t="s">
        <v>14</v>
      </c>
      <c r="C12" s="2" t="s">
        <v>35</v>
      </c>
      <c r="D12" s="1" t="s">
        <v>48</v>
      </c>
      <c r="E12" s="1" t="s">
        <v>32</v>
      </c>
      <c r="F12" s="1"/>
      <c r="G12" s="1"/>
      <c r="H12" s="1"/>
      <c r="I12" s="1"/>
      <c r="J12" s="1"/>
      <c r="K12" s="1"/>
      <c r="L12" s="1"/>
      <c r="M12" s="1"/>
      <c r="U12" t="e">
        <v>#N/A</v>
      </c>
      <c r="V12" t="str">
        <f t="shared" si="0"/>
        <v>=VLOOKUP(RC[-9],'[%s]%s'!C2:C3,2,0)</v>
      </c>
      <c r="W12" t="e">
        <f t="shared" si="1"/>
        <v>#VALUE!</v>
      </c>
      <c r="X12" t="e">
        <v>#VALUE!</v>
      </c>
      <c r="Y12" t="e">
        <v>#VALUE!</v>
      </c>
      <c r="Z12" t="e">
        <f t="shared" si="2"/>
        <v>#N/A</v>
      </c>
      <c r="AA12">
        <f t="shared" si="3"/>
        <v>0</v>
      </c>
      <c r="AB12" t="e">
        <f t="shared" si="4"/>
        <v>#N/A</v>
      </c>
      <c r="AE12" t="e">
        <v>#N/A</v>
      </c>
      <c r="AF12" t="e">
        <f t="shared" si="5"/>
        <v>#VALUE!</v>
      </c>
      <c r="AG12">
        <f t="shared" si="6"/>
        <v>1000</v>
      </c>
      <c r="AH12" t="e">
        <f t="shared" si="7"/>
        <v>#VALUE!</v>
      </c>
      <c r="AI12" t="e">
        <v>#N/A</v>
      </c>
      <c r="AJ12" t="e">
        <v>#VALUE!</v>
      </c>
      <c r="AK12" t="e">
        <f t="shared" si="8"/>
        <v>#N/A</v>
      </c>
      <c r="AL12" t="e">
        <v>#N/A</v>
      </c>
      <c r="AM12" t="e">
        <f t="shared" si="9"/>
        <v>#N/A</v>
      </c>
      <c r="AN12" t="e">
        <v>#N/A</v>
      </c>
      <c r="AO12" t="e">
        <f t="shared" si="10"/>
        <v>#N/A</v>
      </c>
    </row>
    <row r="13" spans="1:41">
      <c r="A13" s="1">
        <v>32</v>
      </c>
      <c r="B13" s="1" t="s">
        <v>15</v>
      </c>
      <c r="C13" s="2" t="s">
        <v>44</v>
      </c>
      <c r="D13" s="3" t="s">
        <v>30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U13" t="e">
        <v>#N/A</v>
      </c>
      <c r="V13" t="str">
        <f t="shared" si="0"/>
        <v>=FIND("\",RC3)</v>
      </c>
      <c r="W13" t="str">
        <f t="shared" si="1"/>
        <v>",RC3)</v>
      </c>
      <c r="X13" t="e">
        <v>#N/A</v>
      </c>
      <c r="Y13" t="e">
        <v>#N/A</v>
      </c>
      <c r="Z13" t="e">
        <f t="shared" si="2"/>
        <v>#N/A</v>
      </c>
      <c r="AA13">
        <f t="shared" si="3"/>
        <v>0</v>
      </c>
      <c r="AB13" t="e">
        <f t="shared" si="4"/>
        <v>#N/A</v>
      </c>
      <c r="AE13" t="e">
        <v>#N/A</v>
      </c>
      <c r="AF13">
        <f t="shared" si="5"/>
        <v>8</v>
      </c>
      <c r="AG13">
        <f t="shared" si="6"/>
        <v>1000</v>
      </c>
      <c r="AH13" t="str">
        <f t="shared" si="7"/>
        <v>",RC3)</v>
      </c>
      <c r="AI13" t="e">
        <v>#N/A</v>
      </c>
      <c r="AJ13" t="e">
        <v>#N/A</v>
      </c>
      <c r="AK13" t="e">
        <f t="shared" si="8"/>
        <v>#N/A</v>
      </c>
      <c r="AL13" t="e">
        <v>#N/A</v>
      </c>
      <c r="AM13" t="e">
        <f t="shared" si="9"/>
        <v>#N/A</v>
      </c>
      <c r="AN13" t="e">
        <v>#N/A</v>
      </c>
      <c r="AO13" t="e">
        <f t="shared" si="10"/>
        <v>#N/A</v>
      </c>
    </row>
    <row r="14" spans="1:41">
      <c r="A14" s="1">
        <v>33</v>
      </c>
      <c r="B14" s="1" t="s">
        <v>16</v>
      </c>
      <c r="C14" s="2" t="s">
        <v>45</v>
      </c>
      <c r="D14" s="3" t="s">
        <v>30</v>
      </c>
      <c r="E14" s="3" t="s">
        <v>30</v>
      </c>
      <c r="F14" s="1"/>
      <c r="G14" s="1"/>
      <c r="H14" s="1"/>
      <c r="I14" s="1"/>
      <c r="J14" s="1"/>
      <c r="K14" s="1"/>
      <c r="L14" s="1"/>
      <c r="M14" s="1"/>
      <c r="U14" t="e">
        <v>#N/A</v>
      </c>
      <c r="V14" t="str">
        <f t="shared" si="0"/>
        <v>=IFERROR(FIND("\",RC3,RC[-1]+1),1000)</v>
      </c>
      <c r="W14" t="str">
        <f t="shared" si="1"/>
        <v>",RC3,RC[-1]+1),1000)</v>
      </c>
      <c r="X14" t="e">
        <v>#N/A</v>
      </c>
      <c r="Y14" t="e">
        <v>#N/A</v>
      </c>
      <c r="Z14" t="e">
        <f t="shared" si="2"/>
        <v>#N/A</v>
      </c>
      <c r="AA14">
        <f t="shared" si="3"/>
        <v>0</v>
      </c>
      <c r="AB14" t="e">
        <f t="shared" si="4"/>
        <v>#N/A</v>
      </c>
      <c r="AE14" t="e">
        <v>#N/A</v>
      </c>
      <c r="AF14">
        <f t="shared" si="5"/>
        <v>16</v>
      </c>
      <c r="AG14">
        <f t="shared" si="6"/>
        <v>1000</v>
      </c>
      <c r="AH14" t="str">
        <f t="shared" si="7"/>
        <v>",RC3,RC[-1]+1),1000)</v>
      </c>
      <c r="AI14" t="e">
        <v>#N/A</v>
      </c>
      <c r="AJ14" t="e">
        <v>#N/A</v>
      </c>
      <c r="AK14" t="e">
        <f t="shared" si="8"/>
        <v>#N/A</v>
      </c>
      <c r="AL14" t="e">
        <v>#N/A</v>
      </c>
      <c r="AM14" t="e">
        <f t="shared" si="9"/>
        <v>#N/A</v>
      </c>
      <c r="AN14" t="e">
        <v>#N/A</v>
      </c>
      <c r="AO14" t="e">
        <f t="shared" si="10"/>
        <v>#N/A</v>
      </c>
    </row>
    <row r="15" spans="1:41">
      <c r="A15" s="1">
        <v>34</v>
      </c>
      <c r="B15" s="1" t="s">
        <v>17</v>
      </c>
      <c r="C15" s="2" t="s">
        <v>46</v>
      </c>
      <c r="D15" s="3" t="s">
        <v>30</v>
      </c>
      <c r="E15" s="3" t="s">
        <v>30</v>
      </c>
      <c r="F15" s="1"/>
      <c r="G15" s="1"/>
      <c r="H15" s="1"/>
      <c r="I15" s="1"/>
      <c r="J15" s="1"/>
      <c r="K15" s="1"/>
      <c r="L15" s="1"/>
      <c r="M15" s="1"/>
      <c r="U15" t="e">
        <v>#N/A</v>
      </c>
      <c r="V15" t="str">
        <f t="shared" si="0"/>
        <v>=MID(RC3,RC[-2]+1,RC[-1]-RC[-2]-1)</v>
      </c>
      <c r="W15" t="e">
        <f t="shared" si="1"/>
        <v>#VALUE!</v>
      </c>
      <c r="X15" t="e">
        <v>#VALUE!</v>
      </c>
      <c r="Y15" t="e">
        <v>#VALUE!</v>
      </c>
      <c r="Z15" t="e">
        <f t="shared" si="2"/>
        <v>#N/A</v>
      </c>
      <c r="AA15">
        <f t="shared" si="3"/>
        <v>0</v>
      </c>
      <c r="AB15" t="e">
        <f t="shared" si="4"/>
        <v>#N/A</v>
      </c>
      <c r="AE15" t="e">
        <v>#N/A</v>
      </c>
      <c r="AF15" t="e">
        <f t="shared" si="5"/>
        <v>#VALUE!</v>
      </c>
      <c r="AG15">
        <f t="shared" si="6"/>
        <v>1000</v>
      </c>
      <c r="AH15" t="e">
        <f t="shared" si="7"/>
        <v>#VALUE!</v>
      </c>
      <c r="AI15" t="e">
        <v>#N/A</v>
      </c>
      <c r="AJ15" t="e">
        <v>#VALUE!</v>
      </c>
      <c r="AK15" t="e">
        <f t="shared" si="8"/>
        <v>#N/A</v>
      </c>
      <c r="AL15" t="e">
        <v>#N/A</v>
      </c>
      <c r="AM15" t="e">
        <f t="shared" si="9"/>
        <v>#N/A</v>
      </c>
      <c r="AN15" t="e">
        <v>#N/A</v>
      </c>
      <c r="AO15" t="e">
        <f t="shared" si="10"/>
        <v>#N/A</v>
      </c>
    </row>
    <row r="16" spans="1:41">
      <c r="A16" s="1">
        <v>35</v>
      </c>
      <c r="B16" s="1" t="s">
        <v>18</v>
      </c>
      <c r="C16" s="2" t="s">
        <v>36</v>
      </c>
      <c r="D16" s="1" t="s">
        <v>28</v>
      </c>
      <c r="E16" s="1" t="s">
        <v>29</v>
      </c>
      <c r="F16" s="1"/>
      <c r="G16" s="1"/>
      <c r="H16" s="1"/>
      <c r="I16" s="1"/>
      <c r="J16" s="1"/>
      <c r="K16" s="1"/>
      <c r="L16" s="1"/>
      <c r="M16" s="1"/>
      <c r="U16" t="e">
        <v>#N/A</v>
      </c>
      <c r="V16" t="str">
        <f t="shared" si="0"/>
        <v>=VLOOKUP(RC[-14],'[%s]%s'!C2:C3,2,0)</v>
      </c>
      <c r="W16" t="e">
        <f t="shared" si="1"/>
        <v>#VALUE!</v>
      </c>
      <c r="X16" t="e">
        <v>#VALUE!</v>
      </c>
      <c r="Y16" t="e">
        <v>#VALUE!</v>
      </c>
      <c r="Z16" t="e">
        <f t="shared" si="2"/>
        <v>#N/A</v>
      </c>
      <c r="AA16">
        <f t="shared" si="3"/>
        <v>0</v>
      </c>
      <c r="AB16" t="e">
        <f t="shared" si="4"/>
        <v>#N/A</v>
      </c>
      <c r="AE16" t="e">
        <v>#N/A</v>
      </c>
      <c r="AF16" t="e">
        <f t="shared" si="5"/>
        <v>#VALUE!</v>
      </c>
      <c r="AG16">
        <f t="shared" si="6"/>
        <v>1000</v>
      </c>
      <c r="AH16" t="e">
        <f t="shared" si="7"/>
        <v>#VALUE!</v>
      </c>
      <c r="AI16" t="e">
        <v>#N/A</v>
      </c>
      <c r="AJ16" t="e">
        <v>#VALUE!</v>
      </c>
      <c r="AK16" t="e">
        <f t="shared" si="8"/>
        <v>#N/A</v>
      </c>
      <c r="AL16" t="e">
        <v>#N/A</v>
      </c>
      <c r="AM16" t="e">
        <f t="shared" si="9"/>
        <v>#N/A</v>
      </c>
      <c r="AN16" t="e">
        <v>#N/A</v>
      </c>
      <c r="AO16" t="e">
        <f t="shared" si="10"/>
        <v>#N/A</v>
      </c>
    </row>
    <row r="17" spans="1:41">
      <c r="A17" s="1">
        <v>36</v>
      </c>
      <c r="B17" s="1" t="s">
        <v>19</v>
      </c>
      <c r="C17" s="2" t="s">
        <v>37</v>
      </c>
      <c r="D17" s="1" t="s">
        <v>49</v>
      </c>
      <c r="E17" s="1" t="s">
        <v>32</v>
      </c>
      <c r="F17" s="1"/>
      <c r="G17" s="1"/>
      <c r="H17" s="1"/>
      <c r="I17" s="1"/>
      <c r="J17" s="1"/>
      <c r="K17" s="1"/>
      <c r="L17" s="1"/>
      <c r="M17" s="1"/>
      <c r="U17" t="e">
        <v>#N/A</v>
      </c>
      <c r="V17" t="str">
        <f t="shared" si="0"/>
        <v>=VLOOKUP(RC[-13],'[%s]%s'!C1:C4,4,0)</v>
      </c>
      <c r="W17" t="e">
        <f t="shared" si="1"/>
        <v>#VALUE!</v>
      </c>
      <c r="X17" t="e">
        <v>#VALUE!</v>
      </c>
      <c r="Y17" t="e">
        <v>#VALUE!</v>
      </c>
      <c r="Z17" t="e">
        <f t="shared" si="2"/>
        <v>#N/A</v>
      </c>
      <c r="AA17">
        <f t="shared" si="3"/>
        <v>0</v>
      </c>
      <c r="AB17" t="e">
        <f t="shared" si="4"/>
        <v>#N/A</v>
      </c>
      <c r="AE17" t="e">
        <v>#N/A</v>
      </c>
      <c r="AF17" t="e">
        <f t="shared" si="5"/>
        <v>#VALUE!</v>
      </c>
      <c r="AG17">
        <f t="shared" si="6"/>
        <v>1000</v>
      </c>
      <c r="AH17" t="e">
        <f t="shared" si="7"/>
        <v>#VALUE!</v>
      </c>
      <c r="AI17" t="e">
        <v>#N/A</v>
      </c>
      <c r="AJ17" t="e">
        <v>#VALUE!</v>
      </c>
      <c r="AK17" t="e">
        <f t="shared" si="8"/>
        <v>#N/A</v>
      </c>
      <c r="AL17" t="e">
        <v>#N/A</v>
      </c>
      <c r="AM17" t="e">
        <f t="shared" si="9"/>
        <v>#N/A</v>
      </c>
      <c r="AN17" t="e">
        <v>#N/A</v>
      </c>
      <c r="AO17" t="e">
        <f t="shared" si="10"/>
        <v>#N/A</v>
      </c>
    </row>
    <row r="18" spans="1:41">
      <c r="A18" s="1">
        <v>37</v>
      </c>
      <c r="B18" s="1" t="s">
        <v>20</v>
      </c>
      <c r="C18" s="2" t="s">
        <v>26</v>
      </c>
      <c r="D18" s="3" t="s">
        <v>30</v>
      </c>
      <c r="E18" s="3" t="s">
        <v>30</v>
      </c>
      <c r="F18" s="1"/>
      <c r="G18" s="1"/>
      <c r="H18" s="1"/>
      <c r="I18" s="1"/>
      <c r="J18" s="1"/>
      <c r="K18" s="1"/>
      <c r="L18" s="1"/>
      <c r="M18" s="1"/>
      <c r="U18" t="e">
        <v>#N/A</v>
      </c>
      <c r="V18" t="str">
        <f t="shared" si="0"/>
        <v>=RC[-2]&amp;"/"&amp;RC[-1]</v>
      </c>
      <c r="W18" t="e">
        <f t="shared" si="1"/>
        <v>#VALUE!</v>
      </c>
      <c r="X18" t="e">
        <v>#VALUE!</v>
      </c>
      <c r="Y18" t="e">
        <v>#VALUE!</v>
      </c>
      <c r="Z18" t="e">
        <f t="shared" si="2"/>
        <v>#N/A</v>
      </c>
      <c r="AA18">
        <f t="shared" si="3"/>
        <v>0</v>
      </c>
      <c r="AB18" t="e">
        <f t="shared" si="4"/>
        <v>#N/A</v>
      </c>
      <c r="AE18" t="e">
        <v>#N/A</v>
      </c>
      <c r="AF18" t="e">
        <f t="shared" si="5"/>
        <v>#VALUE!</v>
      </c>
      <c r="AG18">
        <f t="shared" si="6"/>
        <v>1000</v>
      </c>
      <c r="AH18" t="e">
        <f t="shared" si="7"/>
        <v>#VALUE!</v>
      </c>
      <c r="AI18" t="e">
        <v>#N/A</v>
      </c>
      <c r="AJ18" t="e">
        <v>#VALUE!</v>
      </c>
      <c r="AK18" t="e">
        <f t="shared" si="8"/>
        <v>#N/A</v>
      </c>
      <c r="AL18" t="e">
        <v>#N/A</v>
      </c>
      <c r="AM18" t="e">
        <f t="shared" si="9"/>
        <v>#N/A</v>
      </c>
      <c r="AN18" t="e">
        <v>#N/A</v>
      </c>
      <c r="AO18" t="e">
        <f t="shared" si="10"/>
        <v>#N/A</v>
      </c>
    </row>
    <row r="19" spans="1:41">
      <c r="A19" s="1">
        <v>38</v>
      </c>
      <c r="B19" s="1" t="s">
        <v>21</v>
      </c>
      <c r="C19" s="2" t="s">
        <v>38</v>
      </c>
      <c r="D19" s="1" t="s">
        <v>28</v>
      </c>
      <c r="E19" s="1" t="s">
        <v>33</v>
      </c>
      <c r="F19" s="1"/>
      <c r="G19" s="1"/>
      <c r="H19" s="1"/>
      <c r="I19" s="1"/>
      <c r="J19" s="1"/>
      <c r="K19" s="1"/>
      <c r="L19" s="1"/>
      <c r="M19" s="1"/>
      <c r="U19" t="e">
        <v>#N/A</v>
      </c>
      <c r="V19" t="str">
        <f t="shared" si="0"/>
        <v>=VLOOKUP(RC[-1],'[%s]%s'!C6:C7,2,0)</v>
      </c>
      <c r="W19" t="e">
        <f t="shared" si="1"/>
        <v>#VALUE!</v>
      </c>
      <c r="X19" t="e">
        <v>#VALUE!</v>
      </c>
      <c r="Y19" t="e">
        <v>#VALUE!</v>
      </c>
      <c r="Z19" t="e">
        <f t="shared" si="2"/>
        <v>#N/A</v>
      </c>
      <c r="AA19">
        <f t="shared" si="3"/>
        <v>0</v>
      </c>
      <c r="AB19" t="e">
        <f t="shared" si="4"/>
        <v>#N/A</v>
      </c>
      <c r="AE19" t="e">
        <v>#N/A</v>
      </c>
      <c r="AF19" t="e">
        <f t="shared" si="5"/>
        <v>#VALUE!</v>
      </c>
      <c r="AG19">
        <f t="shared" si="6"/>
        <v>1000</v>
      </c>
      <c r="AH19" t="e">
        <f t="shared" si="7"/>
        <v>#VALUE!</v>
      </c>
      <c r="AI19" t="e">
        <v>#N/A</v>
      </c>
      <c r="AJ19" t="e">
        <v>#VALUE!</v>
      </c>
      <c r="AK19" t="e">
        <f t="shared" si="8"/>
        <v>#N/A</v>
      </c>
      <c r="AL19" t="e">
        <v>#N/A</v>
      </c>
      <c r="AM19" t="e">
        <f t="shared" si="9"/>
        <v>#N/A</v>
      </c>
      <c r="AN19" t="e">
        <v>#N/A</v>
      </c>
      <c r="AO19" t="e">
        <f t="shared" si="10"/>
        <v>#N/A</v>
      </c>
    </row>
    <row r="20" spans="1:41">
      <c r="A20" s="1">
        <v>39</v>
      </c>
      <c r="B20" s="1" t="s">
        <v>22</v>
      </c>
      <c r="C20" s="2" t="s">
        <v>27</v>
      </c>
      <c r="D20" s="3" t="s">
        <v>30</v>
      </c>
      <c r="E20" s="3" t="s">
        <v>30</v>
      </c>
      <c r="F20" s="1"/>
      <c r="G20" s="1"/>
      <c r="H20" s="1"/>
      <c r="I20" s="1"/>
      <c r="J20" s="1"/>
      <c r="K20" s="1"/>
      <c r="L20" s="1"/>
      <c r="M20" s="1"/>
      <c r="U20" t="e">
        <v>#N/A</v>
      </c>
      <c r="V20" t="str">
        <f t="shared" si="0"/>
        <v>=ROUND(RC[-12]*RC[-1],2)</v>
      </c>
      <c r="W20" t="e">
        <f t="shared" si="1"/>
        <v>#VALUE!</v>
      </c>
      <c r="X20" t="e">
        <v>#VALUE!</v>
      </c>
      <c r="Y20" t="e">
        <v>#VALUE!</v>
      </c>
      <c r="Z20" t="e">
        <f t="shared" si="2"/>
        <v>#N/A</v>
      </c>
      <c r="AA20">
        <f t="shared" si="3"/>
        <v>0</v>
      </c>
      <c r="AB20" t="e">
        <f t="shared" si="4"/>
        <v>#N/A</v>
      </c>
      <c r="AE20" t="e">
        <v>#N/A</v>
      </c>
      <c r="AF20" t="e">
        <f t="shared" si="5"/>
        <v>#VALUE!</v>
      </c>
      <c r="AG20">
        <f t="shared" si="6"/>
        <v>1000</v>
      </c>
      <c r="AH20" t="e">
        <f t="shared" si="7"/>
        <v>#VALUE!</v>
      </c>
      <c r="AI20" t="e">
        <v>#N/A</v>
      </c>
      <c r="AJ20" t="e">
        <v>#VALUE!</v>
      </c>
      <c r="AK20" t="e">
        <f t="shared" si="8"/>
        <v>#N/A</v>
      </c>
      <c r="AL20" t="e">
        <v>#N/A</v>
      </c>
      <c r="AM20" t="e">
        <f t="shared" si="9"/>
        <v>#N/A</v>
      </c>
      <c r="AN20" t="e">
        <v>#N/A</v>
      </c>
      <c r="AO20" t="e">
        <f t="shared" si="10"/>
        <v>#N/A</v>
      </c>
    </row>
    <row r="21" spans="1:41">
      <c r="A21" s="1">
        <v>40</v>
      </c>
      <c r="B21" s="1" t="s">
        <v>23</v>
      </c>
      <c r="C21" s="2" t="s">
        <v>39</v>
      </c>
      <c r="D21" s="1" t="s">
        <v>28</v>
      </c>
      <c r="E21" s="1" t="s">
        <v>34</v>
      </c>
      <c r="F21" s="1"/>
      <c r="G21" s="1"/>
      <c r="H21" s="1"/>
      <c r="I21" s="1"/>
      <c r="J21" s="1"/>
      <c r="K21" s="1"/>
      <c r="L21" s="1"/>
      <c r="M21" s="1"/>
      <c r="U21" t="e">
        <v>#N/A</v>
      </c>
      <c r="V21" t="str">
        <f t="shared" si="0"/>
        <v>=VLOOKUP(RC[-14],'[%s]%s'!C1:C2,2,0)</v>
      </c>
      <c r="W21" t="e">
        <f t="shared" si="1"/>
        <v>#VALUE!</v>
      </c>
      <c r="X21" t="e">
        <v>#VALUE!</v>
      </c>
      <c r="Y21" t="e">
        <v>#VALUE!</v>
      </c>
      <c r="Z21" t="e">
        <f t="shared" si="2"/>
        <v>#N/A</v>
      </c>
      <c r="AA21">
        <f t="shared" si="3"/>
        <v>0</v>
      </c>
      <c r="AB21" t="e">
        <f t="shared" si="4"/>
        <v>#N/A</v>
      </c>
      <c r="AE21" t="e">
        <v>#N/A</v>
      </c>
      <c r="AF21" t="e">
        <f t="shared" si="5"/>
        <v>#VALUE!</v>
      </c>
      <c r="AG21">
        <f t="shared" si="6"/>
        <v>1000</v>
      </c>
      <c r="AH21" t="e">
        <f t="shared" si="7"/>
        <v>#VALUE!</v>
      </c>
      <c r="AI21" t="e">
        <v>#N/A</v>
      </c>
      <c r="AJ21" t="e">
        <v>#VALUE!</v>
      </c>
      <c r="AK21" t="e">
        <f t="shared" si="8"/>
        <v>#N/A</v>
      </c>
      <c r="AL21" t="e">
        <v>#N/A</v>
      </c>
      <c r="AM21" t="e">
        <f t="shared" si="9"/>
        <v>#N/A</v>
      </c>
      <c r="AN21" t="e">
        <v>#N/A</v>
      </c>
      <c r="AO21" t="e">
        <f t="shared" si="10"/>
        <v>#N/A</v>
      </c>
    </row>
    <row r="22" spans="1:41">
      <c r="A22" s="1">
        <v>41</v>
      </c>
      <c r="B22" s="1" t="s">
        <v>13</v>
      </c>
      <c r="C22" s="2" t="s">
        <v>68</v>
      </c>
      <c r="D22" s="3" t="s">
        <v>30</v>
      </c>
      <c r="E22" s="3" t="s">
        <v>30</v>
      </c>
      <c r="F22" s="1"/>
      <c r="G22" s="1"/>
      <c r="H22" s="1"/>
      <c r="I22" s="1"/>
      <c r="J22" s="1"/>
      <c r="K22" s="1"/>
      <c r="L22" s="1"/>
      <c r="M22" s="1"/>
      <c r="U22" t="e">
        <v>#N/A</v>
      </c>
      <c r="V22" t="str">
        <f t="shared" si="0"/>
        <v>=IFERROR(IFNA(RC[-2],RC[-1]),0)</v>
      </c>
      <c r="W22" t="e">
        <f t="shared" si="1"/>
        <v>#VALUE!</v>
      </c>
      <c r="X22" t="e">
        <v>#VALUE!</v>
      </c>
      <c r="Y22" t="e">
        <v>#VALUE!</v>
      </c>
      <c r="Z22" t="e">
        <f t="shared" si="2"/>
        <v>#N/A</v>
      </c>
      <c r="AA22">
        <f t="shared" si="3"/>
        <v>0</v>
      </c>
      <c r="AB22" t="e">
        <f t="shared" si="4"/>
        <v>#N/A</v>
      </c>
      <c r="AE22" t="e">
        <v>#N/A</v>
      </c>
      <c r="AF22" t="e">
        <f t="shared" si="5"/>
        <v>#VALUE!</v>
      </c>
      <c r="AG22">
        <f t="shared" si="6"/>
        <v>1000</v>
      </c>
      <c r="AH22" t="e">
        <f t="shared" si="7"/>
        <v>#VALUE!</v>
      </c>
      <c r="AI22" t="e">
        <v>#N/A</v>
      </c>
      <c r="AJ22" t="e">
        <v>#VALUE!</v>
      </c>
      <c r="AK22" t="e">
        <f t="shared" si="8"/>
        <v>#N/A</v>
      </c>
      <c r="AL22" t="e">
        <v>#N/A</v>
      </c>
      <c r="AM22" t="e">
        <f t="shared" si="9"/>
        <v>#N/A</v>
      </c>
      <c r="AN22" t="e">
        <v>#N/A</v>
      </c>
      <c r="AO22" t="e">
        <f t="shared" si="10"/>
        <v>#N/A</v>
      </c>
    </row>
    <row r="23" spans="1:41">
      <c r="A23" s="1">
        <v>42</v>
      </c>
      <c r="B23" s="1" t="s">
        <v>100</v>
      </c>
      <c r="C23" s="2" t="s">
        <v>103</v>
      </c>
      <c r="D23" s="3" t="s">
        <v>30</v>
      </c>
      <c r="E23" s="3" t="s">
        <v>30</v>
      </c>
      <c r="F23" s="1"/>
      <c r="G23" s="1"/>
      <c r="H23" s="1"/>
      <c r="I23" s="1"/>
      <c r="J23" s="1"/>
      <c r="K23" s="1"/>
      <c r="L23" s="1"/>
      <c r="M23" s="1"/>
      <c r="V23" t="str">
        <f t="shared" si="0"/>
        <v>=LEFT(RC2,6)</v>
      </c>
      <c r="AF23" t="e">
        <f t="shared" si="5"/>
        <v>#VALUE!</v>
      </c>
      <c r="AG23">
        <f t="shared" si="6"/>
        <v>1000</v>
      </c>
      <c r="AH23" t="e">
        <f t="shared" si="7"/>
        <v>#VALUE!</v>
      </c>
    </row>
    <row r="24" spans="1:41">
      <c r="A24" s="1">
        <v>43</v>
      </c>
      <c r="B24" s="1" t="s">
        <v>101</v>
      </c>
      <c r="C24" s="2" t="s">
        <v>104</v>
      </c>
      <c r="D24" s="3" t="s">
        <v>30</v>
      </c>
      <c r="E24" s="3" t="s">
        <v>30</v>
      </c>
      <c r="F24" s="1"/>
      <c r="G24" s="1"/>
      <c r="H24" s="1"/>
      <c r="I24" s="1"/>
      <c r="J24" s="1"/>
      <c r="K24" s="1"/>
      <c r="L24" s="1"/>
      <c r="M24" s="1"/>
      <c r="V24" t="str">
        <f t="shared" si="0"/>
        <v>=SUMIF(C[-1],RC[-1],C27)</v>
      </c>
      <c r="AF24" t="e">
        <f t="shared" si="5"/>
        <v>#VALUE!</v>
      </c>
      <c r="AG24">
        <f t="shared" si="6"/>
        <v>1000</v>
      </c>
      <c r="AH24" t="e">
        <f t="shared" si="7"/>
        <v>#VALUE!</v>
      </c>
    </row>
    <row r="25" spans="1:41">
      <c r="A25" s="1">
        <v>44</v>
      </c>
      <c r="B25" s="1" t="s">
        <v>102</v>
      </c>
      <c r="C25" s="2" t="s">
        <v>105</v>
      </c>
      <c r="D25" s="3" t="s">
        <v>30</v>
      </c>
      <c r="E25" s="3" t="s">
        <v>30</v>
      </c>
      <c r="F25" s="1"/>
      <c r="G25" s="1"/>
      <c r="H25" s="1"/>
      <c r="I25" s="1"/>
      <c r="J25" s="1"/>
      <c r="K25" s="1"/>
      <c r="L25" s="1"/>
      <c r="M25" s="1"/>
      <c r="V25" t="str">
        <f t="shared" si="0"/>
        <v>=IF(RC[-1]&gt;0,"借","贷")</v>
      </c>
      <c r="AF25" t="e">
        <f t="shared" si="5"/>
        <v>#VALUE!</v>
      </c>
      <c r="AG25">
        <f t="shared" si="6"/>
        <v>1000</v>
      </c>
      <c r="AH25" t="e">
        <f t="shared" si="7"/>
        <v>#VALUE!</v>
      </c>
    </row>
    <row r="26" spans="1:41">
      <c r="A26" s="1">
        <v>45</v>
      </c>
      <c r="B26" s="1" t="s">
        <v>106</v>
      </c>
      <c r="C26" s="2" t="s">
        <v>109</v>
      </c>
      <c r="D26" s="1" t="s">
        <v>48</v>
      </c>
      <c r="E26" s="1" t="s">
        <v>55</v>
      </c>
      <c r="F26" s="1"/>
      <c r="G26" s="1"/>
      <c r="H26" s="1"/>
      <c r="I26" s="1"/>
      <c r="J26" s="1"/>
      <c r="K26" s="1"/>
      <c r="L26" s="1"/>
      <c r="M26" s="1"/>
    </row>
    <row r="27" spans="1:41">
      <c r="A27" s="1">
        <v>46</v>
      </c>
      <c r="B27" s="1" t="s">
        <v>10</v>
      </c>
      <c r="C27" s="2" t="s">
        <v>108</v>
      </c>
      <c r="D27" s="1" t="s">
        <v>31</v>
      </c>
      <c r="E27" s="1" t="s">
        <v>32</v>
      </c>
      <c r="F27" s="1"/>
      <c r="G27" s="1"/>
      <c r="H27" s="1"/>
      <c r="I27" s="1"/>
      <c r="J27" s="1"/>
      <c r="K27" s="1"/>
      <c r="L27" s="1"/>
      <c r="M27" s="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4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A250-AE24-4D9C-8E7A-9FF2C1FF3B97}">
  <dimension ref="A1:AO35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RowHeight="14.25"/>
  <cols>
    <col min="2" max="2" width="19.25" bestFit="1" customWidth="1"/>
    <col min="3" max="3" width="58" customWidth="1"/>
    <col min="4" max="5" width="31.25" bestFit="1" customWidth="1"/>
  </cols>
  <sheetData>
    <row r="1" spans="1:41">
      <c r="A1" t="s">
        <v>0</v>
      </c>
      <c r="B1">
        <f>COUNTA(A4:A35)</f>
        <v>26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57</v>
      </c>
    </row>
    <row r="2" spans="1:41">
      <c r="U2" t="e">
        <v>#N/A</v>
      </c>
      <c r="V2" t="str">
        <f t="shared" ref="V2:V27" si="0">TRIM($C2)</f>
        <v/>
      </c>
      <c r="W2" t="e">
        <f t="shared" ref="W2:W22" si="1">_xlfn.IFNA(AE2,AH2)</f>
        <v>#VALUE!</v>
      </c>
      <c r="X2" t="e">
        <v>#VALUE!</v>
      </c>
      <c r="Y2" t="e">
        <v>#VALUE!</v>
      </c>
      <c r="Z2" t="e">
        <f t="shared" ref="Z2:Z22" si="2">U2&amp;"\"&amp;$C2</f>
        <v>#N/A</v>
      </c>
      <c r="AA2">
        <f t="shared" ref="AA2:AA22" si="3">IF($P2="借",$R2,-$R2)</f>
        <v>0</v>
      </c>
      <c r="AB2" t="e">
        <f t="shared" ref="AB2:AB22" si="4">_xlfn.IFNA(IF(AE2="重复明细",0,AO2),AO2)</f>
        <v>#N/A</v>
      </c>
      <c r="AE2" t="e">
        <v>#N/A</v>
      </c>
      <c r="AF2" t="e">
        <f t="shared" ref="AF2:AF27" si="5">FIND("\",$C2)</f>
        <v>#VALUE!</v>
      </c>
      <c r="AG2">
        <f t="shared" ref="AG2:AG27" si="6">IFERROR(FIND("\",$C2,AF2+1),1000)</f>
        <v>1000</v>
      </c>
      <c r="AH2" t="e">
        <f t="shared" ref="AH2:AH27" si="7">MID($C2,AF2+1,AG2-AF2-1)</f>
        <v>#VALUE!</v>
      </c>
      <c r="AI2" t="e">
        <v>#N/A</v>
      </c>
      <c r="AJ2" t="e">
        <v>#VALUE!</v>
      </c>
      <c r="AK2" t="e">
        <f t="shared" ref="AK2:AK22" si="8">AI2&amp;"/"&amp;AJ2</f>
        <v>#N/A</v>
      </c>
      <c r="AL2" t="e">
        <v>#N/A</v>
      </c>
      <c r="AM2" t="e">
        <f t="shared" ref="AM2:AM22" si="9">ROUND(AA2*AL2,2)</f>
        <v>#N/A</v>
      </c>
      <c r="AN2" t="e">
        <v>#N/A</v>
      </c>
      <c r="AO2" t="e">
        <f t="shared" ref="AO2:AO22" si="10">_xlfn.IFNA(AM2,AN2)</f>
        <v>#N/A</v>
      </c>
    </row>
    <row r="3" spans="1:41">
      <c r="A3" t="s">
        <v>1</v>
      </c>
      <c r="B3" t="s">
        <v>2</v>
      </c>
      <c r="C3" t="s">
        <v>3</v>
      </c>
      <c r="D3" t="s">
        <v>4</v>
      </c>
      <c r="E3" t="s">
        <v>5</v>
      </c>
      <c r="U3" t="e">
        <v>#N/A</v>
      </c>
      <c r="V3" t="str">
        <f t="shared" si="0"/>
        <v>列公式</v>
      </c>
      <c r="W3" t="e">
        <f t="shared" si="1"/>
        <v>#VALUE!</v>
      </c>
      <c r="X3" t="e">
        <v>#VALUE!</v>
      </c>
      <c r="Y3" t="e">
        <v>#VALUE!</v>
      </c>
      <c r="Z3" t="e">
        <f t="shared" si="2"/>
        <v>#N/A</v>
      </c>
      <c r="AA3">
        <f t="shared" si="3"/>
        <v>0</v>
      </c>
      <c r="AB3" t="e">
        <f t="shared" si="4"/>
        <v>#N/A</v>
      </c>
      <c r="AE3" t="e">
        <v>#N/A</v>
      </c>
      <c r="AF3" t="e">
        <f t="shared" si="5"/>
        <v>#VALUE!</v>
      </c>
      <c r="AG3">
        <f t="shared" si="6"/>
        <v>1000</v>
      </c>
      <c r="AH3" t="e">
        <f t="shared" si="7"/>
        <v>#VALUE!</v>
      </c>
      <c r="AI3" t="e">
        <v>#N/A</v>
      </c>
      <c r="AJ3" t="e">
        <v>#VALUE!</v>
      </c>
      <c r="AK3" t="e">
        <f t="shared" si="8"/>
        <v>#N/A</v>
      </c>
      <c r="AL3" t="e">
        <v>#N/A</v>
      </c>
      <c r="AM3" t="e">
        <f t="shared" si="9"/>
        <v>#N/A</v>
      </c>
      <c r="AN3" t="e">
        <v>#N/A</v>
      </c>
      <c r="AO3" t="e">
        <f t="shared" si="10"/>
        <v>#N/A</v>
      </c>
    </row>
    <row r="4" spans="1:41">
      <c r="A4" s="1">
        <v>21</v>
      </c>
      <c r="B4" s="1" t="s">
        <v>6</v>
      </c>
      <c r="C4" s="2" t="s">
        <v>82</v>
      </c>
      <c r="D4" s="3" t="s">
        <v>30</v>
      </c>
      <c r="E4" s="3" t="s">
        <v>30</v>
      </c>
      <c r="F4" s="1"/>
      <c r="G4" s="1"/>
      <c r="H4" s="1"/>
      <c r="I4" s="1"/>
      <c r="J4" s="1"/>
      <c r="K4" s="1"/>
      <c r="L4" s="1"/>
      <c r="M4" s="1"/>
      <c r="U4" t="e">
        <v>#N/A</v>
      </c>
      <c r="V4" t="str">
        <f t="shared" si="0"/>
        <v>=MID(RC[20],RC[22]+1,RC[23]-RC[22]-1)</v>
      </c>
      <c r="W4" t="e">
        <f t="shared" si="1"/>
        <v>#VALUE!</v>
      </c>
      <c r="X4" t="e">
        <v>#VALUE!</v>
      </c>
      <c r="Y4" t="e">
        <v>#VALUE!</v>
      </c>
      <c r="Z4" t="e">
        <f t="shared" si="2"/>
        <v>#N/A</v>
      </c>
      <c r="AA4">
        <f t="shared" si="3"/>
        <v>0</v>
      </c>
      <c r="AB4" t="e">
        <f t="shared" si="4"/>
        <v>#N/A</v>
      </c>
      <c r="AE4" t="e">
        <v>#N/A</v>
      </c>
      <c r="AF4" t="e">
        <f t="shared" si="5"/>
        <v>#VALUE!</v>
      </c>
      <c r="AG4">
        <f t="shared" si="6"/>
        <v>1000</v>
      </c>
      <c r="AH4" t="e">
        <f t="shared" si="7"/>
        <v>#VALUE!</v>
      </c>
      <c r="AI4" t="e">
        <v>#N/A</v>
      </c>
      <c r="AJ4" t="e">
        <v>#VALUE!</v>
      </c>
      <c r="AK4" t="e">
        <f t="shared" si="8"/>
        <v>#N/A</v>
      </c>
      <c r="AL4" t="e">
        <v>#N/A</v>
      </c>
      <c r="AM4" t="e">
        <f t="shared" si="9"/>
        <v>#N/A</v>
      </c>
      <c r="AN4" t="e">
        <v>#N/A</v>
      </c>
      <c r="AO4" t="e">
        <f t="shared" si="10"/>
        <v>#N/A</v>
      </c>
    </row>
    <row r="5" spans="1:41">
      <c r="A5" s="1">
        <v>22</v>
      </c>
      <c r="B5" s="1" t="s">
        <v>7</v>
      </c>
      <c r="C5" s="2" t="s">
        <v>92</v>
      </c>
      <c r="D5" s="3" t="s">
        <v>30</v>
      </c>
      <c r="E5" s="3" t="s">
        <v>30</v>
      </c>
      <c r="F5" s="1"/>
      <c r="G5" s="1"/>
      <c r="H5" s="1"/>
      <c r="I5" s="1"/>
      <c r="J5" s="1"/>
      <c r="K5" s="1"/>
      <c r="L5" s="1"/>
      <c r="M5" s="1"/>
      <c r="U5" t="e">
        <v>#N/A</v>
      </c>
      <c r="V5" t="str">
        <f t="shared" si="0"/>
        <v>=TRIM(LEFT(RC2,RC[9]-1))&amp;"/"&amp;RC16</v>
      </c>
      <c r="W5" t="e">
        <f t="shared" si="1"/>
        <v>#VALUE!</v>
      </c>
      <c r="X5" t="e">
        <v>#VALUE!</v>
      </c>
      <c r="Y5" t="e">
        <v>#VALUE!</v>
      </c>
      <c r="Z5" t="e">
        <f t="shared" si="2"/>
        <v>#N/A</v>
      </c>
      <c r="AA5">
        <f t="shared" si="3"/>
        <v>0</v>
      </c>
      <c r="AB5" t="e">
        <f t="shared" si="4"/>
        <v>#N/A</v>
      </c>
      <c r="AE5" t="e">
        <v>#N/A</v>
      </c>
      <c r="AF5" t="e">
        <f t="shared" si="5"/>
        <v>#VALUE!</v>
      </c>
      <c r="AG5">
        <f t="shared" si="6"/>
        <v>1000</v>
      </c>
      <c r="AH5" t="e">
        <f t="shared" si="7"/>
        <v>#VALUE!</v>
      </c>
      <c r="AI5" t="e">
        <v>#N/A</v>
      </c>
      <c r="AJ5" t="e">
        <v>#VALUE!</v>
      </c>
      <c r="AK5" t="e">
        <f t="shared" si="8"/>
        <v>#N/A</v>
      </c>
      <c r="AL5" t="e">
        <v>#N/A</v>
      </c>
      <c r="AM5" t="e">
        <f t="shared" si="9"/>
        <v>#N/A</v>
      </c>
      <c r="AN5" t="e">
        <v>#N/A</v>
      </c>
      <c r="AO5" t="e">
        <f t="shared" si="10"/>
        <v>#N/A</v>
      </c>
    </row>
    <row r="6" spans="1:41">
      <c r="A6" s="1">
        <v>23</v>
      </c>
      <c r="B6" s="1" t="s">
        <v>8</v>
      </c>
      <c r="C6" s="2" t="s">
        <v>76</v>
      </c>
      <c r="D6" s="1" t="s">
        <v>73</v>
      </c>
      <c r="E6" s="1" t="s">
        <v>74</v>
      </c>
      <c r="F6" s="1"/>
      <c r="G6" s="1"/>
      <c r="H6" s="1"/>
      <c r="I6" s="1"/>
      <c r="J6" s="1"/>
      <c r="K6" s="1"/>
      <c r="L6" s="1"/>
      <c r="M6" s="1"/>
      <c r="U6" t="e">
        <v>#N/A</v>
      </c>
      <c r="V6" t="str">
        <f t="shared" si="0"/>
        <v>=VLOOKUP(RC[11],'[%s]%s'!C1:C3,3,0)</v>
      </c>
      <c r="W6" t="e">
        <f t="shared" si="1"/>
        <v>#VALUE!</v>
      </c>
      <c r="X6" t="e">
        <v>#VALUE!</v>
      </c>
      <c r="Y6" t="e">
        <v>#VALUE!</v>
      </c>
      <c r="Z6" t="e">
        <f t="shared" si="2"/>
        <v>#N/A</v>
      </c>
      <c r="AA6">
        <f t="shared" si="3"/>
        <v>0</v>
      </c>
      <c r="AB6" t="e">
        <f t="shared" si="4"/>
        <v>#N/A</v>
      </c>
      <c r="AE6" t="e">
        <v>#N/A</v>
      </c>
      <c r="AF6" t="e">
        <f t="shared" si="5"/>
        <v>#VALUE!</v>
      </c>
      <c r="AG6">
        <f t="shared" si="6"/>
        <v>1000</v>
      </c>
      <c r="AH6" t="e">
        <f t="shared" si="7"/>
        <v>#VALUE!</v>
      </c>
      <c r="AI6" t="e">
        <v>#N/A</v>
      </c>
      <c r="AJ6" t="e">
        <v>#VALUE!</v>
      </c>
      <c r="AK6" t="e">
        <f t="shared" si="8"/>
        <v>#N/A</v>
      </c>
      <c r="AL6" t="e">
        <v>#N/A</v>
      </c>
      <c r="AM6" t="e">
        <f t="shared" si="9"/>
        <v>#N/A</v>
      </c>
      <c r="AN6" t="e">
        <v>#N/A</v>
      </c>
      <c r="AO6" t="e">
        <f t="shared" si="10"/>
        <v>#N/A</v>
      </c>
    </row>
    <row r="7" spans="1:41">
      <c r="A7" s="1">
        <v>24</v>
      </c>
      <c r="B7" s="1" t="s">
        <v>9</v>
      </c>
      <c r="C7" s="2" t="s">
        <v>41</v>
      </c>
      <c r="D7" s="1" t="s">
        <v>31</v>
      </c>
      <c r="E7" s="1" t="s">
        <v>74</v>
      </c>
      <c r="F7" s="1"/>
      <c r="G7" s="1"/>
      <c r="H7" s="1"/>
      <c r="I7" s="1"/>
      <c r="J7" s="1"/>
      <c r="K7" s="1"/>
      <c r="L7" s="1"/>
      <c r="M7" s="1"/>
      <c r="U7" t="e">
        <v>#N/A</v>
      </c>
      <c r="V7" t="str">
        <f t="shared" si="0"/>
        <v>=VLOOKUP(RC[-1],'[%s]%s'!C1:C3,2,0)</v>
      </c>
      <c r="W7" t="e">
        <f t="shared" si="1"/>
        <v>#VALUE!</v>
      </c>
      <c r="X7" t="e">
        <v>#VALUE!</v>
      </c>
      <c r="Y7" t="e">
        <v>#VALUE!</v>
      </c>
      <c r="Z7" t="e">
        <f t="shared" si="2"/>
        <v>#N/A</v>
      </c>
      <c r="AA7">
        <f t="shared" si="3"/>
        <v>0</v>
      </c>
      <c r="AB7" t="e">
        <f t="shared" si="4"/>
        <v>#N/A</v>
      </c>
      <c r="AE7" t="e">
        <v>#N/A</v>
      </c>
      <c r="AF7" t="e">
        <f t="shared" si="5"/>
        <v>#VALUE!</v>
      </c>
      <c r="AG7">
        <f t="shared" si="6"/>
        <v>1000</v>
      </c>
      <c r="AH7" t="e">
        <f t="shared" si="7"/>
        <v>#VALUE!</v>
      </c>
      <c r="AI7" t="e">
        <v>#N/A</v>
      </c>
      <c r="AJ7" t="e">
        <v>#VALUE!</v>
      </c>
      <c r="AK7" t="e">
        <f t="shared" si="8"/>
        <v>#N/A</v>
      </c>
      <c r="AL7" t="e">
        <v>#N/A</v>
      </c>
      <c r="AM7" t="e">
        <f t="shared" si="9"/>
        <v>#N/A</v>
      </c>
      <c r="AN7" t="e">
        <v>#N/A</v>
      </c>
      <c r="AO7" t="e">
        <f t="shared" si="10"/>
        <v>#N/A</v>
      </c>
    </row>
    <row r="8" spans="1:41">
      <c r="A8" s="1">
        <v>25</v>
      </c>
      <c r="B8" s="1" t="s">
        <v>10</v>
      </c>
      <c r="C8" s="2" t="s">
        <v>113</v>
      </c>
      <c r="D8" s="3" t="s">
        <v>30</v>
      </c>
      <c r="E8" s="3" t="s">
        <v>30</v>
      </c>
      <c r="F8" s="1"/>
      <c r="G8" s="1"/>
      <c r="H8" s="1"/>
      <c r="I8" s="1"/>
      <c r="J8" s="1"/>
      <c r="K8" s="1"/>
      <c r="L8" s="1"/>
      <c r="M8" s="1"/>
      <c r="U8" t="e">
        <v>#N/A</v>
      </c>
      <c r="V8" t="str">
        <f t="shared" si="0"/>
        <v>=IFERROR(RC[20],RC[21])</v>
      </c>
      <c r="W8" t="e">
        <f t="shared" si="1"/>
        <v>#VALUE!</v>
      </c>
      <c r="X8" t="e">
        <v>#VALUE!</v>
      </c>
      <c r="Y8" t="e">
        <v>#VALUE!</v>
      </c>
      <c r="Z8" t="e">
        <f t="shared" si="2"/>
        <v>#N/A</v>
      </c>
      <c r="AA8">
        <f t="shared" si="3"/>
        <v>0</v>
      </c>
      <c r="AB8" t="e">
        <f t="shared" si="4"/>
        <v>#N/A</v>
      </c>
      <c r="AE8" t="e">
        <v>#N/A</v>
      </c>
      <c r="AF8" t="e">
        <f t="shared" si="5"/>
        <v>#VALUE!</v>
      </c>
      <c r="AG8">
        <f t="shared" si="6"/>
        <v>1000</v>
      </c>
      <c r="AH8" t="e">
        <f t="shared" si="7"/>
        <v>#VALUE!</v>
      </c>
      <c r="AI8" t="e">
        <v>#N/A</v>
      </c>
      <c r="AJ8" t="e">
        <v>#VALUE!</v>
      </c>
      <c r="AK8" t="e">
        <f t="shared" si="8"/>
        <v>#N/A</v>
      </c>
      <c r="AL8" t="e">
        <v>#N/A</v>
      </c>
      <c r="AM8" t="e">
        <f t="shared" si="9"/>
        <v>#N/A</v>
      </c>
      <c r="AN8" t="e">
        <v>#N/A</v>
      </c>
      <c r="AO8" t="e">
        <f t="shared" si="10"/>
        <v>#N/A</v>
      </c>
    </row>
    <row r="9" spans="1:41">
      <c r="A9" s="1">
        <v>26</v>
      </c>
      <c r="B9" s="1" t="s">
        <v>11</v>
      </c>
      <c r="C9" s="2" t="s">
        <v>78</v>
      </c>
      <c r="D9" s="3" t="s">
        <v>30</v>
      </c>
      <c r="E9" s="3" t="s">
        <v>30</v>
      </c>
      <c r="F9" s="1"/>
      <c r="G9" s="1"/>
      <c r="H9" s="1"/>
      <c r="I9" s="1"/>
      <c r="J9" s="1"/>
      <c r="K9" s="1"/>
      <c r="L9" s="1"/>
      <c r="M9" s="1"/>
      <c r="U9" t="e">
        <v>#N/A</v>
      </c>
      <c r="V9" t="str">
        <f t="shared" si="0"/>
        <v>=RC[-5]&amp;"\"&amp;TRIM(RC2)&amp;"\"&amp;RC[7]&amp;":"&amp;RC3</v>
      </c>
      <c r="W9" t="str">
        <f t="shared" si="1"/>
        <v>"&amp;TRIM(RC2)&amp;"</v>
      </c>
      <c r="X9" t="e">
        <v>#N/A</v>
      </c>
      <c r="Y9" t="e">
        <v>#N/A</v>
      </c>
      <c r="Z9" t="e">
        <f t="shared" si="2"/>
        <v>#N/A</v>
      </c>
      <c r="AA9">
        <f t="shared" si="3"/>
        <v>0</v>
      </c>
      <c r="AB9" t="e">
        <f t="shared" si="4"/>
        <v>#N/A</v>
      </c>
      <c r="AE9" t="e">
        <v>#N/A</v>
      </c>
      <c r="AF9">
        <f t="shared" si="5"/>
        <v>10</v>
      </c>
      <c r="AG9">
        <f t="shared" si="6"/>
        <v>24</v>
      </c>
      <c r="AH9" t="str">
        <f t="shared" si="7"/>
        <v>"&amp;TRIM(RC2)&amp;"</v>
      </c>
      <c r="AI9" t="e">
        <v>#N/A</v>
      </c>
      <c r="AJ9" t="e">
        <v>#N/A</v>
      </c>
      <c r="AK9" t="e">
        <f t="shared" si="8"/>
        <v>#N/A</v>
      </c>
      <c r="AL9" t="e">
        <v>#N/A</v>
      </c>
      <c r="AM9" t="e">
        <f t="shared" si="9"/>
        <v>#N/A</v>
      </c>
      <c r="AN9" t="e">
        <v>#N/A</v>
      </c>
      <c r="AO9" t="e">
        <f t="shared" si="10"/>
        <v>#N/A</v>
      </c>
    </row>
    <row r="10" spans="1:41">
      <c r="A10" s="1">
        <v>27</v>
      </c>
      <c r="B10" s="1" t="s">
        <v>12</v>
      </c>
      <c r="C10" s="2" t="s">
        <v>43</v>
      </c>
      <c r="D10" s="3" t="s">
        <v>30</v>
      </c>
      <c r="E10" s="3" t="s">
        <v>30</v>
      </c>
      <c r="F10" s="1"/>
      <c r="G10" s="1"/>
      <c r="H10" s="1"/>
      <c r="I10" s="1"/>
      <c r="J10" s="1"/>
      <c r="K10" s="1"/>
      <c r="L10" s="1"/>
      <c r="M10" s="1"/>
      <c r="U10" t="e">
        <v>#N/A</v>
      </c>
      <c r="V10" t="str">
        <f t="shared" si="0"/>
        <v>=IF(RC16="借",RC18,-RC18)</v>
      </c>
      <c r="W10" t="e">
        <f t="shared" si="1"/>
        <v>#VALUE!</v>
      </c>
      <c r="X10" t="e">
        <v>#VALUE!</v>
      </c>
      <c r="Y10" t="e">
        <v>#VALUE!</v>
      </c>
      <c r="Z10" t="e">
        <f t="shared" si="2"/>
        <v>#N/A</v>
      </c>
      <c r="AA10">
        <f t="shared" si="3"/>
        <v>0</v>
      </c>
      <c r="AB10" t="e">
        <f t="shared" si="4"/>
        <v>#N/A</v>
      </c>
      <c r="AE10" t="e">
        <v>#N/A</v>
      </c>
      <c r="AF10" t="e">
        <f t="shared" si="5"/>
        <v>#VALUE!</v>
      </c>
      <c r="AG10">
        <f t="shared" si="6"/>
        <v>1000</v>
      </c>
      <c r="AH10" t="e">
        <f t="shared" si="7"/>
        <v>#VALUE!</v>
      </c>
      <c r="AI10" t="e">
        <v>#N/A</v>
      </c>
      <c r="AJ10" t="e">
        <v>#VALUE!</v>
      </c>
      <c r="AK10" t="e">
        <f t="shared" si="8"/>
        <v>#N/A</v>
      </c>
      <c r="AL10" t="e">
        <v>#N/A</v>
      </c>
      <c r="AM10" t="e">
        <f t="shared" si="9"/>
        <v>#N/A</v>
      </c>
      <c r="AN10" t="e">
        <v>#N/A</v>
      </c>
      <c r="AO10" t="e">
        <f t="shared" si="10"/>
        <v>#N/A</v>
      </c>
    </row>
    <row r="11" spans="1:41">
      <c r="A11" s="1">
        <v>28</v>
      </c>
      <c r="B11" s="1" t="s">
        <v>13</v>
      </c>
      <c r="C11" s="2" t="s">
        <v>72</v>
      </c>
      <c r="D11" s="3" t="s">
        <v>30</v>
      </c>
      <c r="E11" s="3" t="s">
        <v>30</v>
      </c>
      <c r="F11" s="1"/>
      <c r="G11" s="1"/>
      <c r="H11" s="1"/>
      <c r="I11" s="1"/>
      <c r="J11" s="1"/>
      <c r="K11" s="1"/>
      <c r="L11" s="1"/>
      <c r="M11" s="1"/>
      <c r="U11" t="e">
        <v>#N/A</v>
      </c>
      <c r="V11" t="str">
        <f t="shared" si="0"/>
        <v>=IFERROR(IF(RC[5]=RC[12],RC[11],0),0)</v>
      </c>
      <c r="W11" t="e">
        <f t="shared" si="1"/>
        <v>#VALUE!</v>
      </c>
      <c r="X11" t="e">
        <v>#VALUE!</v>
      </c>
      <c r="Y11" t="e">
        <v>#VALUE!</v>
      </c>
      <c r="Z11" t="e">
        <f t="shared" si="2"/>
        <v>#N/A</v>
      </c>
      <c r="AA11">
        <f t="shared" si="3"/>
        <v>0</v>
      </c>
      <c r="AB11" t="e">
        <f t="shared" si="4"/>
        <v>#N/A</v>
      </c>
      <c r="AE11" t="e">
        <v>#N/A</v>
      </c>
      <c r="AF11" t="e">
        <f t="shared" si="5"/>
        <v>#VALUE!</v>
      </c>
      <c r="AG11">
        <f t="shared" si="6"/>
        <v>1000</v>
      </c>
      <c r="AH11" t="e">
        <f t="shared" si="7"/>
        <v>#VALUE!</v>
      </c>
      <c r="AI11" t="e">
        <v>#N/A</v>
      </c>
      <c r="AJ11" t="e">
        <v>#VALUE!</v>
      </c>
      <c r="AK11" t="e">
        <f t="shared" si="8"/>
        <v>#N/A</v>
      </c>
      <c r="AL11" t="e">
        <v>#N/A</v>
      </c>
      <c r="AM11" t="e">
        <f t="shared" si="9"/>
        <v>#N/A</v>
      </c>
      <c r="AN11" t="e">
        <v>#N/A</v>
      </c>
      <c r="AO11" t="e">
        <f t="shared" si="10"/>
        <v>#N/A</v>
      </c>
    </row>
    <row r="12" spans="1:41">
      <c r="A12" s="1">
        <v>31</v>
      </c>
      <c r="B12" s="1" t="s">
        <v>15</v>
      </c>
      <c r="C12" s="2" t="s">
        <v>79</v>
      </c>
      <c r="D12" s="3" t="s">
        <v>30</v>
      </c>
      <c r="E12" s="3" t="s">
        <v>30</v>
      </c>
      <c r="F12" s="1"/>
      <c r="G12" s="1"/>
      <c r="H12" s="1"/>
      <c r="I12" s="1"/>
      <c r="J12" s="1"/>
      <c r="K12" s="1"/>
      <c r="L12" s="1"/>
      <c r="M12" s="1"/>
      <c r="U12" t="e">
        <v>#N/A</v>
      </c>
      <c r="V12" t="str">
        <f t="shared" si="0"/>
        <v>=FIND("\",RC2)</v>
      </c>
      <c r="W12" t="str">
        <f t="shared" si="1"/>
        <v>",RC2)</v>
      </c>
      <c r="X12" t="e">
        <v>#N/A</v>
      </c>
      <c r="Y12" t="e">
        <v>#N/A</v>
      </c>
      <c r="Z12" t="e">
        <f t="shared" si="2"/>
        <v>#N/A</v>
      </c>
      <c r="AA12">
        <f t="shared" si="3"/>
        <v>0</v>
      </c>
      <c r="AB12" t="e">
        <f t="shared" si="4"/>
        <v>#N/A</v>
      </c>
      <c r="AE12" t="e">
        <v>#N/A</v>
      </c>
      <c r="AF12">
        <f t="shared" si="5"/>
        <v>8</v>
      </c>
      <c r="AG12">
        <f t="shared" si="6"/>
        <v>1000</v>
      </c>
      <c r="AH12" t="str">
        <f t="shared" si="7"/>
        <v>",RC2)</v>
      </c>
      <c r="AI12" t="e">
        <v>#N/A</v>
      </c>
      <c r="AJ12" t="e">
        <v>#N/A</v>
      </c>
      <c r="AK12" t="e">
        <f t="shared" si="8"/>
        <v>#N/A</v>
      </c>
      <c r="AL12" t="e">
        <v>#N/A</v>
      </c>
      <c r="AM12" t="e">
        <f t="shared" si="9"/>
        <v>#N/A</v>
      </c>
      <c r="AN12" t="e">
        <v>#N/A</v>
      </c>
      <c r="AO12" t="e">
        <f t="shared" si="10"/>
        <v>#N/A</v>
      </c>
    </row>
    <row r="13" spans="1:41">
      <c r="A13" s="1">
        <v>32</v>
      </c>
      <c r="B13" s="1" t="s">
        <v>16</v>
      </c>
      <c r="C13" s="2" t="s">
        <v>80</v>
      </c>
      <c r="D13" s="3" t="s">
        <v>30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U13" t="e">
        <v>#N/A</v>
      </c>
      <c r="V13" t="str">
        <f t="shared" si="0"/>
        <v>=IFERROR(FIND("\",RC2,RC[-1]+1),1000)</v>
      </c>
      <c r="W13" t="str">
        <f t="shared" si="1"/>
        <v>",RC2,RC[-1]+1),1000)</v>
      </c>
      <c r="X13" t="e">
        <v>#N/A</v>
      </c>
      <c r="Y13" t="e">
        <v>#N/A</v>
      </c>
      <c r="Z13" t="e">
        <f t="shared" si="2"/>
        <v>#N/A</v>
      </c>
      <c r="AA13">
        <f t="shared" si="3"/>
        <v>0</v>
      </c>
      <c r="AB13" t="e">
        <f t="shared" si="4"/>
        <v>#N/A</v>
      </c>
      <c r="AE13" t="e">
        <v>#N/A</v>
      </c>
      <c r="AF13">
        <f t="shared" si="5"/>
        <v>16</v>
      </c>
      <c r="AG13">
        <f t="shared" si="6"/>
        <v>1000</v>
      </c>
      <c r="AH13" t="str">
        <f t="shared" si="7"/>
        <v>",RC2,RC[-1]+1),1000)</v>
      </c>
      <c r="AI13" t="e">
        <v>#N/A</v>
      </c>
      <c r="AJ13" t="e">
        <v>#N/A</v>
      </c>
      <c r="AK13" t="e">
        <f t="shared" si="8"/>
        <v>#N/A</v>
      </c>
      <c r="AL13" t="e">
        <v>#N/A</v>
      </c>
      <c r="AM13" t="e">
        <f t="shared" si="9"/>
        <v>#N/A</v>
      </c>
      <c r="AN13" t="e">
        <v>#N/A</v>
      </c>
      <c r="AO13" t="e">
        <f t="shared" si="10"/>
        <v>#N/A</v>
      </c>
    </row>
    <row r="14" spans="1:41">
      <c r="A14" s="1">
        <v>33</v>
      </c>
      <c r="B14" s="1" t="s">
        <v>69</v>
      </c>
      <c r="C14" s="2" t="s">
        <v>77</v>
      </c>
      <c r="D14" s="1" t="s">
        <v>73</v>
      </c>
      <c r="E14" s="1" t="s">
        <v>74</v>
      </c>
      <c r="F14" s="1"/>
      <c r="G14" s="1"/>
      <c r="H14" s="1"/>
      <c r="I14" s="1"/>
      <c r="J14" s="1"/>
      <c r="K14" s="1"/>
      <c r="L14" s="1"/>
      <c r="M14" s="1"/>
      <c r="U14" t="e">
        <v>#N/A</v>
      </c>
      <c r="V14" t="str">
        <f t="shared" si="0"/>
        <v>=VLOOKUP(RC[-11],'[%s]%s'!C2:C4,3,0)</v>
      </c>
      <c r="W14" t="e">
        <f t="shared" si="1"/>
        <v>#VALUE!</v>
      </c>
      <c r="X14" t="e">
        <v>#VALUE!</v>
      </c>
      <c r="Y14" t="e">
        <v>#VALUE!</v>
      </c>
      <c r="Z14" t="e">
        <f t="shared" si="2"/>
        <v>#N/A</v>
      </c>
      <c r="AA14">
        <f t="shared" si="3"/>
        <v>0</v>
      </c>
      <c r="AB14" t="e">
        <f t="shared" si="4"/>
        <v>#N/A</v>
      </c>
      <c r="AE14" t="e">
        <v>#N/A</v>
      </c>
      <c r="AF14" t="e">
        <f t="shared" si="5"/>
        <v>#VALUE!</v>
      </c>
      <c r="AG14">
        <f t="shared" si="6"/>
        <v>1000</v>
      </c>
      <c r="AH14" t="e">
        <f t="shared" si="7"/>
        <v>#VALUE!</v>
      </c>
      <c r="AI14" t="e">
        <v>#N/A</v>
      </c>
      <c r="AJ14" t="e">
        <v>#VALUE!</v>
      </c>
      <c r="AK14" t="e">
        <f t="shared" si="8"/>
        <v>#N/A</v>
      </c>
      <c r="AL14" t="e">
        <v>#N/A</v>
      </c>
      <c r="AM14" t="e">
        <f t="shared" si="9"/>
        <v>#N/A</v>
      </c>
      <c r="AN14" t="e">
        <v>#N/A</v>
      </c>
      <c r="AO14" t="e">
        <f t="shared" si="10"/>
        <v>#N/A</v>
      </c>
    </row>
    <row r="15" spans="1:41">
      <c r="A15" s="1">
        <v>34</v>
      </c>
      <c r="B15" s="1" t="s">
        <v>70</v>
      </c>
      <c r="C15" s="2" t="s">
        <v>81</v>
      </c>
      <c r="D15" s="3" t="s">
        <v>30</v>
      </c>
      <c r="E15" s="3" t="s">
        <v>30</v>
      </c>
      <c r="F15" s="1"/>
      <c r="G15" s="1"/>
      <c r="H15" s="1"/>
      <c r="I15" s="1"/>
      <c r="J15" s="1"/>
      <c r="K15" s="1"/>
      <c r="L15" s="1"/>
      <c r="M15" s="1"/>
      <c r="U15" t="e">
        <v>#N/A</v>
      </c>
      <c r="V15" t="str">
        <f t="shared" si="0"/>
        <v>=MID(RC2,RC[-3]+1,RC[-2]-RC[-3]-1)&amp;"\"&amp;RC16</v>
      </c>
      <c r="W15" t="str">
        <f t="shared" si="1"/>
        <v>"&amp;RC16</v>
      </c>
      <c r="X15" t="e">
        <v>#N/A</v>
      </c>
      <c r="Y15" t="e">
        <v>#N/A</v>
      </c>
      <c r="Z15" t="e">
        <f t="shared" si="2"/>
        <v>#N/A</v>
      </c>
      <c r="AA15">
        <f t="shared" si="3"/>
        <v>0</v>
      </c>
      <c r="AB15" t="e">
        <f t="shared" si="4"/>
        <v>#N/A</v>
      </c>
      <c r="AE15" t="e">
        <v>#N/A</v>
      </c>
      <c r="AF15">
        <f t="shared" si="5"/>
        <v>37</v>
      </c>
      <c r="AG15">
        <f t="shared" si="6"/>
        <v>1000</v>
      </c>
      <c r="AH15" t="str">
        <f t="shared" si="7"/>
        <v>"&amp;RC16</v>
      </c>
      <c r="AI15" t="e">
        <v>#N/A</v>
      </c>
      <c r="AJ15" t="e">
        <v>#N/A</v>
      </c>
      <c r="AK15" t="e">
        <f t="shared" si="8"/>
        <v>#N/A</v>
      </c>
      <c r="AL15" t="e">
        <v>#N/A</v>
      </c>
      <c r="AM15" t="e">
        <f t="shared" si="9"/>
        <v>#N/A</v>
      </c>
      <c r="AN15" t="e">
        <v>#N/A</v>
      </c>
      <c r="AO15" t="e">
        <f t="shared" si="10"/>
        <v>#N/A</v>
      </c>
    </row>
    <row r="16" spans="1:41">
      <c r="A16" s="1">
        <v>35</v>
      </c>
      <c r="B16" s="1" t="s">
        <v>18</v>
      </c>
      <c r="C16" s="2" t="s">
        <v>36</v>
      </c>
      <c r="D16" s="1" t="s">
        <v>28</v>
      </c>
      <c r="E16" s="1" t="s">
        <v>29</v>
      </c>
      <c r="F16" s="1"/>
      <c r="G16" s="1"/>
      <c r="H16" s="1"/>
      <c r="I16" s="1"/>
      <c r="J16" s="1"/>
      <c r="K16" s="1"/>
      <c r="L16" s="1"/>
      <c r="M16" s="1"/>
      <c r="U16" t="e">
        <v>#N/A</v>
      </c>
      <c r="V16" t="str">
        <f t="shared" si="0"/>
        <v>=VLOOKUP(RC[-14],'[%s]%s'!C2:C3,2,0)</v>
      </c>
      <c r="W16" t="e">
        <f t="shared" si="1"/>
        <v>#VALUE!</v>
      </c>
      <c r="X16" t="e">
        <v>#VALUE!</v>
      </c>
      <c r="Y16" t="e">
        <v>#VALUE!</v>
      </c>
      <c r="Z16" t="e">
        <f t="shared" si="2"/>
        <v>#N/A</v>
      </c>
      <c r="AA16">
        <f t="shared" si="3"/>
        <v>0</v>
      </c>
      <c r="AB16" t="e">
        <f t="shared" si="4"/>
        <v>#N/A</v>
      </c>
      <c r="AE16" t="e">
        <v>#N/A</v>
      </c>
      <c r="AF16" t="e">
        <f t="shared" si="5"/>
        <v>#VALUE!</v>
      </c>
      <c r="AG16">
        <f t="shared" si="6"/>
        <v>1000</v>
      </c>
      <c r="AH16" t="e">
        <f t="shared" si="7"/>
        <v>#VALUE!</v>
      </c>
      <c r="AI16" t="e">
        <v>#N/A</v>
      </c>
      <c r="AJ16" t="e">
        <v>#VALUE!</v>
      </c>
      <c r="AK16" t="e">
        <f t="shared" si="8"/>
        <v>#N/A</v>
      </c>
      <c r="AL16" t="e">
        <v>#N/A</v>
      </c>
      <c r="AM16" t="e">
        <f t="shared" si="9"/>
        <v>#N/A</v>
      </c>
      <c r="AN16" t="e">
        <v>#N/A</v>
      </c>
      <c r="AO16" t="e">
        <f t="shared" si="10"/>
        <v>#N/A</v>
      </c>
    </row>
    <row r="17" spans="1:41">
      <c r="A17" s="1">
        <v>36</v>
      </c>
      <c r="B17" s="1" t="s">
        <v>19</v>
      </c>
      <c r="C17" s="2" t="s">
        <v>37</v>
      </c>
      <c r="D17" s="1" t="s">
        <v>31</v>
      </c>
      <c r="E17" s="1" t="s">
        <v>74</v>
      </c>
      <c r="F17" s="1"/>
      <c r="G17" s="1"/>
      <c r="H17" s="1"/>
      <c r="I17" s="1"/>
      <c r="J17" s="1"/>
      <c r="K17" s="1"/>
      <c r="L17" s="1"/>
      <c r="M17" s="1"/>
      <c r="U17" t="e">
        <v>#N/A</v>
      </c>
      <c r="V17" t="str">
        <f t="shared" si="0"/>
        <v>=VLOOKUP(RC[-13],'[%s]%s'!C1:C4,4,0)</v>
      </c>
      <c r="W17" t="e">
        <f t="shared" si="1"/>
        <v>#VALUE!</v>
      </c>
      <c r="X17" t="e">
        <v>#VALUE!</v>
      </c>
      <c r="Y17" t="e">
        <v>#VALUE!</v>
      </c>
      <c r="Z17" t="e">
        <f t="shared" si="2"/>
        <v>#N/A</v>
      </c>
      <c r="AA17">
        <f t="shared" si="3"/>
        <v>0</v>
      </c>
      <c r="AB17" t="e">
        <f t="shared" si="4"/>
        <v>#N/A</v>
      </c>
      <c r="AE17" t="e">
        <v>#N/A</v>
      </c>
      <c r="AF17" t="e">
        <f t="shared" si="5"/>
        <v>#VALUE!</v>
      </c>
      <c r="AG17">
        <f t="shared" si="6"/>
        <v>1000</v>
      </c>
      <c r="AH17" t="e">
        <f t="shared" si="7"/>
        <v>#VALUE!</v>
      </c>
      <c r="AI17" t="e">
        <v>#N/A</v>
      </c>
      <c r="AJ17" t="e">
        <v>#VALUE!</v>
      </c>
      <c r="AK17" t="e">
        <f t="shared" si="8"/>
        <v>#N/A</v>
      </c>
      <c r="AL17" t="e">
        <v>#N/A</v>
      </c>
      <c r="AM17" t="e">
        <f t="shared" si="9"/>
        <v>#N/A</v>
      </c>
      <c r="AN17" t="e">
        <v>#N/A</v>
      </c>
      <c r="AO17" t="e">
        <f t="shared" si="10"/>
        <v>#N/A</v>
      </c>
    </row>
    <row r="18" spans="1:41">
      <c r="A18" s="1">
        <v>37</v>
      </c>
      <c r="B18" s="1" t="s">
        <v>20</v>
      </c>
      <c r="C18" s="2" t="s">
        <v>26</v>
      </c>
      <c r="D18" s="3" t="s">
        <v>30</v>
      </c>
      <c r="E18" s="3" t="s">
        <v>30</v>
      </c>
      <c r="F18" s="1"/>
      <c r="G18" s="1"/>
      <c r="H18" s="1"/>
      <c r="I18" s="1"/>
      <c r="J18" s="1"/>
      <c r="K18" s="1"/>
      <c r="L18" s="1"/>
      <c r="M18" s="1"/>
      <c r="U18" t="e">
        <v>#N/A</v>
      </c>
      <c r="V18" t="str">
        <f t="shared" si="0"/>
        <v>=RC[-2]&amp;"/"&amp;RC[-1]</v>
      </c>
      <c r="W18" t="e">
        <f t="shared" si="1"/>
        <v>#VALUE!</v>
      </c>
      <c r="X18" t="e">
        <v>#VALUE!</v>
      </c>
      <c r="Y18" t="e">
        <v>#VALUE!</v>
      </c>
      <c r="Z18" t="e">
        <f t="shared" si="2"/>
        <v>#N/A</v>
      </c>
      <c r="AA18">
        <f t="shared" si="3"/>
        <v>0</v>
      </c>
      <c r="AB18" t="e">
        <f t="shared" si="4"/>
        <v>#N/A</v>
      </c>
      <c r="AE18" t="e">
        <v>#N/A</v>
      </c>
      <c r="AF18" t="e">
        <f t="shared" si="5"/>
        <v>#VALUE!</v>
      </c>
      <c r="AG18">
        <f t="shared" si="6"/>
        <v>1000</v>
      </c>
      <c r="AH18" t="e">
        <f t="shared" si="7"/>
        <v>#VALUE!</v>
      </c>
      <c r="AI18" t="e">
        <v>#N/A</v>
      </c>
      <c r="AJ18" t="e">
        <v>#VALUE!</v>
      </c>
      <c r="AK18" t="e">
        <f t="shared" si="8"/>
        <v>#N/A</v>
      </c>
      <c r="AL18" t="e">
        <v>#N/A</v>
      </c>
      <c r="AM18" t="e">
        <f t="shared" si="9"/>
        <v>#N/A</v>
      </c>
      <c r="AN18" t="e">
        <v>#N/A</v>
      </c>
      <c r="AO18" t="e">
        <f t="shared" si="10"/>
        <v>#N/A</v>
      </c>
    </row>
    <row r="19" spans="1:41">
      <c r="A19" s="1">
        <v>38</v>
      </c>
      <c r="B19" s="1" t="s">
        <v>21</v>
      </c>
      <c r="C19" s="2" t="s">
        <v>38</v>
      </c>
      <c r="D19" s="1" t="s">
        <v>28</v>
      </c>
      <c r="E19" s="1" t="s">
        <v>75</v>
      </c>
      <c r="F19" s="1"/>
      <c r="G19" s="1"/>
      <c r="H19" s="1"/>
      <c r="I19" s="1"/>
      <c r="J19" s="1"/>
      <c r="K19" s="1"/>
      <c r="L19" s="1"/>
      <c r="M19" s="1"/>
      <c r="U19" t="e">
        <v>#N/A</v>
      </c>
      <c r="V19" t="str">
        <f t="shared" si="0"/>
        <v>=VLOOKUP(RC[-1],'[%s]%s'!C6:C7,2,0)</v>
      </c>
      <c r="W19" t="e">
        <f t="shared" si="1"/>
        <v>#VALUE!</v>
      </c>
      <c r="X19" t="e">
        <v>#VALUE!</v>
      </c>
      <c r="Y19" t="e">
        <v>#VALUE!</v>
      </c>
      <c r="Z19" t="e">
        <f t="shared" si="2"/>
        <v>#N/A</v>
      </c>
      <c r="AA19">
        <f t="shared" si="3"/>
        <v>0</v>
      </c>
      <c r="AB19" t="e">
        <f t="shared" si="4"/>
        <v>#N/A</v>
      </c>
      <c r="AE19" t="e">
        <v>#N/A</v>
      </c>
      <c r="AF19" t="e">
        <f t="shared" si="5"/>
        <v>#VALUE!</v>
      </c>
      <c r="AG19">
        <f t="shared" si="6"/>
        <v>1000</v>
      </c>
      <c r="AH19" t="e">
        <f t="shared" si="7"/>
        <v>#VALUE!</v>
      </c>
      <c r="AI19" t="e">
        <v>#N/A</v>
      </c>
      <c r="AJ19" t="e">
        <v>#VALUE!</v>
      </c>
      <c r="AK19" t="e">
        <f t="shared" si="8"/>
        <v>#N/A</v>
      </c>
      <c r="AL19" t="e">
        <v>#N/A</v>
      </c>
      <c r="AM19" t="e">
        <f t="shared" si="9"/>
        <v>#N/A</v>
      </c>
      <c r="AN19" t="e">
        <v>#N/A</v>
      </c>
      <c r="AO19" t="e">
        <f t="shared" si="10"/>
        <v>#N/A</v>
      </c>
    </row>
    <row r="20" spans="1:41">
      <c r="A20" s="1">
        <v>39</v>
      </c>
      <c r="B20" s="1" t="s">
        <v>22</v>
      </c>
      <c r="C20" s="2" t="s">
        <v>27</v>
      </c>
      <c r="D20" s="3" t="s">
        <v>30</v>
      </c>
      <c r="E20" s="3" t="s">
        <v>30</v>
      </c>
      <c r="F20" s="1"/>
      <c r="G20" s="1"/>
      <c r="H20" s="1"/>
      <c r="I20" s="1"/>
      <c r="J20" s="1"/>
      <c r="K20" s="1"/>
      <c r="L20" s="1"/>
      <c r="M20" s="1"/>
      <c r="U20" t="e">
        <v>#N/A</v>
      </c>
      <c r="V20" t="str">
        <f t="shared" si="0"/>
        <v>=ROUND(RC[-12]*RC[-1],2)</v>
      </c>
      <c r="W20" t="e">
        <f t="shared" si="1"/>
        <v>#VALUE!</v>
      </c>
      <c r="X20" t="e">
        <v>#VALUE!</v>
      </c>
      <c r="Y20" t="e">
        <v>#VALUE!</v>
      </c>
      <c r="Z20" t="e">
        <f t="shared" si="2"/>
        <v>#N/A</v>
      </c>
      <c r="AA20">
        <f t="shared" si="3"/>
        <v>0</v>
      </c>
      <c r="AB20" t="e">
        <f t="shared" si="4"/>
        <v>#N/A</v>
      </c>
      <c r="AE20" t="e">
        <v>#N/A</v>
      </c>
      <c r="AF20" t="e">
        <f t="shared" si="5"/>
        <v>#VALUE!</v>
      </c>
      <c r="AG20">
        <f t="shared" si="6"/>
        <v>1000</v>
      </c>
      <c r="AH20" t="e">
        <f t="shared" si="7"/>
        <v>#VALUE!</v>
      </c>
      <c r="AI20" t="e">
        <v>#N/A</v>
      </c>
      <c r="AJ20" t="e">
        <v>#VALUE!</v>
      </c>
      <c r="AK20" t="e">
        <f t="shared" si="8"/>
        <v>#N/A</v>
      </c>
      <c r="AL20" t="e">
        <v>#N/A</v>
      </c>
      <c r="AM20" t="e">
        <f t="shared" si="9"/>
        <v>#N/A</v>
      </c>
      <c r="AN20" t="e">
        <v>#N/A</v>
      </c>
      <c r="AO20" t="e">
        <f t="shared" si="10"/>
        <v>#N/A</v>
      </c>
    </row>
    <row r="21" spans="1:41">
      <c r="A21" s="1">
        <v>40</v>
      </c>
      <c r="B21" s="1" t="s">
        <v>71</v>
      </c>
      <c r="C21" s="2" t="s">
        <v>83</v>
      </c>
      <c r="D21" s="3" t="s">
        <v>30</v>
      </c>
      <c r="E21" s="3" t="s">
        <v>30</v>
      </c>
      <c r="F21" s="1"/>
      <c r="G21" s="1"/>
      <c r="H21" s="1"/>
      <c r="I21" s="1"/>
      <c r="J21" s="1"/>
      <c r="K21" s="1"/>
      <c r="L21" s="1"/>
      <c r="M21" s="1"/>
      <c r="U21" t="e">
        <v>#N/A</v>
      </c>
      <c r="V21" t="str">
        <f t="shared" si="0"/>
        <v>=MID(RC[1],RC[2]+1,1000)</v>
      </c>
      <c r="W21" t="e">
        <f t="shared" si="1"/>
        <v>#VALUE!</v>
      </c>
      <c r="X21" t="e">
        <v>#VALUE!</v>
      </c>
      <c r="Y21" t="e">
        <v>#VALUE!</v>
      </c>
      <c r="Z21" t="e">
        <f t="shared" si="2"/>
        <v>#N/A</v>
      </c>
      <c r="AA21">
        <f t="shared" si="3"/>
        <v>0</v>
      </c>
      <c r="AB21" t="e">
        <f t="shared" si="4"/>
        <v>#N/A</v>
      </c>
      <c r="AE21" t="e">
        <v>#N/A</v>
      </c>
      <c r="AF21" t="e">
        <f t="shared" si="5"/>
        <v>#VALUE!</v>
      </c>
      <c r="AG21">
        <f t="shared" si="6"/>
        <v>1000</v>
      </c>
      <c r="AH21" t="e">
        <f t="shared" si="7"/>
        <v>#VALUE!</v>
      </c>
      <c r="AI21" t="e">
        <v>#N/A</v>
      </c>
      <c r="AJ21" t="e">
        <v>#VALUE!</v>
      </c>
      <c r="AK21" t="e">
        <f t="shared" si="8"/>
        <v>#N/A</v>
      </c>
      <c r="AL21" t="e">
        <v>#N/A</v>
      </c>
      <c r="AM21" t="e">
        <f t="shared" si="9"/>
        <v>#N/A</v>
      </c>
      <c r="AN21" t="e">
        <v>#N/A</v>
      </c>
      <c r="AO21" t="e">
        <f t="shared" si="10"/>
        <v>#N/A</v>
      </c>
    </row>
    <row r="22" spans="1:41">
      <c r="A22" s="1">
        <v>41</v>
      </c>
      <c r="B22" s="1" t="s">
        <v>84</v>
      </c>
      <c r="C22" s="2" t="s">
        <v>88</v>
      </c>
      <c r="D22" s="3" t="s">
        <v>30</v>
      </c>
      <c r="E22" s="3" t="s">
        <v>30</v>
      </c>
      <c r="F22" s="1"/>
      <c r="G22" s="1"/>
      <c r="H22" s="1"/>
      <c r="I22" s="1"/>
      <c r="J22" s="1"/>
      <c r="K22" s="1"/>
      <c r="L22" s="1"/>
      <c r="M22" s="1"/>
      <c r="U22" t="e">
        <v>#N/A</v>
      </c>
      <c r="V22" t="str">
        <f t="shared" si="0"/>
        <v>=CELL("filename",RC[-1])</v>
      </c>
      <c r="W22" t="e">
        <f t="shared" si="1"/>
        <v>#VALUE!</v>
      </c>
      <c r="X22" t="e">
        <v>#VALUE!</v>
      </c>
      <c r="Y22" t="e">
        <v>#VALUE!</v>
      </c>
      <c r="Z22" t="e">
        <f t="shared" si="2"/>
        <v>#N/A</v>
      </c>
      <c r="AA22">
        <f t="shared" si="3"/>
        <v>0</v>
      </c>
      <c r="AB22" t="e">
        <f t="shared" si="4"/>
        <v>#N/A</v>
      </c>
      <c r="AE22" t="e">
        <v>#N/A</v>
      </c>
      <c r="AF22" t="e">
        <f t="shared" si="5"/>
        <v>#VALUE!</v>
      </c>
      <c r="AG22">
        <f t="shared" si="6"/>
        <v>1000</v>
      </c>
      <c r="AH22" t="e">
        <f t="shared" si="7"/>
        <v>#VALUE!</v>
      </c>
      <c r="AI22" t="e">
        <v>#N/A</v>
      </c>
      <c r="AJ22" t="e">
        <v>#VALUE!</v>
      </c>
      <c r="AK22" t="e">
        <f t="shared" si="8"/>
        <v>#N/A</v>
      </c>
      <c r="AL22" t="e">
        <v>#N/A</v>
      </c>
      <c r="AM22" t="e">
        <f t="shared" si="9"/>
        <v>#N/A</v>
      </c>
      <c r="AN22" t="e">
        <v>#N/A</v>
      </c>
      <c r="AO22" t="e">
        <f t="shared" si="10"/>
        <v>#N/A</v>
      </c>
    </row>
    <row r="23" spans="1:41">
      <c r="A23" s="1">
        <v>42</v>
      </c>
      <c r="B23" s="1" t="s">
        <v>85</v>
      </c>
      <c r="C23" s="2" t="s">
        <v>89</v>
      </c>
      <c r="D23" s="3" t="s">
        <v>30</v>
      </c>
      <c r="E23" s="3" t="s">
        <v>30</v>
      </c>
      <c r="F23" s="1"/>
      <c r="G23" s="1"/>
      <c r="H23" s="1"/>
      <c r="I23" s="1"/>
      <c r="J23" s="1"/>
      <c r="K23" s="1"/>
      <c r="L23" s="1"/>
      <c r="M23" s="1"/>
      <c r="V23" t="str">
        <f t="shared" si="0"/>
        <v>=FIND("]",RC[-1])</v>
      </c>
      <c r="AF23" t="e">
        <f t="shared" si="5"/>
        <v>#VALUE!</v>
      </c>
      <c r="AG23">
        <f t="shared" si="6"/>
        <v>1000</v>
      </c>
      <c r="AH23" t="e">
        <f t="shared" si="7"/>
        <v>#VALUE!</v>
      </c>
    </row>
    <row r="24" spans="1:41">
      <c r="A24" s="1">
        <v>43</v>
      </c>
      <c r="B24" s="1" t="s">
        <v>86</v>
      </c>
      <c r="C24" s="2" t="s">
        <v>90</v>
      </c>
      <c r="D24" s="3" t="s">
        <v>30</v>
      </c>
      <c r="E24" s="3" t="s">
        <v>30</v>
      </c>
      <c r="F24" s="1"/>
      <c r="G24" s="1"/>
      <c r="H24" s="1"/>
      <c r="I24" s="1"/>
      <c r="J24" s="1"/>
      <c r="K24" s="1"/>
      <c r="L24" s="1"/>
      <c r="M24" s="1"/>
      <c r="V24" t="str">
        <f t="shared" si="0"/>
        <v>=FIND("#",RC[-2])</v>
      </c>
      <c r="AF24" t="e">
        <f t="shared" si="5"/>
        <v>#VALUE!</v>
      </c>
      <c r="AG24">
        <f t="shared" si="6"/>
        <v>1000</v>
      </c>
      <c r="AH24" t="e">
        <f t="shared" si="7"/>
        <v>#VALUE!</v>
      </c>
    </row>
    <row r="25" spans="1:41">
      <c r="A25" s="1">
        <v>44</v>
      </c>
      <c r="B25" s="1" t="s">
        <v>87</v>
      </c>
      <c r="C25" s="2" t="s">
        <v>91</v>
      </c>
      <c r="D25" s="3" t="s">
        <v>30</v>
      </c>
      <c r="E25" s="3" t="s">
        <v>30</v>
      </c>
      <c r="F25" s="1"/>
      <c r="G25" s="1"/>
      <c r="H25" s="1"/>
      <c r="I25" s="1"/>
      <c r="J25" s="1"/>
      <c r="K25" s="1"/>
      <c r="L25" s="1"/>
      <c r="M25" s="1"/>
      <c r="V25" t="str">
        <f t="shared" si="0"/>
        <v>=FIND("#",RC[-3],RC[-1]+1)</v>
      </c>
      <c r="AF25" t="e">
        <f t="shared" si="5"/>
        <v>#VALUE!</v>
      </c>
      <c r="AG25">
        <f t="shared" si="6"/>
        <v>1000</v>
      </c>
      <c r="AH25" t="e">
        <f t="shared" si="7"/>
        <v>#VALUE!</v>
      </c>
    </row>
    <row r="26" spans="1:41">
      <c r="A26" s="1">
        <v>45</v>
      </c>
      <c r="B26" s="1" t="s">
        <v>106</v>
      </c>
      <c r="C26" s="2" t="s">
        <v>118</v>
      </c>
      <c r="D26" s="1" t="s">
        <v>73</v>
      </c>
      <c r="E26" s="1" t="s">
        <v>11</v>
      </c>
      <c r="F26" s="1"/>
      <c r="G26" s="1"/>
      <c r="H26" s="1"/>
      <c r="I26" s="1"/>
      <c r="J26" s="1"/>
      <c r="K26" s="1"/>
      <c r="L26" s="1"/>
      <c r="M26" s="1"/>
      <c r="V26" t="str">
        <f t="shared" si="0"/>
        <v>=VLOOKUP(RC[-19],'[%s]%s'!C1:C2,2,0)</v>
      </c>
      <c r="AF26" t="e">
        <f t="shared" si="5"/>
        <v>#VALUE!</v>
      </c>
      <c r="AG26">
        <f t="shared" si="6"/>
        <v>1000</v>
      </c>
      <c r="AH26" t="e">
        <f t="shared" si="7"/>
        <v>#VALUE!</v>
      </c>
    </row>
    <row r="27" spans="1:41">
      <c r="A27" s="1">
        <v>46</v>
      </c>
      <c r="B27" s="1" t="s">
        <v>114</v>
      </c>
      <c r="C27" s="2" t="s">
        <v>117</v>
      </c>
      <c r="D27" s="3" t="s">
        <v>30</v>
      </c>
      <c r="E27" s="3" t="s">
        <v>30</v>
      </c>
      <c r="F27" s="1"/>
      <c r="G27" s="1"/>
      <c r="H27" s="1"/>
      <c r="I27" s="1"/>
      <c r="J27" s="1"/>
      <c r="K27" s="1"/>
      <c r="L27" s="1"/>
      <c r="M27" s="1"/>
      <c r="V27" t="str">
        <f t="shared" si="0"/>
        <v>=IFERROR(RC[1],RC[2])</v>
      </c>
      <c r="AF27" t="e">
        <f t="shared" si="5"/>
        <v>#VALUE!</v>
      </c>
      <c r="AG27">
        <f t="shared" si="6"/>
        <v>1000</v>
      </c>
      <c r="AH27" t="e">
        <f t="shared" si="7"/>
        <v>#VALUE!</v>
      </c>
    </row>
    <row r="28" spans="1:41">
      <c r="A28" s="1">
        <v>47</v>
      </c>
      <c r="B28" s="1" t="s">
        <v>110</v>
      </c>
      <c r="C28" s="2" t="s">
        <v>115</v>
      </c>
      <c r="D28" s="1" t="s">
        <v>73</v>
      </c>
      <c r="E28" s="1" t="s">
        <v>112</v>
      </c>
      <c r="F28" s="1"/>
      <c r="G28" s="1"/>
      <c r="H28" s="1"/>
      <c r="I28" s="1"/>
      <c r="J28" s="1"/>
      <c r="K28" s="1"/>
      <c r="L28" s="1"/>
      <c r="M28" s="1"/>
    </row>
    <row r="29" spans="1:41">
      <c r="A29" s="1">
        <v>48</v>
      </c>
      <c r="B29" s="1" t="s">
        <v>111</v>
      </c>
      <c r="C29" s="2" t="s">
        <v>116</v>
      </c>
      <c r="D29" s="1" t="s">
        <v>31</v>
      </c>
      <c r="E29" s="1" t="s">
        <v>74</v>
      </c>
      <c r="F29" s="1"/>
      <c r="G29" s="1"/>
      <c r="H29" s="1"/>
      <c r="I29" s="1"/>
      <c r="J29" s="1"/>
      <c r="K29" s="1"/>
      <c r="L29" s="1"/>
      <c r="M29" s="1"/>
    </row>
    <row r="30" spans="1:4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4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4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1F65-1A85-4B98-84F9-1C603928B969}">
  <dimension ref="A1:AO2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1" sqref="D21"/>
    </sheetView>
  </sheetViews>
  <sheetFormatPr defaultRowHeight="14.25"/>
  <cols>
    <col min="2" max="2" width="19.25" bestFit="1" customWidth="1"/>
    <col min="3" max="3" width="58" customWidth="1"/>
    <col min="4" max="5" width="31.25" bestFit="1" customWidth="1"/>
  </cols>
  <sheetData>
    <row r="1" spans="1:41">
      <c r="A1" t="s">
        <v>0</v>
      </c>
      <c r="B1">
        <f>COUNTA(A4:A29)</f>
        <v>3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57</v>
      </c>
    </row>
    <row r="2" spans="1:41">
      <c r="U2" t="e">
        <v>#N/A</v>
      </c>
      <c r="V2" t="str">
        <f t="shared" ref="V2:V6" si="0">TRIM($C2)</f>
        <v/>
      </c>
      <c r="W2" t="e">
        <f t="shared" ref="W2:W6" si="1">_xlfn.IFNA(AE2,AH2)</f>
        <v>#VALUE!</v>
      </c>
      <c r="X2" t="e">
        <v>#VALUE!</v>
      </c>
      <c r="Y2" t="e">
        <v>#VALUE!</v>
      </c>
      <c r="Z2" t="e">
        <f t="shared" ref="Z2:Z6" si="2">U2&amp;"\"&amp;$C2</f>
        <v>#N/A</v>
      </c>
      <c r="AA2">
        <f t="shared" ref="AA2:AA6" si="3">IF($P2="借",$R2,-$R2)</f>
        <v>0</v>
      </c>
      <c r="AB2" t="e">
        <f t="shared" ref="AB2:AB6" si="4">_xlfn.IFNA(IF(AE2="重复明细",0,AO2),AO2)</f>
        <v>#N/A</v>
      </c>
      <c r="AE2" t="e">
        <v>#N/A</v>
      </c>
      <c r="AF2" t="e">
        <f t="shared" ref="AF2:AF6" si="5">FIND("\",$C2)</f>
        <v>#VALUE!</v>
      </c>
      <c r="AG2">
        <f t="shared" ref="AG2:AG6" si="6">IFERROR(FIND("\",$C2,AF2+1),1000)</f>
        <v>1000</v>
      </c>
      <c r="AH2" t="e">
        <f t="shared" ref="AH2:AH6" si="7">MID($C2,AF2+1,AG2-AF2-1)</f>
        <v>#VALUE!</v>
      </c>
      <c r="AI2" t="e">
        <v>#N/A</v>
      </c>
      <c r="AJ2" t="e">
        <v>#VALUE!</v>
      </c>
      <c r="AK2" t="e">
        <f t="shared" ref="AK2:AK6" si="8">AI2&amp;"/"&amp;AJ2</f>
        <v>#N/A</v>
      </c>
      <c r="AL2" t="e">
        <v>#N/A</v>
      </c>
      <c r="AM2" t="e">
        <f t="shared" ref="AM2:AM6" si="9">ROUND(AA2*AL2,2)</f>
        <v>#N/A</v>
      </c>
      <c r="AN2" t="e">
        <v>#N/A</v>
      </c>
      <c r="AO2" t="e">
        <f t="shared" ref="AO2:AO6" si="10">_xlfn.IFNA(AM2,AN2)</f>
        <v>#N/A</v>
      </c>
    </row>
    <row r="3" spans="1:41">
      <c r="A3" t="s">
        <v>1</v>
      </c>
      <c r="B3" t="s">
        <v>2</v>
      </c>
      <c r="C3" t="s">
        <v>3</v>
      </c>
      <c r="D3" t="s">
        <v>4</v>
      </c>
      <c r="E3" t="s">
        <v>5</v>
      </c>
      <c r="U3" t="e">
        <v>#N/A</v>
      </c>
      <c r="V3" t="str">
        <f t="shared" si="0"/>
        <v>列公式</v>
      </c>
      <c r="W3" t="e">
        <f t="shared" si="1"/>
        <v>#VALUE!</v>
      </c>
      <c r="X3" t="e">
        <v>#VALUE!</v>
      </c>
      <c r="Y3" t="e">
        <v>#VALUE!</v>
      </c>
      <c r="Z3" t="e">
        <f t="shared" si="2"/>
        <v>#N/A</v>
      </c>
      <c r="AA3">
        <f t="shared" si="3"/>
        <v>0</v>
      </c>
      <c r="AB3" t="e">
        <f t="shared" si="4"/>
        <v>#N/A</v>
      </c>
      <c r="AE3" t="e">
        <v>#N/A</v>
      </c>
      <c r="AF3" t="e">
        <f t="shared" si="5"/>
        <v>#VALUE!</v>
      </c>
      <c r="AG3">
        <f t="shared" si="6"/>
        <v>1000</v>
      </c>
      <c r="AH3" t="e">
        <f t="shared" si="7"/>
        <v>#VALUE!</v>
      </c>
      <c r="AI3" t="e">
        <v>#N/A</v>
      </c>
      <c r="AJ3" t="e">
        <v>#VALUE!</v>
      </c>
      <c r="AK3" t="e">
        <f t="shared" si="8"/>
        <v>#N/A</v>
      </c>
      <c r="AL3" t="e">
        <v>#N/A</v>
      </c>
      <c r="AM3" t="e">
        <f t="shared" si="9"/>
        <v>#N/A</v>
      </c>
      <c r="AN3" t="e">
        <v>#N/A</v>
      </c>
      <c r="AO3" t="e">
        <f t="shared" si="10"/>
        <v>#N/A</v>
      </c>
    </row>
    <row r="4" spans="1:41">
      <c r="A4" s="1">
        <v>4</v>
      </c>
      <c r="B4" s="1" t="s">
        <v>93</v>
      </c>
      <c r="C4" s="2" t="s">
        <v>98</v>
      </c>
      <c r="D4" s="1" t="s">
        <v>49</v>
      </c>
      <c r="E4" s="1" t="s">
        <v>74</v>
      </c>
      <c r="F4" s="1"/>
      <c r="G4" s="1"/>
      <c r="H4" s="1"/>
      <c r="I4" s="1"/>
      <c r="J4" s="1"/>
      <c r="K4" s="1"/>
      <c r="L4" s="1"/>
      <c r="M4" s="1"/>
      <c r="U4" t="e">
        <v>#N/A</v>
      </c>
      <c r="V4" t="str">
        <f t="shared" si="0"/>
        <v>=VLOOKUP(RC[-2],[%s]%s!C2:C5,4,0)</v>
      </c>
      <c r="W4" t="e">
        <f t="shared" si="1"/>
        <v>#VALUE!</v>
      </c>
      <c r="X4" t="e">
        <v>#VALUE!</v>
      </c>
      <c r="Y4" t="e">
        <v>#VALUE!</v>
      </c>
      <c r="Z4" t="e">
        <f t="shared" si="2"/>
        <v>#N/A</v>
      </c>
      <c r="AA4">
        <f t="shared" si="3"/>
        <v>0</v>
      </c>
      <c r="AB4" t="e">
        <f t="shared" si="4"/>
        <v>#N/A</v>
      </c>
      <c r="AE4" t="e">
        <v>#N/A</v>
      </c>
      <c r="AF4" t="e">
        <f t="shared" si="5"/>
        <v>#VALUE!</v>
      </c>
      <c r="AG4">
        <f t="shared" si="6"/>
        <v>1000</v>
      </c>
      <c r="AH4" t="e">
        <f t="shared" si="7"/>
        <v>#VALUE!</v>
      </c>
      <c r="AI4" t="e">
        <v>#N/A</v>
      </c>
      <c r="AJ4" t="e">
        <v>#VALUE!</v>
      </c>
      <c r="AK4" t="e">
        <f t="shared" si="8"/>
        <v>#N/A</v>
      </c>
      <c r="AL4" t="e">
        <v>#N/A</v>
      </c>
      <c r="AM4" t="e">
        <f t="shared" si="9"/>
        <v>#N/A</v>
      </c>
      <c r="AN4" t="e">
        <v>#N/A</v>
      </c>
      <c r="AO4" t="e">
        <f t="shared" si="10"/>
        <v>#N/A</v>
      </c>
    </row>
    <row r="5" spans="1:41">
      <c r="A5" s="1">
        <v>5</v>
      </c>
      <c r="B5" s="1" t="s">
        <v>94</v>
      </c>
      <c r="C5" s="2" t="s">
        <v>96</v>
      </c>
      <c r="D5" s="3" t="s">
        <v>30</v>
      </c>
      <c r="E5" s="3" t="s">
        <v>30</v>
      </c>
      <c r="F5" s="1"/>
      <c r="G5" s="1"/>
      <c r="H5" s="1"/>
      <c r="I5" s="1"/>
      <c r="J5" s="1"/>
      <c r="K5" s="1"/>
      <c r="L5" s="1"/>
      <c r="M5" s="1"/>
      <c r="U5" t="e">
        <v>#N/A</v>
      </c>
      <c r="V5" t="str">
        <f t="shared" si="0"/>
        <v>=SUMIFS(CombinedTB!C[2],CombinedTB!C[-4],FScheck!RC[-4],CombinedTB!C[-1],FScheck!RC[-3])</v>
      </c>
      <c r="W5" t="e">
        <f t="shared" si="1"/>
        <v>#VALUE!</v>
      </c>
      <c r="X5" t="e">
        <v>#VALUE!</v>
      </c>
      <c r="Y5" t="e">
        <v>#VALUE!</v>
      </c>
      <c r="Z5" t="e">
        <f t="shared" si="2"/>
        <v>#N/A</v>
      </c>
      <c r="AA5">
        <f t="shared" si="3"/>
        <v>0</v>
      </c>
      <c r="AB5" t="e">
        <f t="shared" si="4"/>
        <v>#N/A</v>
      </c>
      <c r="AE5" t="e">
        <v>#N/A</v>
      </c>
      <c r="AF5" t="e">
        <f t="shared" si="5"/>
        <v>#VALUE!</v>
      </c>
      <c r="AG5">
        <f t="shared" si="6"/>
        <v>1000</v>
      </c>
      <c r="AH5" t="e">
        <f t="shared" si="7"/>
        <v>#VALUE!</v>
      </c>
      <c r="AI5" t="e">
        <v>#N/A</v>
      </c>
      <c r="AJ5" t="e">
        <v>#VALUE!</v>
      </c>
      <c r="AK5" t="e">
        <f t="shared" si="8"/>
        <v>#N/A</v>
      </c>
      <c r="AL5" t="e">
        <v>#N/A</v>
      </c>
      <c r="AM5" t="e">
        <f t="shared" si="9"/>
        <v>#N/A</v>
      </c>
      <c r="AN5" t="e">
        <v>#N/A</v>
      </c>
      <c r="AO5" t="e">
        <f t="shared" si="10"/>
        <v>#N/A</v>
      </c>
    </row>
    <row r="6" spans="1:41">
      <c r="A6" s="1">
        <v>6</v>
      </c>
      <c r="B6" s="1" t="s">
        <v>95</v>
      </c>
      <c r="C6" s="2" t="s">
        <v>97</v>
      </c>
      <c r="D6" s="1" t="s">
        <v>73</v>
      </c>
      <c r="E6" s="1" t="s">
        <v>74</v>
      </c>
      <c r="F6" s="1"/>
      <c r="G6" s="1"/>
      <c r="H6" s="1"/>
      <c r="I6" s="1"/>
      <c r="J6" s="1"/>
      <c r="K6" s="1"/>
      <c r="L6" s="1"/>
      <c r="M6" s="1"/>
      <c r="U6" t="e">
        <v>#N/A</v>
      </c>
      <c r="V6" t="str">
        <f t="shared" si="0"/>
        <v>=RC[-3]*RC[-2]-RC[-1]</v>
      </c>
      <c r="W6" t="e">
        <f t="shared" si="1"/>
        <v>#VALUE!</v>
      </c>
      <c r="X6" t="e">
        <v>#VALUE!</v>
      </c>
      <c r="Y6" t="e">
        <v>#VALUE!</v>
      </c>
      <c r="Z6" t="e">
        <f t="shared" si="2"/>
        <v>#N/A</v>
      </c>
      <c r="AA6">
        <f t="shared" si="3"/>
        <v>0</v>
      </c>
      <c r="AB6" t="e">
        <f t="shared" si="4"/>
        <v>#N/A</v>
      </c>
      <c r="AE6" t="e">
        <v>#N/A</v>
      </c>
      <c r="AF6" t="e">
        <f t="shared" si="5"/>
        <v>#VALUE!</v>
      </c>
      <c r="AG6">
        <f t="shared" si="6"/>
        <v>1000</v>
      </c>
      <c r="AH6" t="e">
        <f t="shared" si="7"/>
        <v>#VALUE!</v>
      </c>
      <c r="AI6" t="e">
        <v>#N/A</v>
      </c>
      <c r="AJ6" t="e">
        <v>#VALUE!</v>
      </c>
      <c r="AK6" t="e">
        <f t="shared" si="8"/>
        <v>#N/A</v>
      </c>
      <c r="AL6" t="e">
        <v>#N/A</v>
      </c>
      <c r="AM6" t="e">
        <f t="shared" si="9"/>
        <v>#N/A</v>
      </c>
      <c r="AN6" t="e">
        <v>#N/A</v>
      </c>
      <c r="AO6" t="e">
        <f t="shared" si="10"/>
        <v>#N/A</v>
      </c>
    </row>
    <row r="7" spans="1:41">
      <c r="A7" s="1"/>
      <c r="B7" s="1"/>
      <c r="C7" s="2"/>
      <c r="D7" s="1"/>
      <c r="E7" s="1"/>
      <c r="F7" s="1"/>
      <c r="G7" s="1"/>
      <c r="H7" s="1"/>
      <c r="I7" s="1"/>
      <c r="J7" s="1"/>
      <c r="K7" s="1"/>
      <c r="L7" s="1"/>
      <c r="M7" s="1"/>
    </row>
    <row r="8" spans="1:41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1"/>
    </row>
    <row r="9" spans="1:41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41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41">
      <c r="A11" s="1"/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41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41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41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41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41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TB</vt:lpstr>
      <vt:lpstr>ATB</vt:lpstr>
      <vt:lpstr>CombinedTB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2022-06-14T06:02:45Z</dcterms:modified>
</cp:coreProperties>
</file>