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7500" windowHeight="4950"/>
  </bookViews>
  <sheets>
    <sheet name="JavaInsData" sheetId="4" r:id="rId1"/>
  </sheets>
  <definedNames>
    <definedName name="__ExcelForInv1SlicedEvalTime." localSheetId="0">JavaInsData!$K$4:$L$76</definedName>
    <definedName name="__ExcelForInv1SlicingTime." localSheetId="0">JavaInsData!$S$4:$T$76</definedName>
    <definedName name="__ExcelForInv1UnslicedEvalTime." localSheetId="0">JavaInsData!$C$4:$D$76</definedName>
    <definedName name="__ExcelForInv2SlicedEvalTime." localSheetId="0">JavaInsData!$M$4:$M$76</definedName>
    <definedName name="__ExcelForInv2SlicingTime." localSheetId="0">JavaInsData!$U$4:$U$76</definedName>
    <definedName name="__ExcelForInv2UnslicedEvalTime." localSheetId="0">JavaInsData!$E$4:$E$76</definedName>
    <definedName name="__ExcelForInv3SlicedEvalTime." localSheetId="0">JavaInsData!$N$4:$N$76</definedName>
    <definedName name="__ExcelForInv3SlicingTime." localSheetId="0">JavaInsData!$V$4:$V$76</definedName>
    <definedName name="__ExcelForInv3UnslicedEvalTime." localSheetId="0">JavaInsData!$F$4:$F$76</definedName>
    <definedName name="__ExcelForInv4SlicedEvalTime." localSheetId="0">JavaInsData!$O$4:$O$76</definedName>
    <definedName name="__ExcelForInv4SlicingTime." localSheetId="0">JavaInsData!$W$4:$W$76</definedName>
    <definedName name="__ExcelForInv4UnslicedEvalTime." localSheetId="0">JavaInsData!$G$4:$G$76</definedName>
    <definedName name="__ExcelForInv5SlicedEvalTime." localSheetId="0">JavaInsData!$P$4:$P$76</definedName>
    <definedName name="__ExcelForInv5SlicingTime." localSheetId="0">JavaInsData!$X$4:$X$76</definedName>
    <definedName name="__ExcelForInv5UnslicedEvalTime." localSheetId="0">JavaInsData!$H$4:$H$76</definedName>
    <definedName name="__ExcelForInv6SlicedEvalTime." localSheetId="0">JavaInsData!$Q$4:$Q$76</definedName>
    <definedName name="__ExcelForInv6SlicingTime." localSheetId="0">JavaInsData!$Y$4:$Y$76</definedName>
    <definedName name="__ExcelForInv6SlicingTime._1" localSheetId="0">JavaInsData!#REF!</definedName>
    <definedName name="__ExcelForInv6UnslicedEvalTime." localSheetId="0">JavaInsData!$I$4:$I$76</definedName>
    <definedName name="__InstanceSize3." localSheetId="0">JavaInsData!$AP$4:$AP$76</definedName>
    <definedName name="__InstanceSize3._1" localSheetId="0">JavaInsData!$AS$97:$AS$169</definedName>
    <definedName name="__SlicedInsForInv1Size." localSheetId="0">JavaInsData!$AI$4:$AI$76</definedName>
    <definedName name="__SlicedInsForInv2Size." localSheetId="0">JavaInsData!$AJ$4:$AJ$76</definedName>
    <definedName name="__SlicedInsForInv3Size." localSheetId="0">JavaInsData!$AK$4:$AK$76</definedName>
    <definedName name="__SlicedInsForInv4Size." localSheetId="0">JavaInsData!$AL$4:$AL$76</definedName>
    <definedName name="__SlicedInsForInv5Size." localSheetId="0">JavaInsData!$AM$4:$AM$76</definedName>
    <definedName name="__SlicedInsForInv6Size." localSheetId="0">JavaInsData!$AN$4:$AN$76</definedName>
  </definedNames>
  <calcPr calcId="152511"/>
</workbook>
</file>

<file path=xl/calcChain.xml><?xml version="1.0" encoding="utf-8"?>
<calcChain xmlns="http://schemas.openxmlformats.org/spreadsheetml/2006/main">
  <c r="AW5" i="4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4"/>
  <c r="AS62"/>
  <c r="AS63"/>
  <c r="AS64"/>
  <c r="AS65"/>
  <c r="AS66"/>
  <c r="AS67"/>
  <c r="AS68"/>
  <c r="AS69"/>
  <c r="AS70"/>
  <c r="AS71"/>
  <c r="AS72"/>
  <c r="AS73"/>
  <c r="AS74"/>
  <c r="AS75"/>
  <c r="AS76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4"/>
  <c r="AR61"/>
  <c r="AR62"/>
  <c r="AR63"/>
  <c r="AR64"/>
  <c r="AR65"/>
  <c r="AR66"/>
  <c r="AR67"/>
  <c r="AR68"/>
  <c r="AR69"/>
  <c r="AR70"/>
  <c r="AR71"/>
  <c r="AR72"/>
  <c r="AR73"/>
  <c r="AR74"/>
  <c r="AR75"/>
  <c r="AR76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5"/>
  <c r="AR6"/>
  <c r="AR7"/>
  <c r="AR8"/>
  <c r="AR9"/>
  <c r="AR10"/>
  <c r="AR11"/>
  <c r="AR12"/>
  <c r="AR13"/>
  <c r="AR14"/>
  <c r="AR15"/>
  <c r="AR16"/>
  <c r="AR17"/>
  <c r="AR18"/>
  <c r="AR19"/>
  <c r="AR20"/>
  <c r="AR4"/>
  <c r="U84"/>
  <c r="V84"/>
  <c r="W84"/>
  <c r="X84"/>
  <c r="Y84"/>
  <c r="U83"/>
  <c r="U90" s="1"/>
  <c r="V83"/>
  <c r="W83"/>
  <c r="W90" s="1"/>
  <c r="X83"/>
  <c r="Y83"/>
  <c r="U82"/>
  <c r="V82"/>
  <c r="V88" s="1"/>
  <c r="W82"/>
  <c r="X82"/>
  <c r="Y82"/>
  <c r="U81"/>
  <c r="V81"/>
  <c r="W81"/>
  <c r="X81"/>
  <c r="Y81"/>
  <c r="Y87" s="1"/>
  <c r="T84"/>
  <c r="T83"/>
  <c r="T82"/>
  <c r="T81"/>
  <c r="U80"/>
  <c r="V80"/>
  <c r="W80"/>
  <c r="X80"/>
  <c r="X91" s="1"/>
  <c r="Y80"/>
  <c r="T80"/>
  <c r="V90"/>
  <c r="X90"/>
  <c r="X88"/>
  <c r="X87"/>
  <c r="U86"/>
  <c r="V86"/>
  <c r="W86"/>
  <c r="X86"/>
  <c r="E84"/>
  <c r="F84"/>
  <c r="G84"/>
  <c r="H84"/>
  <c r="I84"/>
  <c r="D84"/>
  <c r="E83"/>
  <c r="F83"/>
  <c r="G83"/>
  <c r="H83"/>
  <c r="I83"/>
  <c r="D83"/>
  <c r="D82"/>
  <c r="E82"/>
  <c r="F82"/>
  <c r="G82"/>
  <c r="H82"/>
  <c r="H87" s="1"/>
  <c r="I82"/>
  <c r="E81"/>
  <c r="F81"/>
  <c r="G81"/>
  <c r="G86" s="1"/>
  <c r="H81"/>
  <c r="H86" s="1"/>
  <c r="I81"/>
  <c r="D81"/>
  <c r="D86" s="1"/>
  <c r="E80"/>
  <c r="F80"/>
  <c r="G80"/>
  <c r="H80"/>
  <c r="I80"/>
  <c r="D80"/>
  <c r="E87"/>
  <c r="F88"/>
  <c r="H88"/>
  <c r="V87" l="1"/>
  <c r="V91"/>
  <c r="W91"/>
  <c r="F87"/>
  <c r="G88"/>
  <c r="E88"/>
  <c r="U91"/>
  <c r="W87"/>
  <c r="U87"/>
  <c r="U88"/>
  <c r="I87"/>
  <c r="T91"/>
  <c r="Y91"/>
  <c r="Y90"/>
  <c r="Y88"/>
  <c r="W88"/>
  <c r="Y86"/>
  <c r="T90"/>
  <c r="T88"/>
  <c r="T86"/>
  <c r="T87"/>
  <c r="I88"/>
  <c r="D88"/>
  <c r="G87"/>
  <c r="D87"/>
  <c r="F86"/>
  <c r="I86"/>
  <c r="E86"/>
  <c r="M84"/>
  <c r="N84"/>
  <c r="O84"/>
  <c r="P84"/>
  <c r="Q84"/>
  <c r="L84"/>
  <c r="E90"/>
  <c r="F90"/>
  <c r="G90"/>
  <c r="H90"/>
  <c r="I90"/>
  <c r="D90"/>
  <c r="M80"/>
  <c r="N80"/>
  <c r="O80"/>
  <c r="P80"/>
  <c r="Q80"/>
  <c r="L80"/>
  <c r="E91"/>
  <c r="F91"/>
  <c r="G91"/>
  <c r="H91"/>
  <c r="I91"/>
  <c r="D91"/>
  <c r="AF76" l="1"/>
  <c r="AF60"/>
  <c r="AF61"/>
  <c r="AF62"/>
  <c r="AF63"/>
  <c r="AF64"/>
  <c r="AF65"/>
  <c r="AF66"/>
  <c r="AF67"/>
  <c r="AF68"/>
  <c r="AF69"/>
  <c r="AF70"/>
  <c r="AF71"/>
  <c r="AF72"/>
  <c r="AF73"/>
  <c r="AF74"/>
  <c r="AF75"/>
  <c r="AF44"/>
  <c r="AF45"/>
  <c r="AF46"/>
  <c r="AF47"/>
  <c r="AF48"/>
  <c r="AF49"/>
  <c r="AF50"/>
  <c r="AF51"/>
  <c r="AF52"/>
  <c r="AF53"/>
  <c r="AF54"/>
  <c r="AF55"/>
  <c r="AF56"/>
  <c r="AF57"/>
  <c r="AF58"/>
  <c r="AF59"/>
  <c r="AF29"/>
  <c r="AF30"/>
  <c r="AF31"/>
  <c r="AF32"/>
  <c r="AF33"/>
  <c r="AF34"/>
  <c r="AF35"/>
  <c r="AF36"/>
  <c r="AF37"/>
  <c r="AF38"/>
  <c r="AF39"/>
  <c r="AF40"/>
  <c r="AF41"/>
  <c r="AF42"/>
  <c r="AF43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4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4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51"/>
  <c r="AD52"/>
  <c r="AD53"/>
  <c r="AD54"/>
  <c r="AD55"/>
  <c r="AD56"/>
  <c r="AD57"/>
  <c r="AD58"/>
  <c r="AD59"/>
  <c r="AD39"/>
  <c r="AD40"/>
  <c r="AD41"/>
  <c r="AD42"/>
  <c r="AD43"/>
  <c r="AD44"/>
  <c r="AD45"/>
  <c r="AD46"/>
  <c r="AD47"/>
  <c r="AD48"/>
  <c r="AD49"/>
  <c r="AD5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5"/>
  <c r="AD6"/>
  <c r="AD7"/>
  <c r="AD8"/>
  <c r="AD9"/>
  <c r="AD10"/>
  <c r="AD11"/>
  <c r="AD12"/>
  <c r="AD13"/>
  <c r="AD14"/>
  <c r="AD15"/>
  <c r="AD16"/>
  <c r="AD17"/>
  <c r="AD18"/>
  <c r="AD19"/>
  <c r="AD20"/>
  <c r="AD4"/>
  <c r="AE84" l="1"/>
  <c r="AD84"/>
  <c r="AF83"/>
  <c r="AF80"/>
  <c r="AE81"/>
  <c r="AE83"/>
  <c r="AE80"/>
  <c r="AD81"/>
  <c r="AF82"/>
  <c r="AD83"/>
  <c r="AF84"/>
  <c r="AF90" s="1"/>
  <c r="AD80"/>
  <c r="AE82"/>
  <c r="AE87" s="1"/>
  <c r="AF81"/>
  <c r="AD82"/>
  <c r="AC67"/>
  <c r="AC68"/>
  <c r="AC69"/>
  <c r="AC70"/>
  <c r="AC71"/>
  <c r="AC72"/>
  <c r="AC73"/>
  <c r="AC74"/>
  <c r="AC75"/>
  <c r="AC76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4"/>
  <c r="AD88" l="1"/>
  <c r="AF87"/>
  <c r="AE91"/>
  <c r="AE86"/>
  <c r="AD91"/>
  <c r="AD86"/>
  <c r="AF88"/>
  <c r="AD87"/>
  <c r="AD90"/>
  <c r="AC80"/>
  <c r="AC83"/>
  <c r="AC81"/>
  <c r="AC84"/>
  <c r="AC82"/>
  <c r="AC87" s="1"/>
  <c r="AF91"/>
  <c r="AF86"/>
  <c r="AE88"/>
  <c r="AE90"/>
  <c r="AB76"/>
  <c r="AB64"/>
  <c r="AB65"/>
  <c r="AB66"/>
  <c r="AB67"/>
  <c r="AB68"/>
  <c r="AB69"/>
  <c r="AB70"/>
  <c r="AB71"/>
  <c r="AB72"/>
  <c r="AB73"/>
  <c r="AB74"/>
  <c r="AB75"/>
  <c r="AB48"/>
  <c r="AB49"/>
  <c r="AB50"/>
  <c r="AB51"/>
  <c r="AB52"/>
  <c r="AB53"/>
  <c r="AB54"/>
  <c r="AB55"/>
  <c r="AB56"/>
  <c r="AB57"/>
  <c r="AB58"/>
  <c r="AB59"/>
  <c r="AB60"/>
  <c r="AB61"/>
  <c r="AB62"/>
  <c r="AB63"/>
  <c r="AB33"/>
  <c r="AB34"/>
  <c r="AB35"/>
  <c r="AB36"/>
  <c r="AB37"/>
  <c r="AB38"/>
  <c r="AB39"/>
  <c r="AB40"/>
  <c r="AB41"/>
  <c r="AB42"/>
  <c r="AB43"/>
  <c r="AB44"/>
  <c r="AB45"/>
  <c r="AB46"/>
  <c r="AB47"/>
  <c r="AB21"/>
  <c r="AB22"/>
  <c r="AB23"/>
  <c r="AB24"/>
  <c r="AB25"/>
  <c r="AB26"/>
  <c r="AB27"/>
  <c r="AB28"/>
  <c r="AB29"/>
  <c r="AB30"/>
  <c r="AB31"/>
  <c r="AB32"/>
  <c r="AB5"/>
  <c r="AB6"/>
  <c r="AB7"/>
  <c r="AB8"/>
  <c r="AB9"/>
  <c r="AB10"/>
  <c r="AB11"/>
  <c r="AB12"/>
  <c r="AB13"/>
  <c r="AB14"/>
  <c r="AB15"/>
  <c r="AB16"/>
  <c r="AB17"/>
  <c r="AB18"/>
  <c r="AB19"/>
  <c r="AB20"/>
  <c r="AB4"/>
  <c r="AC90" l="1"/>
  <c r="AC91"/>
  <c r="AC86"/>
  <c r="AB83"/>
  <c r="AB81"/>
  <c r="AB84"/>
  <c r="AB82"/>
  <c r="AB80"/>
  <c r="AC88"/>
  <c r="AA70"/>
  <c r="AA71"/>
  <c r="AA72"/>
  <c r="AA73"/>
  <c r="AA74"/>
  <c r="AA75"/>
  <c r="AA76"/>
  <c r="AA58"/>
  <c r="AA59"/>
  <c r="AA60"/>
  <c r="AA61"/>
  <c r="AA62"/>
  <c r="AA63"/>
  <c r="AA64"/>
  <c r="AA65"/>
  <c r="AA66"/>
  <c r="AA67"/>
  <c r="AA68"/>
  <c r="AA69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25"/>
  <c r="AA26"/>
  <c r="AA27"/>
  <c r="AA28"/>
  <c r="AA29"/>
  <c r="AA30"/>
  <c r="AA31"/>
  <c r="AA32"/>
  <c r="AA33"/>
  <c r="AA34"/>
  <c r="AA35"/>
  <c r="AA36"/>
  <c r="AA37"/>
  <c r="AA38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4"/>
  <c r="AB88" l="1"/>
  <c r="AA80"/>
  <c r="AB87"/>
  <c r="AA83"/>
  <c r="AA81"/>
  <c r="AA84"/>
  <c r="AA82"/>
  <c r="AA87" s="1"/>
  <c r="AB90"/>
  <c r="AB91"/>
  <c r="AB86"/>
  <c r="AA91" l="1"/>
  <c r="AA86"/>
  <c r="AA88"/>
  <c r="AA90"/>
</calcChain>
</file>

<file path=xl/connections.xml><?xml version="1.0" encoding="utf-8"?>
<connections xmlns="http://schemas.openxmlformats.org/spreadsheetml/2006/main">
  <connection id="1" name="__ExcelForInv1SlicedEvalTime" type="6" refreshedVersion="5" background="1" saveData="1">
    <textPr codePage="936" sourceFile="D:\EclipseWorkspaceForSlicing\ClassModelSlicing\results\__ExcelForInv1SlicedEvalTime." space="1" consecutive="1">
      <textFields count="2">
        <textField/>
        <textField/>
      </textFields>
    </textPr>
  </connection>
  <connection id="2" name="__ExcelForInv1SlicingTime" type="6" refreshedVersion="5" background="1" saveData="1">
    <textPr codePage="936" sourceFile="D:\EclipseWorkspaceForSlicing\ClassModelSlicing\results\__ExcelForInv1SlicingTime." space="1" consecutive="1">
      <textFields count="2">
        <textField/>
        <textField/>
      </textFields>
    </textPr>
  </connection>
  <connection id="3" name="__ExcelForInv1UnslicedEvalTime" type="6" refreshedVersion="5" background="1" saveData="1">
    <textPr codePage="936" sourceFile="D:\EclipseWorkspaceForSlicing\ClassModelSlicing\results\__ExcelForInv1UnslicedEvalTime." space="1" consecutive="1">
      <textFields count="2">
        <textField/>
        <textField/>
      </textFields>
    </textPr>
  </connection>
  <connection id="4" name="__ExcelForInv2SlicedEvalTime" type="6" refreshedVersion="5" background="1" saveData="1">
    <textPr codePage="936" sourceFile="D:\EclipseWorkspaceForSlicing\ClassModelSlicing\results\__ExcelForInv2SlicedEvalTime." space="1" consecutive="1">
      <textFields count="2">
        <textField type="skip"/>
        <textField/>
      </textFields>
    </textPr>
  </connection>
  <connection id="5" name="__ExcelForInv2SlicingTime" type="6" refreshedVersion="5" background="1" saveData="1">
    <textPr codePage="936" sourceFile="D:\EclipseWorkspaceForSlicing\ClassModelSlicing\results\__ExcelForInv2SlicingTime." space="1" consecutive="1">
      <textFields count="2">
        <textField type="skip"/>
        <textField/>
      </textFields>
    </textPr>
  </connection>
  <connection id="6" name="__ExcelForInv2UnslicedEvalTime" type="6" refreshedVersion="5" background="1" saveData="1">
    <textPr codePage="936" sourceFile="D:\EclipseWorkspaceForSlicing\ClassModelSlicing\results\__ExcelForInv2UnslicedEvalTime." space="1" consecutive="1">
      <textFields count="2">
        <textField type="skip"/>
        <textField/>
      </textFields>
    </textPr>
  </connection>
  <connection id="7" name="__ExcelForInv3SlicedEvalTime" type="6" refreshedVersion="5" background="1" saveData="1">
    <textPr codePage="936" sourceFile="D:\EclipseWorkspaceForSlicing\ClassModelSlicing\results\__ExcelForInv3SlicedEvalTime." space="1" consecutive="1">
      <textFields count="2">
        <textField type="skip"/>
        <textField/>
      </textFields>
    </textPr>
  </connection>
  <connection id="8" name="__ExcelForInv3SlicingTime" type="6" refreshedVersion="5" background="1" saveData="1">
    <textPr codePage="936" sourceFile="D:\EclipseWorkspaceForSlicing\ClassModelSlicing\results\__ExcelForInv3SlicingTime." space="1" consecutive="1">
      <textFields count="2">
        <textField type="skip"/>
        <textField/>
      </textFields>
    </textPr>
  </connection>
  <connection id="9" name="__ExcelForInv3UnslicedEvalTime" type="6" refreshedVersion="5" background="1" saveData="1">
    <textPr codePage="936" sourceFile="D:\EclipseWorkspaceForSlicing\ClassModelSlicing\results\__ExcelForInv3UnslicedEvalTime." space="1" consecutive="1">
      <textFields count="2">
        <textField type="skip"/>
        <textField/>
      </textFields>
    </textPr>
  </connection>
  <connection id="10" name="__ExcelForInv4SlicedEvalTime" type="6" refreshedVersion="5" background="1" saveData="1">
    <textPr codePage="936" sourceFile="D:\EclipseWorkspaceForSlicing\ClassModelSlicing\results\__ExcelForInv4SlicedEvalTime." space="1" consecutive="1">
      <textFields count="2">
        <textField type="skip"/>
        <textField/>
      </textFields>
    </textPr>
  </connection>
  <connection id="11" name="__ExcelForInv4SlicingTime" type="6" refreshedVersion="5" background="1" saveData="1">
    <textPr codePage="936" sourceFile="D:\EclipseWorkspaceForSlicing\ClassModelSlicing\results\__ExcelForInv4SlicingTime." space="1" consecutive="1">
      <textFields count="2">
        <textField type="skip"/>
        <textField/>
      </textFields>
    </textPr>
  </connection>
  <connection id="12" name="__ExcelForInv4UnslicedEvalTime" type="6" refreshedVersion="5" background="1" saveData="1">
    <textPr codePage="936" sourceFile="D:\EclipseWorkspaceForSlicing\ClassModelSlicing\results\__ExcelForInv4UnslicedEvalTime." space="1" consecutive="1">
      <textFields count="2">
        <textField type="skip"/>
        <textField/>
      </textFields>
    </textPr>
  </connection>
  <connection id="13" name="__ExcelForInv5SlicedEvalTime" type="6" refreshedVersion="5" background="1" saveData="1">
    <textPr codePage="936" sourceFile="D:\EclipseWorkspaceForSlicing\ClassModelSlicing\results\__ExcelForInv5SlicedEvalTime." space="1" consecutive="1">
      <textFields count="2">
        <textField type="skip"/>
        <textField/>
      </textFields>
    </textPr>
  </connection>
  <connection id="14" name="__ExcelForInv5SlicingTime" type="6" refreshedVersion="5" background="1" saveData="1">
    <textPr codePage="936" sourceFile="D:\EclipseWorkspaceForSlicing\ClassModelSlicing\results\__ExcelForInv5SlicingTime." space="1" consecutive="1">
      <textFields count="2">
        <textField type="skip"/>
        <textField/>
      </textFields>
    </textPr>
  </connection>
  <connection id="15" name="__ExcelForInv5UnslicedEvalTime" type="6" refreshedVersion="5" background="1" saveData="1">
    <textPr codePage="936" sourceFile="D:\EclipseWorkspaceForSlicing\ClassModelSlicing\results\__ExcelForInv5UnslicedEvalTime." space="1" consecutive="1">
      <textFields count="2">
        <textField type="skip"/>
        <textField/>
      </textFields>
    </textPr>
  </connection>
  <connection id="16" name="__ExcelForInv6SlicedEvalTime" type="6" refreshedVersion="5" background="1" saveData="1">
    <textPr codePage="936" sourceFile="D:\EclipseWorkspaceForSlicing\ClassModelSlicing\results\__ExcelForInv6SlicedEvalTime." space="1" consecutive="1">
      <textFields count="2">
        <textField type="skip"/>
        <textField/>
      </textFields>
    </textPr>
  </connection>
  <connection id="17" name="__ExcelForInv6SlicingTime" type="6" refreshedVersion="5" background="1" saveData="1">
    <textPr codePage="936" sourceFile="D:\EclipseWorkspaceForSlicing\ClassModelSlicing\results\__ExcelForInv6SlicingTime." space="1" consecutive="1">
      <textFields count="2">
        <textField type="skip"/>
        <textField/>
      </textFields>
    </textPr>
  </connection>
  <connection id="18" name="__ExcelForInv6SlicingTime1" type="6" refreshedVersion="5" background="1" saveData="1">
    <textPr codePage="936" sourceFile="D:\EclipseWorkspaceForSlicing\ClassModelSlicing\results\__ExcelForInv6SlicingTime." space="1" consecutive="1">
      <textFields count="2">
        <textField type="skip"/>
        <textField/>
      </textFields>
    </textPr>
  </connection>
  <connection id="19" name="__ExcelForInv6UnslicedEvalTime" type="6" refreshedVersion="5" background="1" saveData="1">
    <textPr codePage="936" sourceFile="D:\EclipseWorkspaceForSlicing\ClassModelSlicing\results\__ExcelForInv6UnslicedEvalTime." space="1" consecutive="1">
      <textFields count="2">
        <textField type="skip"/>
        <textField/>
      </textFields>
    </textPr>
  </connection>
  <connection id="20" name="__InstanceSize3" type="6" refreshedVersion="3" background="1" saveData="1">
    <textPr codePage="936" sourceFile="D:\Project\2014_6_30_Slicing\__InstanceSize3." space="1" consecutive="1">
      <textFields count="2">
        <textField type="skip"/>
        <textField/>
      </textFields>
    </textPr>
  </connection>
  <connection id="21" name="__InstanceSize31" type="6" refreshedVersion="3" background="1" saveData="1">
    <textPr codePage="936" sourceFile="D:\Project\2014_6_30_Slicing\__InstanceSize3." space="1" consecutive="1">
      <textFields count="2">
        <textField type="skip"/>
        <textField/>
      </textFields>
    </textPr>
  </connection>
  <connection id="22" name="__SlicedInsForInv1Size" type="6" refreshedVersion="3" background="1" saveData="1">
    <textPr codePage="936" sourceFile="D:\EclipseWorkspaceForSlicing\ClassModelSlicing\results\__SlicedInsForInv1Size." space="1" consecutive="1">
      <textFields count="2">
        <textField type="skip"/>
        <textField/>
      </textFields>
    </textPr>
  </connection>
  <connection id="23" name="__SlicedInsForInv2Size" type="6" refreshedVersion="3" background="1" saveData="1">
    <textPr codePage="936" sourceFile="D:\EclipseWorkspaceForSlicing\ClassModelSlicing\results\__SlicedInsForInv2Size." space="1" consecutive="1">
      <textFields count="2">
        <textField type="skip"/>
        <textField/>
      </textFields>
    </textPr>
  </connection>
  <connection id="24" name="__SlicedInsForInv3Size" type="6" refreshedVersion="3" background="1" saveData="1">
    <textPr codePage="936" sourceFile="D:\EclipseWorkspaceForSlicing\ClassModelSlicing\results\__SlicedInsForInv3Size." space="1" consecutive="1">
      <textFields count="2">
        <textField type="skip"/>
        <textField/>
      </textFields>
    </textPr>
  </connection>
  <connection id="25" name="__SlicedInsForInv4Size" type="6" refreshedVersion="3" background="1" saveData="1">
    <textPr codePage="936" sourceFile="D:\EclipseWorkspaceForSlicing\ClassModelSlicing\results\__SlicedInsForInv4Size." space="1" consecutive="1">
      <textFields count="2">
        <textField type="skip"/>
        <textField/>
      </textFields>
    </textPr>
  </connection>
  <connection id="26" name="__SlicedInsForInv5Size" type="6" refreshedVersion="3" background="1" saveData="1">
    <textPr codePage="936" sourceFile="D:\EclipseWorkspaceForSlicing\ClassModelSlicing\results\__SlicedInsForInv5Size." space="1" consecutive="1">
      <textFields count="2">
        <textField type="skip"/>
        <textField/>
      </textFields>
    </textPr>
  </connection>
  <connection id="27" name="__SlicedInsForInv6Size" type="6" refreshedVersion="3" background="1" saveData="1">
    <textPr codePage="936" sourceFile="D:\EclipseWorkspaceForSlicing\ClassModelSlicing\results\__SlicedInsForInv6Size." space="1" consecutive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<sst xmlns="http://schemas.openxmlformats.org/spreadsheetml/2006/main" count="309" uniqueCount="114">
  <si>
    <t>Box 2 - lower</t>
  </si>
  <si>
    <t>Box 3 - upper</t>
  </si>
  <si>
    <t>Whisker Top</t>
  </si>
  <si>
    <t>Whisker Bottom</t>
  </si>
  <si>
    <t>Inv1</t>
    <phoneticPr fontId="2" type="noConversion"/>
  </si>
  <si>
    <t>Inv2</t>
    <phoneticPr fontId="2" type="noConversion"/>
  </si>
  <si>
    <t>Inv3</t>
    <phoneticPr fontId="2" type="noConversion"/>
  </si>
  <si>
    <t>Inv4</t>
    <phoneticPr fontId="2" type="noConversion"/>
  </si>
  <si>
    <t>Inv5</t>
    <phoneticPr fontId="2" type="noConversion"/>
  </si>
  <si>
    <t>Inv6</t>
    <phoneticPr fontId="2" type="noConversion"/>
  </si>
  <si>
    <t>com.jcraft.jsch_uml2.xmi</t>
  </si>
  <si>
    <t>org.apache.batik.bridge_uml2.xmi</t>
  </si>
  <si>
    <t>org.apache.batik.css_uml2.xmi</t>
  </si>
  <si>
    <t>org.apache.batik.ext.awt_uml2.xmi</t>
  </si>
  <si>
    <t>org.eclipse.ant.ui_uml2.xmi</t>
  </si>
  <si>
    <t>org.eclipse.compare_uml2.xmi</t>
  </si>
  <si>
    <t>org.eclipse.debug.core_uml2.xmi</t>
  </si>
  <si>
    <t>org.eclipse.e4.ui.model.workbench_uml2.xmi</t>
  </si>
  <si>
    <t>org.eclipse.e4.ui.workbench.renderers.swt_uml2.xmi</t>
  </si>
  <si>
    <t>org.eclipse.emf.codegen.ecore_uml2.xmi</t>
  </si>
  <si>
    <t>org.eclipse.emf.codegen_uml2.xmi</t>
  </si>
  <si>
    <t>org.eclipse.emf.common_uml2.xmi</t>
  </si>
  <si>
    <t>org.eclipse.emf.ecore.xcore.ui_uml2.xmi</t>
  </si>
  <si>
    <t>org.eclipse.emf.ecore.xcore_uml2.xmi</t>
  </si>
  <si>
    <t>org.eclipse.emf.ecoretools.diagram_uml2.xmi</t>
  </si>
  <si>
    <t>org.eclipse.emf.edit_uml2.xmi</t>
  </si>
  <si>
    <t>org.eclipse.emf.validation_uml2.xmi</t>
  </si>
  <si>
    <t>org.eclipse.equinox.ds_uml2.xmi</t>
  </si>
  <si>
    <t>org.eclipse.equinox.p2.metadata_uml2.xmi</t>
  </si>
  <si>
    <t>org.eclipse.equinox.p2.publisher.eclipse_uml2.xmi</t>
  </si>
  <si>
    <t>org.eclipse.equinox.p2.repository.tools_uml2.xmi</t>
  </si>
  <si>
    <t>org.eclipse.equinox.p2.ui_uml2.xmi</t>
  </si>
  <si>
    <t>org.eclipse.gmf.runtime.diagram.ui_uml2.xmi</t>
  </si>
  <si>
    <t>org.eclipse.gmf.runtime.draw2d.ui.render.awt_uml2.xmi</t>
  </si>
  <si>
    <t>org.eclipse.gmf.runtime.draw2d.ui_uml2.xmi</t>
  </si>
  <si>
    <t>org.eclipse.gmt.modisco.infra.browser_uml2.xmi</t>
  </si>
  <si>
    <t>org.eclipse.gmt.modisco.java.cdo_uml2.xmi</t>
  </si>
  <si>
    <t>org.eclipse.gmt.modisco.java.discoverer_uml2.xmi</t>
  </si>
  <si>
    <t>org.eclipse.gmt.modisco.java_uml2.xmi</t>
  </si>
  <si>
    <t>org.eclipse.gmt.modisco.omg.smm_uml2.xmi</t>
  </si>
  <si>
    <t>org.eclipse.gmt.modisco.workflow.mwe_uml2.xmi</t>
  </si>
  <si>
    <t>org.eclipse.help.base_uml2.xmi</t>
  </si>
  <si>
    <t>org.eclipse.help.ui_uml2.xmi</t>
  </si>
  <si>
    <t>org.eclipse.help.webapp_uml2.xmi</t>
  </si>
  <si>
    <t>org.eclipse.jdt.apt.core_uml2.xmi</t>
  </si>
  <si>
    <t>org.eclipse.jdt.debug_uml2.xmi</t>
  </si>
  <si>
    <t>org.eclipse.jdt.junit_uml2.xmi</t>
  </si>
  <si>
    <t>org.eclipse.jdt.launching_uml2.xmi</t>
  </si>
  <si>
    <t>org.eclipse.jetty.server_uml2.xmi</t>
  </si>
  <si>
    <t>org.eclipse.jetty.util_uml2.xmi</t>
  </si>
  <si>
    <t>org.eclipse.ltk.core.refactoring_uml2.xmi</t>
  </si>
  <si>
    <t>org.eclipse.ltk.ui.refactoring_uml2.xmi</t>
  </si>
  <si>
    <t>org.eclipse.modisco.omg.gastm_uml2.xmi</t>
  </si>
  <si>
    <t>org.eclipse.modisco.omg.smm_uml2.xmi</t>
  </si>
  <si>
    <t>org.eclipse.ocl.ecore_uml2.xmi</t>
  </si>
  <si>
    <t>org.eclipse.ocl.examples.xtext.base_uml2.xmi</t>
  </si>
  <si>
    <t>org.eclipse.ocl.examples.xtext.completeocl.ui_uml2.xmi</t>
  </si>
  <si>
    <t>org.eclipse.ocl.examples.xtext.completeocl_uml2.xmi</t>
  </si>
  <si>
    <t>org.eclipse.ocl.examples.xtext.essentialocl.ui_uml2.xmi</t>
  </si>
  <si>
    <t>org.eclipse.ocl.examples.xtext.essentialocl_uml2.xmi</t>
  </si>
  <si>
    <t>org.eclipse.ocl.examples.xtext.markup_uml2.xmi</t>
  </si>
  <si>
    <t>org.eclipse.ocl.examples.xtext.oclinecore.ui_uml2.xmi</t>
  </si>
  <si>
    <t>org.eclipse.ocl.examples.xtext.oclinecore_uml2.xmi</t>
  </si>
  <si>
    <t>org.eclipse.ocl.examples.xtext.oclstdlib.ui_uml2.xmi</t>
  </si>
  <si>
    <t>org.eclipse.ocl.examples.xtext.oclstdlib_uml2.xmi</t>
  </si>
  <si>
    <t>org.eclipse.ocl.uml.edit_uml2.xmi</t>
  </si>
  <si>
    <t>org.eclipse.ocl.uml_uml2.xmi</t>
  </si>
  <si>
    <t>org.eclipse.pde.api.tools.ui_uml2.xmi</t>
  </si>
  <si>
    <t>org.eclipse.pde.api.tools_uml2.xmi</t>
  </si>
  <si>
    <t>org.eclipse.pde.build_uml2.xmi</t>
  </si>
  <si>
    <t>org.eclipse.pde.ua.ui_uml2.xmi</t>
  </si>
  <si>
    <t>org.eclipse.search_uml2.xmi</t>
  </si>
  <si>
    <t>org.eclipse.team.core_uml2.xmi</t>
  </si>
  <si>
    <t>org.eclipse.team.cvs.ui_uml2.xmi</t>
  </si>
  <si>
    <t>org.eclipse.team.ui_uml2.xmi</t>
  </si>
  <si>
    <t>org.eclipse.text_uml2.xmi</t>
  </si>
  <si>
    <t>org.eclipse.ui.cheatsheets_uml2.xmi</t>
  </si>
  <si>
    <t>org.eclipse.ui.editors_uml2.xmi</t>
  </si>
  <si>
    <t>org.eclipse.ui.forms_uml2.xmi</t>
  </si>
  <si>
    <t>org.eclipse.ui.intro_uml2.xmi</t>
  </si>
  <si>
    <t>org.eclipse.ui.navigator_uml2.xmi</t>
  </si>
  <si>
    <t>org.eclipse.ui.workbench.texteditor_uml2.xmi</t>
  </si>
  <si>
    <t>org.objectweb.asm_uml2.xmi</t>
  </si>
  <si>
    <t>EvalutionTimeForUnslicedInstance</t>
    <phoneticPr fontId="2" type="noConversion"/>
  </si>
  <si>
    <t>EvaluationTimeForSlicedInstance</t>
    <phoneticPr fontId="2" type="noConversion"/>
  </si>
  <si>
    <t>SlicingTime</t>
    <phoneticPr fontId="2" type="noConversion"/>
  </si>
  <si>
    <t>Min</t>
    <phoneticPr fontId="2" type="noConversion"/>
  </si>
  <si>
    <t>Q1</t>
    <phoneticPr fontId="2" type="noConversion"/>
  </si>
  <si>
    <t>Median</t>
    <phoneticPr fontId="2" type="noConversion"/>
  </si>
  <si>
    <t>Q3</t>
    <phoneticPr fontId="2" type="noConversion"/>
  </si>
  <si>
    <t>Max</t>
    <phoneticPr fontId="2" type="noConversion"/>
  </si>
  <si>
    <t>Box 1 - hidden</t>
    <phoneticPr fontId="2" type="noConversion"/>
  </si>
  <si>
    <t>Inv1</t>
    <phoneticPr fontId="2" type="noConversion"/>
  </si>
  <si>
    <t>Inv2</t>
    <phoneticPr fontId="2" type="noConversion"/>
  </si>
  <si>
    <t>Inv3</t>
    <phoneticPr fontId="2" type="noConversion"/>
  </si>
  <si>
    <t>Inv4</t>
    <phoneticPr fontId="2" type="noConversion"/>
  </si>
  <si>
    <t>Inv5</t>
    <phoneticPr fontId="2" type="noConversion"/>
  </si>
  <si>
    <t>Inv6</t>
    <phoneticPr fontId="2" type="noConversion"/>
  </si>
  <si>
    <t>http://www.youtube.com/watch?v=ucWmfmXb1kk</t>
    <phoneticPr fontId="2" type="noConversion"/>
  </si>
  <si>
    <t>Speedup1</t>
  </si>
  <si>
    <t>Speedup2</t>
  </si>
  <si>
    <t>Speedup3</t>
  </si>
  <si>
    <t>Speedup4</t>
  </si>
  <si>
    <t>Speedup5</t>
  </si>
  <si>
    <t>Speedup6</t>
  </si>
  <si>
    <t>Ins No.</t>
  </si>
  <si>
    <t>Usage1</t>
  </si>
  <si>
    <t>Usage2</t>
  </si>
  <si>
    <t>Usage3</t>
  </si>
  <si>
    <t>Usage4</t>
  </si>
  <si>
    <t>Usage5</t>
  </si>
  <si>
    <t>Usage6</t>
  </si>
  <si>
    <t>Original Size</t>
  </si>
  <si>
    <t>Sliced Size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</si>
</sst>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Fill="1"/>
    <xf numFmtId="0" fontId="1" fillId="0" borderId="0" xfId="1" applyAlignment="1" applyProtection="1"/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Speedup Box Plot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JavaInsData!$Z$86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JavaInsData!$AA$91:$AF$91</c:f>
                <c:numCache>
                  <c:formatCode>General</c:formatCode>
                  <c:ptCount val="6"/>
                  <c:pt idx="0">
                    <c:v>0.27393737740462099</c:v>
                  </c:pt>
                  <c:pt idx="1">
                    <c:v>0.27141315042954384</c:v>
                  </c:pt>
                  <c:pt idx="2">
                    <c:v>0.3745714930693293</c:v>
                  </c:pt>
                  <c:pt idx="3">
                    <c:v>0.35579010606634492</c:v>
                  </c:pt>
                  <c:pt idx="4">
                    <c:v>0.15397766837169657</c:v>
                  </c:pt>
                  <c:pt idx="5">
                    <c:v>0.36628987430197762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JavaInsData!$AA$79:$AF$79</c:f>
              <c:strCache>
                <c:ptCount val="6"/>
                <c:pt idx="0">
                  <c:v>Inv1</c:v>
                </c:pt>
                <c:pt idx="1">
                  <c:v>Inv2</c:v>
                </c:pt>
                <c:pt idx="2">
                  <c:v>Inv3</c:v>
                </c:pt>
                <c:pt idx="3">
                  <c:v>Inv4</c:v>
                </c:pt>
                <c:pt idx="4">
                  <c:v>Inv5</c:v>
                </c:pt>
                <c:pt idx="5">
                  <c:v>Inv6</c:v>
                </c:pt>
              </c:strCache>
            </c:strRef>
          </c:cat>
          <c:val>
            <c:numRef>
              <c:f>JavaInsData!$AA$86:$AF$86</c:f>
              <c:numCache>
                <c:formatCode>General</c:formatCode>
                <c:ptCount val="6"/>
                <c:pt idx="0">
                  <c:v>0.52128146453089241</c:v>
                </c:pt>
                <c:pt idx="1">
                  <c:v>0.5589419567520898</c:v>
                </c:pt>
                <c:pt idx="2">
                  <c:v>0.73298022708563082</c:v>
                </c:pt>
                <c:pt idx="3">
                  <c:v>0.69849764473060738</c:v>
                </c:pt>
                <c:pt idx="4">
                  <c:v>0.74976141539651808</c:v>
                </c:pt>
                <c:pt idx="5">
                  <c:v>0.71456048769952363</c:v>
                </c:pt>
              </c:numCache>
            </c:numRef>
          </c:val>
        </c:ser>
        <c:ser>
          <c:idx val="1"/>
          <c:order val="1"/>
          <c:tx>
            <c:strRef>
              <c:f>JavaInsData!$Z$87</c:f>
              <c:strCache>
                <c:ptCount val="1"/>
                <c:pt idx="0">
                  <c:v>Box 2 - lower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cat>
            <c:strRef>
              <c:f>JavaInsData!$AA$79:$AF$79</c:f>
              <c:strCache>
                <c:ptCount val="6"/>
                <c:pt idx="0">
                  <c:v>Inv1</c:v>
                </c:pt>
                <c:pt idx="1">
                  <c:v>Inv2</c:v>
                </c:pt>
                <c:pt idx="2">
                  <c:v>Inv3</c:v>
                </c:pt>
                <c:pt idx="3">
                  <c:v>Inv4</c:v>
                </c:pt>
                <c:pt idx="4">
                  <c:v>Inv5</c:v>
                </c:pt>
                <c:pt idx="5">
                  <c:v>Inv6</c:v>
                </c:pt>
              </c:strCache>
            </c:strRef>
          </c:cat>
          <c:val>
            <c:numRef>
              <c:f>JavaInsData!$AA$87:$AF$87</c:f>
              <c:numCache>
                <c:formatCode>General</c:formatCode>
                <c:ptCount val="6"/>
                <c:pt idx="0">
                  <c:v>0.12186435503223025</c:v>
                </c:pt>
                <c:pt idx="1">
                  <c:v>0.12776619572293246</c:v>
                </c:pt>
                <c:pt idx="2">
                  <c:v>5.4531660609362875E-2</c:v>
                </c:pt>
                <c:pt idx="3">
                  <c:v>8.9972769871249358E-2</c:v>
                </c:pt>
                <c:pt idx="4">
                  <c:v>4.550269428071807E-2</c:v>
                </c:pt>
                <c:pt idx="5">
                  <c:v>3.1138820657417909E-2</c:v>
                </c:pt>
              </c:numCache>
            </c:numRef>
          </c:val>
        </c:ser>
        <c:ser>
          <c:idx val="2"/>
          <c:order val="2"/>
          <c:tx>
            <c:strRef>
              <c:f>JavaInsData!$Z$88</c:f>
              <c:strCache>
                <c:ptCount val="1"/>
                <c:pt idx="0">
                  <c:v>Box 3 - upper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JavaInsData!$AA$90:$AF$90</c:f>
                <c:numCache>
                  <c:formatCode>General</c:formatCode>
                  <c:ptCount val="6"/>
                  <c:pt idx="0">
                    <c:v>0.16553404603523525</c:v>
                  </c:pt>
                  <c:pt idx="1">
                    <c:v>0.17367326614696732</c:v>
                  </c:pt>
                  <c:pt idx="2">
                    <c:v>0.11528816082369364</c:v>
                  </c:pt>
                  <c:pt idx="3">
                    <c:v>0.14564832686786322</c:v>
                  </c:pt>
                  <c:pt idx="4">
                    <c:v>9.2115503685084699E-2</c:v>
                  </c:pt>
                  <c:pt idx="5">
                    <c:v>0.13285973911572857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JavaInsData!$AA$79:$AF$79</c:f>
              <c:strCache>
                <c:ptCount val="6"/>
                <c:pt idx="0">
                  <c:v>Inv1</c:v>
                </c:pt>
                <c:pt idx="1">
                  <c:v>Inv2</c:v>
                </c:pt>
                <c:pt idx="2">
                  <c:v>Inv3</c:v>
                </c:pt>
                <c:pt idx="3">
                  <c:v>Inv4</c:v>
                </c:pt>
                <c:pt idx="4">
                  <c:v>Inv5</c:v>
                </c:pt>
                <c:pt idx="5">
                  <c:v>Inv6</c:v>
                </c:pt>
              </c:strCache>
            </c:strRef>
          </c:cat>
          <c:val>
            <c:numRef>
              <c:f>JavaInsData!$AA$88:$AF$88</c:f>
              <c:numCache>
                <c:formatCode>General</c:formatCode>
                <c:ptCount val="6"/>
                <c:pt idx="0">
                  <c:v>0.14904223907112835</c:v>
                </c:pt>
                <c:pt idx="1">
                  <c:v>8.0415732599344203E-2</c:v>
                </c:pt>
                <c:pt idx="2">
                  <c:v>2.9925378915148237E-2</c:v>
                </c:pt>
                <c:pt idx="3">
                  <c:v>6.1002616131476173E-2</c:v>
                </c:pt>
                <c:pt idx="4">
                  <c:v>8.0513428503591111E-2</c:v>
                </c:pt>
                <c:pt idx="5">
                  <c:v>5.2102926709334252E-2</c:v>
                </c:pt>
              </c:numCache>
            </c:numRef>
          </c:val>
        </c:ser>
        <c:overlap val="100"/>
        <c:axId val="154004864"/>
        <c:axId val="154088960"/>
      </c:barChart>
      <c:catAx>
        <c:axId val="15400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Invariants</a:t>
                </a:r>
              </a:p>
            </c:rich>
          </c:tx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088960"/>
        <c:crosses val="autoZero"/>
        <c:auto val="1"/>
        <c:lblAlgn val="ctr"/>
        <c:lblOffset val="100"/>
      </c:catAx>
      <c:valAx>
        <c:axId val="15408896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Checking time speedup</a:t>
                </a:r>
              </a:p>
            </c:rich>
          </c:tx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0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40" b="1" i="0" baseline="0">
                <a:latin typeface="+mn-lt"/>
              </a:rPr>
              <a:t>CTS-</a:t>
            </a:r>
            <a:r>
              <a:rPr lang="el-GR" sz="1440" b="1" i="0" baseline="0">
                <a:latin typeface="+mn-lt"/>
              </a:rPr>
              <a:t>η</a:t>
            </a:r>
            <a:r>
              <a:rPr lang="en-US" sz="1440" b="1" i="0" baseline="0">
                <a:latin typeface="+mn-lt"/>
              </a:rPr>
              <a:t> Relationship for Inv6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Inv6</c:v>
          </c:tx>
          <c:spPr>
            <a:ln w="28575">
              <a:noFill/>
            </a:ln>
          </c:spPr>
          <c:xVal>
            <c:numRef>
              <c:f>JavaInsData!$AW$4:$AW$76</c:f>
              <c:numCache>
                <c:formatCode>General</c:formatCode>
                <c:ptCount val="73"/>
                <c:pt idx="0">
                  <c:v>0.17345079295658783</c:v>
                </c:pt>
                <c:pt idx="1">
                  <c:v>0.13477472829409401</c:v>
                </c:pt>
                <c:pt idx="2">
                  <c:v>0.12065995671938769</c:v>
                </c:pt>
                <c:pt idx="3">
                  <c:v>0.15756046536555196</c:v>
                </c:pt>
                <c:pt idx="4">
                  <c:v>0.1386880498516207</c:v>
                </c:pt>
                <c:pt idx="5">
                  <c:v>0.13703792979092741</c:v>
                </c:pt>
                <c:pt idx="6">
                  <c:v>0.10574787316318639</c:v>
                </c:pt>
                <c:pt idx="7">
                  <c:v>7.9243295711527148E-2</c:v>
                </c:pt>
                <c:pt idx="8">
                  <c:v>0.15307824682166188</c:v>
                </c:pt>
                <c:pt idx="9">
                  <c:v>8.1452477699093695E-2</c:v>
                </c:pt>
                <c:pt idx="10">
                  <c:v>0.13617220058189791</c:v>
                </c:pt>
                <c:pt idx="11">
                  <c:v>0.11293433538174211</c:v>
                </c:pt>
                <c:pt idx="12">
                  <c:v>0.16250771403748443</c:v>
                </c:pt>
                <c:pt idx="13">
                  <c:v>0.13917245330824182</c:v>
                </c:pt>
                <c:pt idx="14">
                  <c:v>0.13062009773406374</c:v>
                </c:pt>
                <c:pt idx="15">
                  <c:v>0.11647015323939033</c:v>
                </c:pt>
                <c:pt idx="16">
                  <c:v>9.3660454083361572E-2</c:v>
                </c:pt>
                <c:pt idx="17">
                  <c:v>0.14742009669734393</c:v>
                </c:pt>
                <c:pt idx="18">
                  <c:v>0.13511968965843504</c:v>
                </c:pt>
                <c:pt idx="19">
                  <c:v>0.15393854801648341</c:v>
                </c:pt>
                <c:pt idx="20">
                  <c:v>0.16149886217388709</c:v>
                </c:pt>
                <c:pt idx="21">
                  <c:v>0.13869049109266418</c:v>
                </c:pt>
                <c:pt idx="22">
                  <c:v>0.11949438682206344</c:v>
                </c:pt>
                <c:pt idx="23">
                  <c:v>0.13689278446619602</c:v>
                </c:pt>
                <c:pt idx="24">
                  <c:v>0.14276930911665431</c:v>
                </c:pt>
                <c:pt idx="25">
                  <c:v>0.14254209130388318</c:v>
                </c:pt>
                <c:pt idx="26">
                  <c:v>6.4574215660427106E-2</c:v>
                </c:pt>
                <c:pt idx="27">
                  <c:v>0.14067984264210501</c:v>
                </c:pt>
                <c:pt idx="28">
                  <c:v>8.0812208313800121E-2</c:v>
                </c:pt>
                <c:pt idx="29">
                  <c:v>8.0831952596854911E-2</c:v>
                </c:pt>
                <c:pt idx="30">
                  <c:v>8.535858921339648E-2</c:v>
                </c:pt>
                <c:pt idx="31">
                  <c:v>0.13895115870571009</c:v>
                </c:pt>
                <c:pt idx="32">
                  <c:v>0.14865597136241973</c:v>
                </c:pt>
                <c:pt idx="33">
                  <c:v>0.14053123954445318</c:v>
                </c:pt>
                <c:pt idx="34">
                  <c:v>0.11599061347636608</c:v>
                </c:pt>
                <c:pt idx="35">
                  <c:v>0.1232193363068492</c:v>
                </c:pt>
                <c:pt idx="36">
                  <c:v>0.14486242289600734</c:v>
                </c:pt>
                <c:pt idx="37">
                  <c:v>0.12055586566042119</c:v>
                </c:pt>
                <c:pt idx="38">
                  <c:v>0.13157648338040082</c:v>
                </c:pt>
                <c:pt idx="39">
                  <c:v>0.13664078298641871</c:v>
                </c:pt>
                <c:pt idx="40">
                  <c:v>0.11656475292606754</c:v>
                </c:pt>
                <c:pt idx="41">
                  <c:v>0.12949865407960912</c:v>
                </c:pt>
                <c:pt idx="42">
                  <c:v>7.880769041527258E-2</c:v>
                </c:pt>
                <c:pt idx="43">
                  <c:v>8.5066690070639495E-2</c:v>
                </c:pt>
                <c:pt idx="44">
                  <c:v>0.10324691967950551</c:v>
                </c:pt>
                <c:pt idx="45">
                  <c:v>9.6905443390535348E-2</c:v>
                </c:pt>
                <c:pt idx="46">
                  <c:v>0.16244627217017546</c:v>
                </c:pt>
                <c:pt idx="47">
                  <c:v>0.1334718590995064</c:v>
                </c:pt>
                <c:pt idx="48">
                  <c:v>0.15864135811976746</c:v>
                </c:pt>
                <c:pt idx="49">
                  <c:v>0.12177345541457925</c:v>
                </c:pt>
                <c:pt idx="50">
                  <c:v>0.13198870548927749</c:v>
                </c:pt>
                <c:pt idx="51">
                  <c:v>0.1635569147144095</c:v>
                </c:pt>
                <c:pt idx="52">
                  <c:v>0.15219833973435073</c:v>
                </c:pt>
                <c:pt idx="53">
                  <c:v>0.16351953898793445</c:v>
                </c:pt>
                <c:pt idx="54">
                  <c:v>0.14406795513554363</c:v>
                </c:pt>
                <c:pt idx="55">
                  <c:v>0.15010654999705914</c:v>
                </c:pt>
                <c:pt idx="56">
                  <c:v>0.10066851499732665</c:v>
                </c:pt>
                <c:pt idx="57">
                  <c:v>0.13697376217316662</c:v>
                </c:pt>
                <c:pt idx="58">
                  <c:v>0.13446676970633695</c:v>
                </c:pt>
                <c:pt idx="59">
                  <c:v>0.1605594796187905</c:v>
                </c:pt>
                <c:pt idx="60">
                  <c:v>0.13179544150855715</c:v>
                </c:pt>
                <c:pt idx="61">
                  <c:v>0.13593180395478147</c:v>
                </c:pt>
                <c:pt idx="62">
                  <c:v>0.11457819734231255</c:v>
                </c:pt>
                <c:pt idx="63">
                  <c:v>0.14268630788578343</c:v>
                </c:pt>
                <c:pt idx="64">
                  <c:v>0.13162173864976415</c:v>
                </c:pt>
                <c:pt idx="65">
                  <c:v>0.11632781018401105</c:v>
                </c:pt>
                <c:pt idx="66">
                  <c:v>0.13925082788344734</c:v>
                </c:pt>
                <c:pt idx="67">
                  <c:v>0.13169525898037998</c:v>
                </c:pt>
                <c:pt idx="68">
                  <c:v>0.14179883741892035</c:v>
                </c:pt>
                <c:pt idx="69">
                  <c:v>0.13104696771598109</c:v>
                </c:pt>
                <c:pt idx="70">
                  <c:v>0.11663979641264034</c:v>
                </c:pt>
                <c:pt idx="71">
                  <c:v>0.12469245355662663</c:v>
                </c:pt>
                <c:pt idx="72">
                  <c:v>0.15171036631243315</c:v>
                </c:pt>
              </c:numCache>
            </c:numRef>
          </c:xVal>
          <c:yVal>
            <c:numRef>
              <c:f>JavaInsData!$AF$4:$AF$76</c:f>
              <c:numCache>
                <c:formatCode>General</c:formatCode>
                <c:ptCount val="73"/>
                <c:pt idx="0">
                  <c:v>0.71539528598082136</c:v>
                </c:pt>
                <c:pt idx="1">
                  <c:v>0.76013695116375035</c:v>
                </c:pt>
                <c:pt idx="2">
                  <c:v>0.72804220326470348</c:v>
                </c:pt>
                <c:pt idx="3">
                  <c:v>0.75225651407191052</c:v>
                </c:pt>
                <c:pt idx="4">
                  <c:v>0.81935118892188041</c:v>
                </c:pt>
                <c:pt idx="5">
                  <c:v>0.73304326017346066</c:v>
                </c:pt>
                <c:pt idx="6">
                  <c:v>0.74251685346138119</c:v>
                </c:pt>
                <c:pt idx="7">
                  <c:v>0.52810274163383863</c:v>
                </c:pt>
                <c:pt idx="8">
                  <c:v>0.83702903835486986</c:v>
                </c:pt>
                <c:pt idx="9">
                  <c:v>0.89225806451612899</c:v>
                </c:pt>
                <c:pt idx="10">
                  <c:v>0.78458261945897811</c:v>
                </c:pt>
                <c:pt idx="11">
                  <c:v>0.74569930835694154</c:v>
                </c:pt>
                <c:pt idx="12">
                  <c:v>0.67452576315722357</c:v>
                </c:pt>
                <c:pt idx="13">
                  <c:v>0.84396024806450809</c:v>
                </c:pt>
                <c:pt idx="14">
                  <c:v>0.77154858144309058</c:v>
                </c:pt>
                <c:pt idx="15">
                  <c:v>0.71488774624268059</c:v>
                </c:pt>
                <c:pt idx="16">
                  <c:v>0.348270613397546</c:v>
                </c:pt>
                <c:pt idx="17">
                  <c:v>0.76571233622573109</c:v>
                </c:pt>
                <c:pt idx="18">
                  <c:v>0.79780223506627579</c:v>
                </c:pt>
                <c:pt idx="19">
                  <c:v>0.78942027723402075</c:v>
                </c:pt>
                <c:pt idx="20">
                  <c:v>0.8591789297074347</c:v>
                </c:pt>
                <c:pt idx="21">
                  <c:v>0.71014090820408549</c:v>
                </c:pt>
                <c:pt idx="22">
                  <c:v>0.84584968628811463</c:v>
                </c:pt>
                <c:pt idx="23">
                  <c:v>0.71456048769952363</c:v>
                </c:pt>
                <c:pt idx="24">
                  <c:v>0.7075101333438204</c:v>
                </c:pt>
                <c:pt idx="25">
                  <c:v>0.73688859278550845</c:v>
                </c:pt>
                <c:pt idx="26">
                  <c:v>0.42605357658810417</c:v>
                </c:pt>
                <c:pt idx="27">
                  <c:v>0.76863350287682453</c:v>
                </c:pt>
                <c:pt idx="28">
                  <c:v>0.73875584749817669</c:v>
                </c:pt>
                <c:pt idx="29">
                  <c:v>0.84776654966576492</c:v>
                </c:pt>
                <c:pt idx="30">
                  <c:v>0.80261802285835326</c:v>
                </c:pt>
                <c:pt idx="31">
                  <c:v>0.73127659973583714</c:v>
                </c:pt>
                <c:pt idx="32">
                  <c:v>0.72860641822485639</c:v>
                </c:pt>
                <c:pt idx="33">
                  <c:v>0.82775260566442688</c:v>
                </c:pt>
                <c:pt idx="34">
                  <c:v>0.70413659348258273</c:v>
                </c:pt>
                <c:pt idx="35">
                  <c:v>0.78155924915483455</c:v>
                </c:pt>
                <c:pt idx="36">
                  <c:v>0.85420263369428773</c:v>
                </c:pt>
                <c:pt idx="37">
                  <c:v>0.60644436193591766</c:v>
                </c:pt>
                <c:pt idx="38">
                  <c:v>0.70542144909611415</c:v>
                </c:pt>
                <c:pt idx="39">
                  <c:v>0.72559980270806668</c:v>
                </c:pt>
                <c:pt idx="40">
                  <c:v>0.77795219334952748</c:v>
                </c:pt>
                <c:pt idx="41">
                  <c:v>0.75974627655601101</c:v>
                </c:pt>
                <c:pt idx="42">
                  <c:v>0.68221534244623927</c:v>
                </c:pt>
                <c:pt idx="43">
                  <c:v>0.73185485215558732</c:v>
                </c:pt>
                <c:pt idx="44">
                  <c:v>0.76243936973222226</c:v>
                </c:pt>
                <c:pt idx="45">
                  <c:v>0.72533485001638787</c:v>
                </c:pt>
                <c:pt idx="46">
                  <c:v>0.71347782632916923</c:v>
                </c:pt>
                <c:pt idx="47">
                  <c:v>0.72115278681957029</c:v>
                </c:pt>
                <c:pt idx="48">
                  <c:v>0.669210913693842</c:v>
                </c:pt>
                <c:pt idx="49">
                  <c:v>0.69099195419854853</c:v>
                </c:pt>
                <c:pt idx="50">
                  <c:v>0.79900656721042429</c:v>
                </c:pt>
                <c:pt idx="51">
                  <c:v>0.8299536524576312</c:v>
                </c:pt>
                <c:pt idx="52">
                  <c:v>0.8016494600324795</c:v>
                </c:pt>
                <c:pt idx="53">
                  <c:v>0.93066197418200436</c:v>
                </c:pt>
                <c:pt idx="54">
                  <c:v>0.73273124810458101</c:v>
                </c:pt>
                <c:pt idx="55">
                  <c:v>0.80844645115931968</c:v>
                </c:pt>
                <c:pt idx="56">
                  <c:v>0.47414438538743797</c:v>
                </c:pt>
                <c:pt idx="57">
                  <c:v>0.76182628829610688</c:v>
                </c:pt>
                <c:pt idx="58">
                  <c:v>0.82021920516845104</c:v>
                </c:pt>
                <c:pt idx="59">
                  <c:v>0.70784125667357656</c:v>
                </c:pt>
                <c:pt idx="60">
                  <c:v>0.75040254715302113</c:v>
                </c:pt>
                <c:pt idx="61">
                  <c:v>0.70942446648165758</c:v>
                </c:pt>
                <c:pt idx="62">
                  <c:v>0.73951089179791374</c:v>
                </c:pt>
                <c:pt idx="63">
                  <c:v>0.87441141120335975</c:v>
                </c:pt>
                <c:pt idx="64">
                  <c:v>0.76884318213939429</c:v>
                </c:pt>
                <c:pt idx="65">
                  <c:v>0.72579529650243069</c:v>
                </c:pt>
                <c:pt idx="66">
                  <c:v>0.86003470149833261</c:v>
                </c:pt>
                <c:pt idx="67">
                  <c:v>0.7111512823978956</c:v>
                </c:pt>
                <c:pt idx="68">
                  <c:v>0.72773812746347288</c:v>
                </c:pt>
                <c:pt idx="69">
                  <c:v>0.76151243466213814</c:v>
                </c:pt>
                <c:pt idx="70">
                  <c:v>0.71204136065039314</c:v>
                </c:pt>
                <c:pt idx="71">
                  <c:v>0.75335811123979746</c:v>
                </c:pt>
                <c:pt idx="72">
                  <c:v>0.76817518329027745</c:v>
                </c:pt>
              </c:numCache>
            </c:numRef>
          </c:yVal>
        </c:ser>
        <c:axId val="154561536"/>
        <c:axId val="154584192"/>
      </c:scatterChart>
      <c:valAx>
        <c:axId val="154561536"/>
        <c:scaling>
          <c:orientation val="minMax"/>
          <c:max val="0.30000000000000027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 sz="1200" b="1" i="0" u="none" strike="noStrike" baseline="0"/>
                  <a:t>η</a:t>
                </a:r>
                <a:r>
                  <a:rPr lang="en-US" sz="1200" b="1" i="0" u="none" strike="noStrike" baseline="0"/>
                  <a:t> (model usage)</a:t>
                </a:r>
              </a:p>
            </c:rich>
          </c:tx>
        </c:title>
        <c:numFmt formatCode="0%" sourceLinked="0"/>
        <c:tickLblPos val="nextTo"/>
        <c:crossAx val="154584192"/>
        <c:crosses val="autoZero"/>
        <c:crossBetween val="midCat"/>
      </c:valAx>
      <c:valAx>
        <c:axId val="154584192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CTS (checking time speedup)</a:t>
                </a:r>
              </a:p>
            </c:rich>
          </c:tx>
        </c:title>
        <c:numFmt formatCode="0%" sourceLinked="0"/>
        <c:tickLblPos val="nextTo"/>
        <c:spPr>
          <a:ln>
            <a:noFill/>
          </a:ln>
        </c:spPr>
        <c:crossAx val="154561536"/>
        <c:crosses val="autoZero"/>
        <c:crossBetween val="midCat"/>
        <c:majorUnit val="0.2"/>
      </c:valAx>
    </c:plotArea>
    <c:plotVisOnly val="1"/>
    <c:dispBlanksAs val="gap"/>
  </c:chart>
  <c:spPr>
    <a:ln>
      <a:solidFill>
        <a:sysClr val="windowText" lastClr="000000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40"/>
            </a:pPr>
            <a:r>
              <a:rPr lang="en-US" sz="1440"/>
              <a:t>Model Size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JavaInsData!$AS$97:$AS$169</c:f>
              <c:numCache>
                <c:formatCode>General</c:formatCode>
                <c:ptCount val="73"/>
                <c:pt idx="0">
                  <c:v>993319</c:v>
                </c:pt>
                <c:pt idx="1">
                  <c:v>971698</c:v>
                </c:pt>
                <c:pt idx="2">
                  <c:v>906895</c:v>
                </c:pt>
                <c:pt idx="3">
                  <c:v>887477</c:v>
                </c:pt>
                <c:pt idx="4">
                  <c:v>868352</c:v>
                </c:pt>
                <c:pt idx="5">
                  <c:v>811663</c:v>
                </c:pt>
                <c:pt idx="6">
                  <c:v>807653</c:v>
                </c:pt>
                <c:pt idx="7">
                  <c:v>767989</c:v>
                </c:pt>
                <c:pt idx="8">
                  <c:v>760948</c:v>
                </c:pt>
                <c:pt idx="9">
                  <c:v>744279</c:v>
                </c:pt>
                <c:pt idx="10">
                  <c:v>714595</c:v>
                </c:pt>
                <c:pt idx="11">
                  <c:v>694125</c:v>
                </c:pt>
                <c:pt idx="12">
                  <c:v>650368</c:v>
                </c:pt>
                <c:pt idx="13">
                  <c:v>627783</c:v>
                </c:pt>
                <c:pt idx="14">
                  <c:v>618386</c:v>
                </c:pt>
                <c:pt idx="15">
                  <c:v>591833</c:v>
                </c:pt>
                <c:pt idx="16">
                  <c:v>588429</c:v>
                </c:pt>
                <c:pt idx="17">
                  <c:v>581046</c:v>
                </c:pt>
                <c:pt idx="18">
                  <c:v>564834</c:v>
                </c:pt>
                <c:pt idx="19">
                  <c:v>538418</c:v>
                </c:pt>
                <c:pt idx="20">
                  <c:v>535173</c:v>
                </c:pt>
                <c:pt idx="21">
                  <c:v>534588</c:v>
                </c:pt>
                <c:pt idx="22">
                  <c:v>525534</c:v>
                </c:pt>
                <c:pt idx="23">
                  <c:v>524635</c:v>
                </c:pt>
                <c:pt idx="24">
                  <c:v>514048</c:v>
                </c:pt>
                <c:pt idx="25">
                  <c:v>491766</c:v>
                </c:pt>
                <c:pt idx="26">
                  <c:v>485699</c:v>
                </c:pt>
                <c:pt idx="27">
                  <c:v>467466</c:v>
                </c:pt>
                <c:pt idx="28">
                  <c:v>444369</c:v>
                </c:pt>
                <c:pt idx="29">
                  <c:v>429685</c:v>
                </c:pt>
                <c:pt idx="30">
                  <c:v>412232</c:v>
                </c:pt>
                <c:pt idx="31">
                  <c:v>383059</c:v>
                </c:pt>
                <c:pt idx="32">
                  <c:v>379300</c:v>
                </c:pt>
                <c:pt idx="33">
                  <c:v>368875</c:v>
                </c:pt>
                <c:pt idx="34">
                  <c:v>344265</c:v>
                </c:pt>
                <c:pt idx="35">
                  <c:v>342149</c:v>
                </c:pt>
                <c:pt idx="36">
                  <c:v>332620</c:v>
                </c:pt>
                <c:pt idx="37">
                  <c:v>331085</c:v>
                </c:pt>
                <c:pt idx="38">
                  <c:v>327362</c:v>
                </c:pt>
                <c:pt idx="39">
                  <c:v>325884</c:v>
                </c:pt>
                <c:pt idx="40">
                  <c:v>323250</c:v>
                </c:pt>
                <c:pt idx="41">
                  <c:v>322037</c:v>
                </c:pt>
                <c:pt idx="42">
                  <c:v>309931</c:v>
                </c:pt>
                <c:pt idx="43">
                  <c:v>304495</c:v>
                </c:pt>
                <c:pt idx="44">
                  <c:v>294001</c:v>
                </c:pt>
                <c:pt idx="45">
                  <c:v>288099</c:v>
                </c:pt>
                <c:pt idx="46">
                  <c:v>286368</c:v>
                </c:pt>
                <c:pt idx="47">
                  <c:v>283896</c:v>
                </c:pt>
                <c:pt idx="48">
                  <c:v>279601</c:v>
                </c:pt>
                <c:pt idx="49">
                  <c:v>276638</c:v>
                </c:pt>
                <c:pt idx="50">
                  <c:v>275442</c:v>
                </c:pt>
                <c:pt idx="51">
                  <c:v>274088</c:v>
                </c:pt>
                <c:pt idx="52">
                  <c:v>271869</c:v>
                </c:pt>
                <c:pt idx="53">
                  <c:v>265246</c:v>
                </c:pt>
                <c:pt idx="54">
                  <c:v>264225</c:v>
                </c:pt>
                <c:pt idx="55">
                  <c:v>263284</c:v>
                </c:pt>
                <c:pt idx="56">
                  <c:v>258518</c:v>
                </c:pt>
                <c:pt idx="57">
                  <c:v>245231</c:v>
                </c:pt>
                <c:pt idx="58">
                  <c:v>243410</c:v>
                </c:pt>
                <c:pt idx="59">
                  <c:v>242199</c:v>
                </c:pt>
                <c:pt idx="60">
                  <c:v>241719</c:v>
                </c:pt>
                <c:pt idx="61">
                  <c:v>240372</c:v>
                </c:pt>
                <c:pt idx="62">
                  <c:v>234658</c:v>
                </c:pt>
                <c:pt idx="63">
                  <c:v>233571</c:v>
                </c:pt>
                <c:pt idx="64">
                  <c:v>233345</c:v>
                </c:pt>
                <c:pt idx="65">
                  <c:v>230141</c:v>
                </c:pt>
                <c:pt idx="66">
                  <c:v>227792</c:v>
                </c:pt>
                <c:pt idx="67">
                  <c:v>221023</c:v>
                </c:pt>
                <c:pt idx="68">
                  <c:v>220284</c:v>
                </c:pt>
                <c:pt idx="69">
                  <c:v>212255</c:v>
                </c:pt>
                <c:pt idx="70">
                  <c:v>210636</c:v>
                </c:pt>
                <c:pt idx="71">
                  <c:v>205862</c:v>
                </c:pt>
                <c:pt idx="72">
                  <c:v>175926</c:v>
                </c:pt>
              </c:numCache>
            </c:numRef>
          </c:val>
        </c:ser>
        <c:axId val="154633728"/>
        <c:axId val="154635648"/>
      </c:barChart>
      <c:catAx>
        <c:axId val="15463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Java Models</a:t>
                </a:r>
              </a:p>
            </c:rich>
          </c:tx>
        </c:title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4635648"/>
        <c:crosses val="autoZero"/>
        <c:auto val="1"/>
        <c:lblAlgn val="ctr"/>
        <c:lblOffset val="100"/>
        <c:tickLblSkip val="8"/>
      </c:catAx>
      <c:valAx>
        <c:axId val="154635648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elements</a:t>
                </a:r>
              </a:p>
            </c:rich>
          </c:tx>
        </c:title>
        <c:numFmt formatCode="General" sourceLinked="1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54633728"/>
        <c:crosses val="autoZero"/>
        <c:crossBetween val="between"/>
        <c:majorUnit val="200000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Checking Time</a:t>
            </a:r>
            <a:r>
              <a:rPr lang="en-US" baseline="0"/>
              <a:t> for Unsliced Metamodel and Model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JavaInsData!$D$91:$I$91</c:f>
                <c:numCache>
                  <c:formatCode>General</c:formatCode>
                  <c:ptCount val="6"/>
                  <c:pt idx="0">
                    <c:v>13.388</c:v>
                  </c:pt>
                  <c:pt idx="1">
                    <c:v>109.107</c:v>
                  </c:pt>
                  <c:pt idx="2">
                    <c:v>51.776000000000003</c:v>
                  </c:pt>
                  <c:pt idx="3">
                    <c:v>45.597999999999999</c:v>
                  </c:pt>
                  <c:pt idx="4">
                    <c:v>124.23900000000002</c:v>
                  </c:pt>
                  <c:pt idx="5">
                    <c:v>466.24399999999997</c:v>
                  </c:pt>
                </c:numCache>
              </c:numRef>
            </c:minus>
          </c:errBars>
          <c:cat>
            <c:strRef>
              <c:f>JavaInsData!$D$79:$I$79</c:f>
              <c:strCache>
                <c:ptCount val="6"/>
                <c:pt idx="0">
                  <c:v>Inv1</c:v>
                </c:pt>
                <c:pt idx="1">
                  <c:v>Inv2</c:v>
                </c:pt>
                <c:pt idx="2">
                  <c:v>Inv3</c:v>
                </c:pt>
                <c:pt idx="3">
                  <c:v>Inv4</c:v>
                </c:pt>
                <c:pt idx="4">
                  <c:v>Inv5</c:v>
                </c:pt>
                <c:pt idx="5">
                  <c:v>Inv6</c:v>
                </c:pt>
              </c:strCache>
            </c:strRef>
          </c:cat>
          <c:val>
            <c:numRef>
              <c:f>JavaInsData!$D$86:$I$86</c:f>
              <c:numCache>
                <c:formatCode>General</c:formatCode>
                <c:ptCount val="6"/>
                <c:pt idx="0">
                  <c:v>14.516999999999999</c:v>
                </c:pt>
                <c:pt idx="1">
                  <c:v>145.62700000000001</c:v>
                </c:pt>
                <c:pt idx="2">
                  <c:v>60.84</c:v>
                </c:pt>
                <c:pt idx="3">
                  <c:v>59.015000000000001</c:v>
                </c:pt>
                <c:pt idx="4">
                  <c:v>137.84200000000001</c:v>
                </c:pt>
                <c:pt idx="5">
                  <c:v>469.34399999999999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ysClr val="windowText" lastClr="000000"/>
              </a:solidFill>
            </a:ln>
          </c:spPr>
          <c:cat>
            <c:strRef>
              <c:f>JavaInsData!$D$79:$I$79</c:f>
              <c:strCache>
                <c:ptCount val="6"/>
                <c:pt idx="0">
                  <c:v>Inv1</c:v>
                </c:pt>
                <c:pt idx="1">
                  <c:v>Inv2</c:v>
                </c:pt>
                <c:pt idx="2">
                  <c:v>Inv3</c:v>
                </c:pt>
                <c:pt idx="3">
                  <c:v>Inv4</c:v>
                </c:pt>
                <c:pt idx="4">
                  <c:v>Inv5</c:v>
                </c:pt>
                <c:pt idx="5">
                  <c:v>Inv6</c:v>
                </c:pt>
              </c:strCache>
            </c:strRef>
          </c:cat>
          <c:val>
            <c:numRef>
              <c:f>JavaInsData!$D$87:$I$87</c:f>
              <c:numCache>
                <c:formatCode>General</c:formatCode>
                <c:ptCount val="6"/>
                <c:pt idx="0">
                  <c:v>86.543000000000006</c:v>
                </c:pt>
                <c:pt idx="1">
                  <c:v>82.930999999999983</c:v>
                </c:pt>
                <c:pt idx="2">
                  <c:v>28.143000000000001</c:v>
                </c:pt>
                <c:pt idx="3">
                  <c:v>64.435999999999993</c:v>
                </c:pt>
                <c:pt idx="4">
                  <c:v>199.76199999999997</c:v>
                </c:pt>
                <c:pt idx="5">
                  <c:v>280.97200000000004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errBars>
            <c:errBarType val="plus"/>
            <c:errValType val="cust"/>
            <c:plus>
              <c:numRef>
                <c:f>JavaInsData!$D$90:$I$90</c:f>
                <c:numCache>
                  <c:formatCode>General</c:formatCode>
                  <c:ptCount val="6"/>
                  <c:pt idx="0">
                    <c:v>5533.2969999999996</c:v>
                  </c:pt>
                  <c:pt idx="1">
                    <c:v>6586.1639999999998</c:v>
                  </c:pt>
                  <c:pt idx="2">
                    <c:v>1854.69</c:v>
                  </c:pt>
                  <c:pt idx="3">
                    <c:v>1870.9259999999999</c:v>
                  </c:pt>
                  <c:pt idx="4">
                    <c:v>6723.058</c:v>
                  </c:pt>
                  <c:pt idx="5">
                    <c:v>5830.3140000000003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JavaInsData!$D$79:$I$79</c:f>
              <c:strCache>
                <c:ptCount val="6"/>
                <c:pt idx="0">
                  <c:v>Inv1</c:v>
                </c:pt>
                <c:pt idx="1">
                  <c:v>Inv2</c:v>
                </c:pt>
                <c:pt idx="2">
                  <c:v>Inv3</c:v>
                </c:pt>
                <c:pt idx="3">
                  <c:v>Inv4</c:v>
                </c:pt>
                <c:pt idx="4">
                  <c:v>Inv5</c:v>
                </c:pt>
                <c:pt idx="5">
                  <c:v>Inv6</c:v>
                </c:pt>
              </c:strCache>
            </c:strRef>
          </c:cat>
          <c:val>
            <c:numRef>
              <c:f>JavaInsData!$D$88:$I$88</c:f>
              <c:numCache>
                <c:formatCode>General</c:formatCode>
                <c:ptCount val="6"/>
                <c:pt idx="0">
                  <c:v>401.23199999999997</c:v>
                </c:pt>
                <c:pt idx="1">
                  <c:v>516.65099999999995</c:v>
                </c:pt>
                <c:pt idx="2">
                  <c:v>143.43</c:v>
                </c:pt>
                <c:pt idx="3">
                  <c:v>111.554</c:v>
                </c:pt>
                <c:pt idx="4">
                  <c:v>375.08</c:v>
                </c:pt>
                <c:pt idx="5">
                  <c:v>1279.3140000000001</c:v>
                </c:pt>
              </c:numCache>
            </c:numRef>
          </c:val>
        </c:ser>
        <c:overlap val="100"/>
        <c:axId val="154034944"/>
        <c:axId val="154036864"/>
      </c:barChart>
      <c:catAx>
        <c:axId val="15403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Invariants</a:t>
                </a:r>
              </a:p>
            </c:rich>
          </c:tx>
        </c:title>
        <c:numFmt formatCode="General" sourceLinked="0"/>
        <c:tickLblPos val="nextTo"/>
        <c:crossAx val="154036864"/>
        <c:crosses val="autoZero"/>
        <c:auto val="1"/>
        <c:lblAlgn val="ctr"/>
        <c:lblOffset val="100"/>
      </c:catAx>
      <c:valAx>
        <c:axId val="154036864"/>
        <c:scaling>
          <c:orientation val="minMax"/>
          <c:max val="8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Checking time (seconds)</a:t>
                </a:r>
              </a:p>
            </c:rich>
          </c:tx>
          <c:layout>
            <c:manualLayout>
              <c:xMode val="edge"/>
              <c:yMode val="edge"/>
              <c:x val="3.0555555555555561E-2"/>
              <c:y val="0.17812481773111691"/>
            </c:manualLayout>
          </c:layout>
        </c:title>
        <c:numFmt formatCode="General" sourceLinked="1"/>
        <c:tickLblPos val="nextTo"/>
        <c:spPr>
          <a:noFill/>
          <a:ln>
            <a:noFill/>
          </a:ln>
        </c:spPr>
        <c:crossAx val="15403494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2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Size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JavaInsData!$AP$4:$AP$76</c:f>
              <c:numCache>
                <c:formatCode>General</c:formatCode>
                <c:ptCount val="73"/>
                <c:pt idx="0">
                  <c:v>288099</c:v>
                </c:pt>
                <c:pt idx="1">
                  <c:v>744279</c:v>
                </c:pt>
                <c:pt idx="2">
                  <c:v>344265</c:v>
                </c:pt>
                <c:pt idx="3">
                  <c:v>811663</c:v>
                </c:pt>
                <c:pt idx="4">
                  <c:v>627783</c:v>
                </c:pt>
                <c:pt idx="5">
                  <c:v>535173</c:v>
                </c:pt>
                <c:pt idx="6">
                  <c:v>323250</c:v>
                </c:pt>
                <c:pt idx="7">
                  <c:v>581046</c:v>
                </c:pt>
                <c:pt idx="8">
                  <c:v>227792</c:v>
                </c:pt>
                <c:pt idx="9">
                  <c:v>588429</c:v>
                </c:pt>
                <c:pt idx="10">
                  <c:v>271869</c:v>
                </c:pt>
                <c:pt idx="11">
                  <c:v>245231</c:v>
                </c:pt>
                <c:pt idx="12">
                  <c:v>993319</c:v>
                </c:pt>
                <c:pt idx="13">
                  <c:v>760948</c:v>
                </c:pt>
                <c:pt idx="14">
                  <c:v>514048</c:v>
                </c:pt>
                <c:pt idx="15">
                  <c:v>243410</c:v>
                </c:pt>
                <c:pt idx="16">
                  <c:v>368875</c:v>
                </c:pt>
                <c:pt idx="17">
                  <c:v>242199</c:v>
                </c:pt>
                <c:pt idx="18">
                  <c:v>264225</c:v>
                </c:pt>
                <c:pt idx="19">
                  <c:v>210636</c:v>
                </c:pt>
                <c:pt idx="20">
                  <c:v>234658</c:v>
                </c:pt>
                <c:pt idx="21">
                  <c:v>279601</c:v>
                </c:pt>
                <c:pt idx="22">
                  <c:v>807653</c:v>
                </c:pt>
                <c:pt idx="23">
                  <c:v>175926</c:v>
                </c:pt>
                <c:pt idx="24">
                  <c:v>322037</c:v>
                </c:pt>
                <c:pt idx="25">
                  <c:v>205862</c:v>
                </c:pt>
                <c:pt idx="26">
                  <c:v>379300</c:v>
                </c:pt>
                <c:pt idx="27">
                  <c:v>212255</c:v>
                </c:pt>
                <c:pt idx="28">
                  <c:v>714595</c:v>
                </c:pt>
                <c:pt idx="29">
                  <c:v>233571</c:v>
                </c:pt>
                <c:pt idx="30">
                  <c:v>233345</c:v>
                </c:pt>
                <c:pt idx="31">
                  <c:v>342149</c:v>
                </c:pt>
                <c:pt idx="32">
                  <c:v>304495</c:v>
                </c:pt>
                <c:pt idx="33">
                  <c:v>230141</c:v>
                </c:pt>
                <c:pt idx="34">
                  <c:v>286368</c:v>
                </c:pt>
                <c:pt idx="35">
                  <c:v>906895</c:v>
                </c:pt>
                <c:pt idx="36">
                  <c:v>241719</c:v>
                </c:pt>
                <c:pt idx="37">
                  <c:v>309931</c:v>
                </c:pt>
                <c:pt idx="38">
                  <c:v>331085</c:v>
                </c:pt>
                <c:pt idx="39">
                  <c:v>327362</c:v>
                </c:pt>
                <c:pt idx="40">
                  <c:v>274088</c:v>
                </c:pt>
                <c:pt idx="41">
                  <c:v>265246</c:v>
                </c:pt>
                <c:pt idx="42">
                  <c:v>650368</c:v>
                </c:pt>
                <c:pt idx="43">
                  <c:v>444369</c:v>
                </c:pt>
                <c:pt idx="44">
                  <c:v>538418</c:v>
                </c:pt>
                <c:pt idx="45">
                  <c:v>467466</c:v>
                </c:pt>
                <c:pt idx="46">
                  <c:v>524635</c:v>
                </c:pt>
                <c:pt idx="47">
                  <c:v>525534</c:v>
                </c:pt>
                <c:pt idx="48">
                  <c:v>383059</c:v>
                </c:pt>
                <c:pt idx="49">
                  <c:v>618386</c:v>
                </c:pt>
                <c:pt idx="50">
                  <c:v>220284</c:v>
                </c:pt>
                <c:pt idx="51">
                  <c:v>887477</c:v>
                </c:pt>
                <c:pt idx="52">
                  <c:v>591833</c:v>
                </c:pt>
                <c:pt idx="53">
                  <c:v>694125</c:v>
                </c:pt>
                <c:pt idx="54">
                  <c:v>534588</c:v>
                </c:pt>
                <c:pt idx="55">
                  <c:v>221023</c:v>
                </c:pt>
                <c:pt idx="56">
                  <c:v>564834</c:v>
                </c:pt>
                <c:pt idx="57">
                  <c:v>263284</c:v>
                </c:pt>
                <c:pt idx="58">
                  <c:v>767989</c:v>
                </c:pt>
                <c:pt idx="59">
                  <c:v>429685</c:v>
                </c:pt>
                <c:pt idx="60">
                  <c:v>275442</c:v>
                </c:pt>
                <c:pt idx="61">
                  <c:v>325884</c:v>
                </c:pt>
                <c:pt idx="62">
                  <c:v>332620</c:v>
                </c:pt>
                <c:pt idx="63">
                  <c:v>971698</c:v>
                </c:pt>
                <c:pt idx="64">
                  <c:v>868352</c:v>
                </c:pt>
                <c:pt idx="65">
                  <c:v>283896</c:v>
                </c:pt>
                <c:pt idx="66">
                  <c:v>240372</c:v>
                </c:pt>
                <c:pt idx="67">
                  <c:v>412232</c:v>
                </c:pt>
                <c:pt idx="68">
                  <c:v>294001</c:v>
                </c:pt>
                <c:pt idx="69">
                  <c:v>258518</c:v>
                </c:pt>
                <c:pt idx="70">
                  <c:v>276638</c:v>
                </c:pt>
                <c:pt idx="71">
                  <c:v>485699</c:v>
                </c:pt>
                <c:pt idx="72">
                  <c:v>491766</c:v>
                </c:pt>
              </c:numCache>
            </c:numRef>
          </c:val>
        </c:ser>
        <c:axId val="154057344"/>
        <c:axId val="154067712"/>
      </c:barChart>
      <c:catAx>
        <c:axId val="15405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Java</a:t>
                </a:r>
                <a:r>
                  <a:rPr lang="en-US" altLang="zh-CN" baseline="0"/>
                  <a:t> M</a:t>
                </a:r>
                <a:r>
                  <a:rPr lang="en-US"/>
                  <a:t>odels</a:t>
                </a:r>
              </a:p>
            </c:rich>
          </c:tx>
        </c:title>
        <c:tickLblPos val="nextTo"/>
        <c:crossAx val="154067712"/>
        <c:crosses val="autoZero"/>
        <c:auto val="1"/>
        <c:lblAlgn val="ctr"/>
        <c:lblOffset val="100"/>
        <c:tickLblSkip val="8"/>
      </c:catAx>
      <c:valAx>
        <c:axId val="154067712"/>
        <c:scaling>
          <c:orientation val="minMax"/>
          <c:max val="1000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</c:title>
        <c:numFmt formatCode="General" sourceLinked="1"/>
        <c:tickLblPos val="nextTo"/>
        <c:spPr>
          <a:ln>
            <a:noFill/>
          </a:ln>
        </c:spPr>
        <c:crossAx val="154057344"/>
        <c:crosses val="autoZero"/>
        <c:crossBetween val="between"/>
      </c:valAx>
    </c:plotArea>
    <c:plotVisOnly val="1"/>
    <c:dispBlanksAs val="gap"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40"/>
              <a:t>Time used to Generate Footprint and Slice Metamodel and Model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JavaInsData!$S$86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JavaInsData!$T$91:$Y$91</c:f>
                <c:numCache>
                  <c:formatCode>General</c:formatCode>
                  <c:ptCount val="6"/>
                  <c:pt idx="0">
                    <c:v>0.12400000000000001</c:v>
                  </c:pt>
                  <c:pt idx="1">
                    <c:v>4.0000000000000008E-2</c:v>
                  </c:pt>
                  <c:pt idx="2">
                    <c:v>1.3000000000000001E-2</c:v>
                  </c:pt>
                  <c:pt idx="3">
                    <c:v>4.8000000000000001E-2</c:v>
                  </c:pt>
                  <c:pt idx="4">
                    <c:v>4.5999999999999999E-2</c:v>
                  </c:pt>
                  <c:pt idx="5">
                    <c:v>3.1E-2</c:v>
                  </c:pt>
                </c:numCache>
              </c:numRef>
            </c:minus>
          </c:errBars>
          <c:cat>
            <c:strRef>
              <c:f>JavaInsData!$T$79:$Y$79</c:f>
              <c:strCache>
                <c:ptCount val="6"/>
                <c:pt idx="0">
                  <c:v>Inv1</c:v>
                </c:pt>
                <c:pt idx="1">
                  <c:v>Inv2</c:v>
                </c:pt>
                <c:pt idx="2">
                  <c:v>Inv3</c:v>
                </c:pt>
                <c:pt idx="3">
                  <c:v>Inv4</c:v>
                </c:pt>
                <c:pt idx="4">
                  <c:v>Inv5</c:v>
                </c:pt>
                <c:pt idx="5">
                  <c:v>Inv6</c:v>
                </c:pt>
              </c:strCache>
            </c:strRef>
          </c:cat>
          <c:val>
            <c:numRef>
              <c:f>JavaInsData!$T$86:$Y$86</c:f>
              <c:numCache>
                <c:formatCode>General</c:formatCode>
                <c:ptCount val="6"/>
                <c:pt idx="0">
                  <c:v>0.20300000000000001</c:v>
                </c:pt>
                <c:pt idx="1">
                  <c:v>5.8000000000000003E-2</c:v>
                </c:pt>
                <c:pt idx="2">
                  <c:v>3.9E-2</c:v>
                </c:pt>
                <c:pt idx="3">
                  <c:v>6.3E-2</c:v>
                </c:pt>
                <c:pt idx="4">
                  <c:v>0.11</c:v>
                </c:pt>
                <c:pt idx="5">
                  <c:v>7.9000000000000001E-2</c:v>
                </c:pt>
              </c:numCache>
            </c:numRef>
          </c:val>
        </c:ser>
        <c:ser>
          <c:idx val="1"/>
          <c:order val="1"/>
          <c:tx>
            <c:strRef>
              <c:f>JavaInsData!$S$87</c:f>
              <c:strCache>
                <c:ptCount val="1"/>
                <c:pt idx="0">
                  <c:v>Box 2 - lower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cat>
            <c:strRef>
              <c:f>JavaInsData!$T$79:$Y$79</c:f>
              <c:strCache>
                <c:ptCount val="6"/>
                <c:pt idx="0">
                  <c:v>Inv1</c:v>
                </c:pt>
                <c:pt idx="1">
                  <c:v>Inv2</c:v>
                </c:pt>
                <c:pt idx="2">
                  <c:v>Inv3</c:v>
                </c:pt>
                <c:pt idx="3">
                  <c:v>Inv4</c:v>
                </c:pt>
                <c:pt idx="4">
                  <c:v>Inv5</c:v>
                </c:pt>
                <c:pt idx="5">
                  <c:v>Inv6</c:v>
                </c:pt>
              </c:strCache>
            </c:strRef>
          </c:cat>
          <c:val>
            <c:numRef>
              <c:f>JavaInsData!$T$87:$Y$87</c:f>
              <c:numCache>
                <c:formatCode>General</c:formatCode>
                <c:ptCount val="6"/>
                <c:pt idx="0">
                  <c:v>0.10999999999999999</c:v>
                </c:pt>
                <c:pt idx="1">
                  <c:v>2.3E-2</c:v>
                </c:pt>
                <c:pt idx="2">
                  <c:v>3.2999999999999995E-2</c:v>
                </c:pt>
                <c:pt idx="3">
                  <c:v>3.2000000000000001E-2</c:v>
                </c:pt>
                <c:pt idx="4">
                  <c:v>9.5999999999999988E-2</c:v>
                </c:pt>
                <c:pt idx="5">
                  <c:v>6.1999999999999986E-2</c:v>
                </c:pt>
              </c:numCache>
            </c:numRef>
          </c:val>
        </c:ser>
        <c:ser>
          <c:idx val="2"/>
          <c:order val="2"/>
          <c:tx>
            <c:strRef>
              <c:f>JavaInsData!$S$88</c:f>
              <c:strCache>
                <c:ptCount val="1"/>
                <c:pt idx="0">
                  <c:v>Box 3 - upper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errBars>
            <c:errBarType val="plus"/>
            <c:errValType val="cust"/>
            <c:plus>
              <c:numRef>
                <c:f>JavaInsData!$T$90:$Y$90</c:f>
                <c:numCache>
                  <c:formatCode>General</c:formatCode>
                  <c:ptCount val="6"/>
                  <c:pt idx="0">
                    <c:v>0.96899999999999986</c:v>
                  </c:pt>
                  <c:pt idx="1">
                    <c:v>1.1389999999999998</c:v>
                  </c:pt>
                  <c:pt idx="2">
                    <c:v>0.93500000000000005</c:v>
                  </c:pt>
                  <c:pt idx="3">
                    <c:v>1.06</c:v>
                  </c:pt>
                  <c:pt idx="4">
                    <c:v>1.5609999999999999</c:v>
                  </c:pt>
                  <c:pt idx="5">
                    <c:v>1.579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JavaInsData!$T$79:$Y$79</c:f>
              <c:strCache>
                <c:ptCount val="6"/>
                <c:pt idx="0">
                  <c:v>Inv1</c:v>
                </c:pt>
                <c:pt idx="1">
                  <c:v>Inv2</c:v>
                </c:pt>
                <c:pt idx="2">
                  <c:v>Inv3</c:v>
                </c:pt>
                <c:pt idx="3">
                  <c:v>Inv4</c:v>
                </c:pt>
                <c:pt idx="4">
                  <c:v>Inv5</c:v>
                </c:pt>
                <c:pt idx="5">
                  <c:v>Inv6</c:v>
                </c:pt>
              </c:strCache>
            </c:strRef>
          </c:cat>
          <c:val>
            <c:numRef>
              <c:f>JavaInsData!$T$88:$Y$88</c:f>
              <c:numCache>
                <c:formatCode>General</c:formatCode>
                <c:ptCount val="6"/>
                <c:pt idx="0">
                  <c:v>0.21900000000000003</c:v>
                </c:pt>
                <c:pt idx="1">
                  <c:v>4.2999999999999997E-2</c:v>
                </c:pt>
                <c:pt idx="2">
                  <c:v>4.1000000000000009E-2</c:v>
                </c:pt>
                <c:pt idx="3">
                  <c:v>4.6999999999999986E-2</c:v>
                </c:pt>
                <c:pt idx="4">
                  <c:v>0.153</c:v>
                </c:pt>
                <c:pt idx="5">
                  <c:v>4.7000000000000014E-2</c:v>
                </c:pt>
              </c:numCache>
            </c:numRef>
          </c:val>
        </c:ser>
        <c:overlap val="100"/>
        <c:axId val="154341760"/>
        <c:axId val="154343680"/>
      </c:barChart>
      <c:catAx>
        <c:axId val="15434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Invariants</a:t>
                </a:r>
              </a:p>
            </c:rich>
          </c:tx>
          <c:layout/>
        </c:title>
        <c:numFmt formatCode="General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4343680"/>
        <c:crosses val="autoZero"/>
        <c:auto val="1"/>
        <c:lblAlgn val="ctr"/>
        <c:lblOffset val="100"/>
      </c:catAx>
      <c:valAx>
        <c:axId val="154343680"/>
        <c:scaling>
          <c:orientation val="minMax"/>
          <c:max val="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 (seconds)</a:t>
                </a:r>
              </a:p>
            </c:rich>
          </c:tx>
          <c:layout/>
        </c:title>
        <c:numFmt formatCode="General" sourceLinked="1"/>
        <c:tickLblPos val="nextTo"/>
        <c:spPr>
          <a:ln>
            <a:noFill/>
          </a:ln>
        </c:spPr>
        <c:crossAx val="154341760"/>
        <c:crosses val="autoZero"/>
        <c:crossBetween val="between"/>
        <c:majorUnit val="0.5"/>
      </c:valAx>
    </c:plotArea>
    <c:plotVisOnly val="1"/>
    <c:dispBlanksAs val="gap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40" b="1">
                <a:latin typeface="+mn-lt"/>
              </a:rPr>
              <a:t>CTS-</a:t>
            </a:r>
            <a:r>
              <a:rPr lang="el-GR" sz="1440" b="1">
                <a:latin typeface="+mn-lt"/>
                <a:ea typeface="Verdana"/>
                <a:cs typeface="Verdana"/>
              </a:rPr>
              <a:t>η</a:t>
            </a:r>
            <a:r>
              <a:rPr lang="en-US" sz="1440" b="1">
                <a:latin typeface="+mn-lt"/>
                <a:ea typeface="Verdana"/>
                <a:cs typeface="Verdana"/>
              </a:rPr>
              <a:t> Relationship</a:t>
            </a:r>
            <a:r>
              <a:rPr lang="en-US" sz="1440" b="1" baseline="0">
                <a:latin typeface="+mn-lt"/>
                <a:ea typeface="Verdana"/>
                <a:cs typeface="Verdana"/>
              </a:rPr>
              <a:t> for Inv1</a:t>
            </a:r>
            <a:r>
              <a:rPr lang="en-US" sz="1440" b="1">
                <a:latin typeface="+mn-lt"/>
                <a:ea typeface="Verdana"/>
                <a:cs typeface="Verdana"/>
              </a:rPr>
              <a:t> </a:t>
            </a:r>
            <a:endParaRPr lang="en-US" sz="1440" b="1">
              <a:latin typeface="+mn-lt"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JavaInsData!$AR$3</c:f>
              <c:strCache>
                <c:ptCount val="1"/>
                <c:pt idx="0">
                  <c:v>Usage1</c:v>
                </c:pt>
              </c:strCache>
            </c:strRef>
          </c:tx>
          <c:spPr>
            <a:ln w="28575">
              <a:noFill/>
            </a:ln>
          </c:spPr>
          <c:xVal>
            <c:numRef>
              <c:f>JavaInsData!$AR$4:$AR$76</c:f>
              <c:numCache>
                <c:formatCode>General</c:formatCode>
                <c:ptCount val="73"/>
                <c:pt idx="0">
                  <c:v>0.21391604969125197</c:v>
                </c:pt>
                <c:pt idx="1">
                  <c:v>0.24252464465610343</c:v>
                </c:pt>
                <c:pt idx="2">
                  <c:v>0.24852076162258724</c:v>
                </c:pt>
                <c:pt idx="3">
                  <c:v>0.23994071431123509</c:v>
                </c:pt>
                <c:pt idx="4">
                  <c:v>0.22353902542757609</c:v>
                </c:pt>
                <c:pt idx="5">
                  <c:v>0.23440083860732885</c:v>
                </c:pt>
                <c:pt idx="6">
                  <c:v>0.28186852281515856</c:v>
                </c:pt>
                <c:pt idx="7">
                  <c:v>0.30436660780729924</c:v>
                </c:pt>
                <c:pt idx="8">
                  <c:v>0.21608309334831777</c:v>
                </c:pt>
                <c:pt idx="9">
                  <c:v>0.2768473341728569</c:v>
                </c:pt>
                <c:pt idx="10">
                  <c:v>0.24125222073866459</c:v>
                </c:pt>
                <c:pt idx="11">
                  <c:v>0.28714966704861944</c:v>
                </c:pt>
                <c:pt idx="12">
                  <c:v>0.20795434296535151</c:v>
                </c:pt>
                <c:pt idx="13">
                  <c:v>0.228708137743972</c:v>
                </c:pt>
                <c:pt idx="14">
                  <c:v>0.2106554251743028</c:v>
                </c:pt>
                <c:pt idx="15">
                  <c:v>0.26505895402818291</c:v>
                </c:pt>
                <c:pt idx="16">
                  <c:v>0.29670755676042021</c:v>
                </c:pt>
                <c:pt idx="17">
                  <c:v>0.2332214418721795</c:v>
                </c:pt>
                <c:pt idx="18">
                  <c:v>0.2409196707351689</c:v>
                </c:pt>
                <c:pt idx="19">
                  <c:v>0.22357526728574412</c:v>
                </c:pt>
                <c:pt idx="20">
                  <c:v>0.21966436260430072</c:v>
                </c:pt>
                <c:pt idx="21">
                  <c:v>0.22480248640026324</c:v>
                </c:pt>
                <c:pt idx="22">
                  <c:v>0.24401692310930562</c:v>
                </c:pt>
                <c:pt idx="23">
                  <c:v>0.22566874708684334</c:v>
                </c:pt>
                <c:pt idx="24">
                  <c:v>0.2403264221191975</c:v>
                </c:pt>
                <c:pt idx="25">
                  <c:v>0.22381498285259058</c:v>
                </c:pt>
                <c:pt idx="26">
                  <c:v>0.31049301344582125</c:v>
                </c:pt>
                <c:pt idx="27">
                  <c:v>0.23663046806906787</c:v>
                </c:pt>
                <c:pt idx="28">
                  <c:v>0.30727335063917322</c:v>
                </c:pt>
                <c:pt idx="29">
                  <c:v>0.30855714108343929</c:v>
                </c:pt>
                <c:pt idx="30">
                  <c:v>0.29463669673659176</c:v>
                </c:pt>
                <c:pt idx="31">
                  <c:v>0.22674331943100812</c:v>
                </c:pt>
                <c:pt idx="32">
                  <c:v>0.2153500057472208</c:v>
                </c:pt>
                <c:pt idx="33">
                  <c:v>0.21874850635045473</c:v>
                </c:pt>
                <c:pt idx="34">
                  <c:v>0.25029682087384064</c:v>
                </c:pt>
                <c:pt idx="35">
                  <c:v>0.2413575992810634</c:v>
                </c:pt>
                <c:pt idx="36">
                  <c:v>0.21759563791013531</c:v>
                </c:pt>
                <c:pt idx="37">
                  <c:v>0.25515033991436803</c:v>
                </c:pt>
                <c:pt idx="38">
                  <c:v>0.22507815213615839</c:v>
                </c:pt>
                <c:pt idx="39">
                  <c:v>0.22719802542750839</c:v>
                </c:pt>
                <c:pt idx="40">
                  <c:v>0.27391202825369954</c:v>
                </c:pt>
                <c:pt idx="41">
                  <c:v>0.24087073886128349</c:v>
                </c:pt>
                <c:pt idx="42">
                  <c:v>0.30326676589254081</c:v>
                </c:pt>
                <c:pt idx="43">
                  <c:v>0.30842610533137998</c:v>
                </c:pt>
                <c:pt idx="44">
                  <c:v>0.28415654751512764</c:v>
                </c:pt>
                <c:pt idx="45">
                  <c:v>0.27502748863018917</c:v>
                </c:pt>
                <c:pt idx="46">
                  <c:v>0.20779589619449712</c:v>
                </c:pt>
                <c:pt idx="47">
                  <c:v>0.23059973284316523</c:v>
                </c:pt>
                <c:pt idx="48">
                  <c:v>0.20870936330956849</c:v>
                </c:pt>
                <c:pt idx="49">
                  <c:v>0.24283376402441192</c:v>
                </c:pt>
                <c:pt idx="50">
                  <c:v>0.24082094024078007</c:v>
                </c:pt>
                <c:pt idx="51">
                  <c:v>0.20763129636035638</c:v>
                </c:pt>
                <c:pt idx="52">
                  <c:v>0.21082805453565448</c:v>
                </c:pt>
                <c:pt idx="53">
                  <c:v>0.20774788402665226</c:v>
                </c:pt>
                <c:pt idx="54">
                  <c:v>0.2199881029877214</c:v>
                </c:pt>
                <c:pt idx="55">
                  <c:v>0.23970808467897006</c:v>
                </c:pt>
                <c:pt idx="56">
                  <c:v>0.28924958483377416</c:v>
                </c:pt>
                <c:pt idx="57">
                  <c:v>0.22875298157123106</c:v>
                </c:pt>
                <c:pt idx="58">
                  <c:v>0.24494361247361615</c:v>
                </c:pt>
                <c:pt idx="59">
                  <c:v>0.2177827943726218</c:v>
                </c:pt>
                <c:pt idx="60">
                  <c:v>0.21093006876220766</c:v>
                </c:pt>
                <c:pt idx="61">
                  <c:v>0.23218998171128377</c:v>
                </c:pt>
                <c:pt idx="62">
                  <c:v>0.26606036919006676</c:v>
                </c:pt>
                <c:pt idx="63">
                  <c:v>0.21834664679766758</c:v>
                </c:pt>
                <c:pt idx="64">
                  <c:v>0.23455695386202829</c:v>
                </c:pt>
                <c:pt idx="65">
                  <c:v>0.27676332177980667</c:v>
                </c:pt>
                <c:pt idx="66">
                  <c:v>0.22790092024029421</c:v>
                </c:pt>
                <c:pt idx="67">
                  <c:v>0.23878058957092124</c:v>
                </c:pt>
                <c:pt idx="68">
                  <c:v>0.24209101329587315</c:v>
                </c:pt>
                <c:pt idx="69">
                  <c:v>0.23123341508134829</c:v>
                </c:pt>
                <c:pt idx="70">
                  <c:v>0.25825808457261834</c:v>
                </c:pt>
                <c:pt idx="71">
                  <c:v>0.25450536237463944</c:v>
                </c:pt>
                <c:pt idx="72">
                  <c:v>0.24822374869348429</c:v>
                </c:pt>
              </c:numCache>
            </c:numRef>
          </c:xVal>
          <c:yVal>
            <c:numRef>
              <c:f>JavaInsData!$AA$4:$AA$76</c:f>
              <c:numCache>
                <c:formatCode>General</c:formatCode>
                <c:ptCount val="73"/>
                <c:pt idx="0">
                  <c:v>0.58370239149689995</c:v>
                </c:pt>
                <c:pt idx="1">
                  <c:v>0.7394061547088171</c:v>
                </c:pt>
                <c:pt idx="2">
                  <c:v>0.63794740640390968</c:v>
                </c:pt>
                <c:pt idx="3">
                  <c:v>0.74996521192239463</c:v>
                </c:pt>
                <c:pt idx="4">
                  <c:v>0.70842284495790964</c:v>
                </c:pt>
                <c:pt idx="5">
                  <c:v>0.66313718016336987</c:v>
                </c:pt>
                <c:pt idx="6">
                  <c:v>0.61033298611940057</c:v>
                </c:pt>
                <c:pt idx="7">
                  <c:v>0.95772210466948626</c:v>
                </c:pt>
                <c:pt idx="8">
                  <c:v>0.71221457049655668</c:v>
                </c:pt>
                <c:pt idx="9">
                  <c:v>0.77684720412834707</c:v>
                </c:pt>
                <c:pt idx="10">
                  <c:v>0.28085730944769488</c:v>
                </c:pt>
                <c:pt idx="11">
                  <c:v>0.38228550228379932</c:v>
                </c:pt>
                <c:pt idx="12">
                  <c:v>0.84429022082018923</c:v>
                </c:pt>
                <c:pt idx="13">
                  <c:v>0.76454374741398512</c:v>
                </c:pt>
                <c:pt idx="14">
                  <c:v>0.8573475869548377</c:v>
                </c:pt>
                <c:pt idx="15">
                  <c:v>0.40216625135266609</c:v>
                </c:pt>
                <c:pt idx="16">
                  <c:v>0.53106874595243614</c:v>
                </c:pt>
                <c:pt idx="17">
                  <c:v>0.33574429978645726</c:v>
                </c:pt>
                <c:pt idx="18">
                  <c:v>0.27728945778168435</c:v>
                </c:pt>
                <c:pt idx="19">
                  <c:v>0.57861530798605343</c:v>
                </c:pt>
                <c:pt idx="20">
                  <c:v>0.52889916414725235</c:v>
                </c:pt>
                <c:pt idx="21">
                  <c:v>0.50609756097560976</c:v>
                </c:pt>
                <c:pt idx="22">
                  <c:v>0.86374324466219399</c:v>
                </c:pt>
                <c:pt idx="23">
                  <c:v>0.45910724985020973</c:v>
                </c:pt>
                <c:pt idx="24">
                  <c:v>0.58565015869408166</c:v>
                </c:pt>
                <c:pt idx="25">
                  <c:v>0.53432570539880031</c:v>
                </c:pt>
                <c:pt idx="26">
                  <c:v>0.60997770898479309</c:v>
                </c:pt>
                <c:pt idx="27">
                  <c:v>0.56434716872457613</c:v>
                </c:pt>
                <c:pt idx="28">
                  <c:v>0.79870756177284219</c:v>
                </c:pt>
                <c:pt idx="29">
                  <c:v>0.86390599156556602</c:v>
                </c:pt>
                <c:pt idx="30">
                  <c:v>0.85820079504686531</c:v>
                </c:pt>
                <c:pt idx="31">
                  <c:v>0.47239199816433386</c:v>
                </c:pt>
                <c:pt idx="32">
                  <c:v>0.4765267175572519</c:v>
                </c:pt>
                <c:pt idx="33">
                  <c:v>0.6283478260869565</c:v>
                </c:pt>
                <c:pt idx="34">
                  <c:v>0.51204590603687161</c:v>
                </c:pt>
                <c:pt idx="35">
                  <c:v>0.8751349288241409</c:v>
                </c:pt>
                <c:pt idx="36">
                  <c:v>0.71650704225352113</c:v>
                </c:pt>
                <c:pt idx="37">
                  <c:v>0.59551182475930986</c:v>
                </c:pt>
                <c:pt idx="38">
                  <c:v>0.64869296355289052</c:v>
                </c:pt>
                <c:pt idx="39">
                  <c:v>0.37934916830100968</c:v>
                </c:pt>
                <c:pt idx="40">
                  <c:v>0.48931916030294459</c:v>
                </c:pt>
                <c:pt idx="41">
                  <c:v>0.24734408712627146</c:v>
                </c:pt>
                <c:pt idx="42">
                  <c:v>0.88312416681025496</c:v>
                </c:pt>
                <c:pt idx="43">
                  <c:v>0.80750075716352088</c:v>
                </c:pt>
                <c:pt idx="44">
                  <c:v>0.79235996210925164</c:v>
                </c:pt>
                <c:pt idx="45">
                  <c:v>0.85281858084903794</c:v>
                </c:pt>
                <c:pt idx="46">
                  <c:v>0.86950273066973272</c:v>
                </c:pt>
                <c:pt idx="47">
                  <c:v>0.57933990280777536</c:v>
                </c:pt>
                <c:pt idx="48">
                  <c:v>0.58008658008658009</c:v>
                </c:pt>
                <c:pt idx="49">
                  <c:v>0.74394241976049125</c:v>
                </c:pt>
                <c:pt idx="50">
                  <c:v>0.68601023337077249</c:v>
                </c:pt>
                <c:pt idx="51">
                  <c:v>0.76494023904382469</c:v>
                </c:pt>
                <c:pt idx="52">
                  <c:v>0.79218805863425101</c:v>
                </c:pt>
                <c:pt idx="53">
                  <c:v>0.67622461170848269</c:v>
                </c:pt>
                <c:pt idx="54">
                  <c:v>0.62792605396537071</c:v>
                </c:pt>
                <c:pt idx="55">
                  <c:v>0.67432014329913692</c:v>
                </c:pt>
                <c:pt idx="56">
                  <c:v>0.87568376717359708</c:v>
                </c:pt>
                <c:pt idx="57">
                  <c:v>0.46648244806058747</c:v>
                </c:pt>
                <c:pt idx="58">
                  <c:v>0.81041184351574513</c:v>
                </c:pt>
                <c:pt idx="59">
                  <c:v>0.55281394372112558</c:v>
                </c:pt>
                <c:pt idx="60">
                  <c:v>0.52128146453089241</c:v>
                </c:pt>
                <c:pt idx="61">
                  <c:v>0.3374193666954588</c:v>
                </c:pt>
                <c:pt idx="62">
                  <c:v>0.64314581956312267</c:v>
                </c:pt>
                <c:pt idx="63">
                  <c:v>0.66524079143852666</c:v>
                </c:pt>
                <c:pt idx="64">
                  <c:v>0.74865227090270925</c:v>
                </c:pt>
                <c:pt idx="65">
                  <c:v>0.47366879748318219</c:v>
                </c:pt>
                <c:pt idx="66">
                  <c:v>0.80320681448077169</c:v>
                </c:pt>
                <c:pt idx="67">
                  <c:v>0.58840574405524448</c:v>
                </c:pt>
                <c:pt idx="68">
                  <c:v>0.48434593310904411</c:v>
                </c:pt>
                <c:pt idx="69">
                  <c:v>0.69520864960936057</c:v>
                </c:pt>
                <c:pt idx="70">
                  <c:v>0.50528234048316789</c:v>
                </c:pt>
                <c:pt idx="71">
                  <c:v>0.83236492691313768</c:v>
                </c:pt>
                <c:pt idx="72">
                  <c:v>0.85231372380993187</c:v>
                </c:pt>
              </c:numCache>
            </c:numRef>
          </c:yVal>
        </c:ser>
        <c:axId val="154363008"/>
        <c:axId val="154364928"/>
      </c:scatterChart>
      <c:valAx>
        <c:axId val="154363008"/>
        <c:scaling>
          <c:orientation val="minMax"/>
          <c:max val="0.30000000000000027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 sz="1200" b="1" i="0" u="none" strike="noStrike" baseline="0"/>
                  <a:t>η</a:t>
                </a:r>
                <a:r>
                  <a:rPr lang="en-US" sz="1200" b="1" i="0" u="none" strike="noStrike" baseline="0"/>
                  <a:t> (</a:t>
                </a:r>
                <a:r>
                  <a:rPr lang="en-US" sz="1200"/>
                  <a:t>model usage) </a:t>
                </a:r>
              </a:p>
            </c:rich>
          </c:tx>
        </c:title>
        <c:numFmt formatCode="0%" sourceLinked="0"/>
        <c:tickLblPos val="nextTo"/>
        <c:crossAx val="154364928"/>
        <c:crosses val="autoZero"/>
        <c:crossBetween val="midCat"/>
      </c:valAx>
      <c:valAx>
        <c:axId val="154364928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CTS (checking time speedup)</a:t>
                </a:r>
              </a:p>
            </c:rich>
          </c:tx>
        </c:title>
        <c:numFmt formatCode="0%" sourceLinked="0"/>
        <c:tickLblPos val="nextTo"/>
        <c:spPr>
          <a:ln>
            <a:noFill/>
          </a:ln>
        </c:spPr>
        <c:crossAx val="154363008"/>
        <c:crosses val="autoZero"/>
        <c:crossBetween val="midCat"/>
        <c:majorUnit val="0.2"/>
      </c:valAx>
    </c:plotArea>
    <c:plotVisOnly val="1"/>
    <c:dispBlanksAs val="gap"/>
  </c:chart>
  <c:spPr>
    <a:ln>
      <a:solidFill>
        <a:schemeClr val="tx1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40">
                <a:latin typeface="+mn-lt"/>
              </a:rPr>
              <a:t>CTS-</a:t>
            </a:r>
            <a:r>
              <a:rPr lang="el-GR" sz="1440">
                <a:latin typeface="+mn-lt"/>
                <a:ea typeface="Verdana"/>
                <a:cs typeface="Verdana"/>
              </a:rPr>
              <a:t>η</a:t>
            </a:r>
            <a:r>
              <a:rPr lang="en-US" sz="1440">
                <a:latin typeface="+mn-lt"/>
                <a:ea typeface="Verdana"/>
                <a:cs typeface="Verdana"/>
              </a:rPr>
              <a:t> Relationship for Inv</a:t>
            </a:r>
            <a:r>
              <a:rPr lang="en-US" sz="1440">
                <a:latin typeface="+mn-lt"/>
              </a:rPr>
              <a:t>2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JavaInsData!$AS$3</c:f>
              <c:strCache>
                <c:ptCount val="1"/>
                <c:pt idx="0">
                  <c:v>Usage2</c:v>
                </c:pt>
              </c:strCache>
            </c:strRef>
          </c:tx>
          <c:spPr>
            <a:ln w="28575">
              <a:noFill/>
            </a:ln>
          </c:spPr>
          <c:xVal>
            <c:numRef>
              <c:f>JavaInsData!$AS$4:$AS$76</c:f>
              <c:numCache>
                <c:formatCode>General</c:formatCode>
                <c:ptCount val="73"/>
                <c:pt idx="0">
                  <c:v>9.9549113325627644E-2</c:v>
                </c:pt>
                <c:pt idx="1">
                  <c:v>9.2781067314810714E-2</c:v>
                </c:pt>
                <c:pt idx="2">
                  <c:v>7.4953887267076233E-2</c:v>
                </c:pt>
                <c:pt idx="3">
                  <c:v>0.10342469719575735</c:v>
                </c:pt>
                <c:pt idx="4">
                  <c:v>8.5042124428345467E-2</c:v>
                </c:pt>
                <c:pt idx="5">
                  <c:v>8.7029801578181257E-2</c:v>
                </c:pt>
                <c:pt idx="6">
                  <c:v>6.217478731631864E-2</c:v>
                </c:pt>
                <c:pt idx="7">
                  <c:v>4.7719113460896384E-2</c:v>
                </c:pt>
                <c:pt idx="8">
                  <c:v>9.954256514715179E-2</c:v>
                </c:pt>
                <c:pt idx="9">
                  <c:v>5.5211418879762893E-2</c:v>
                </c:pt>
                <c:pt idx="10">
                  <c:v>8.1267080836726513E-2</c:v>
                </c:pt>
                <c:pt idx="11">
                  <c:v>7.1349054564879638E-2</c:v>
                </c:pt>
                <c:pt idx="12">
                  <c:v>7.9147786360675668E-2</c:v>
                </c:pt>
                <c:pt idx="13">
                  <c:v>7.7776668050904926E-2</c:v>
                </c:pt>
                <c:pt idx="14">
                  <c:v>6.6989853087649404E-2</c:v>
                </c:pt>
                <c:pt idx="15">
                  <c:v>7.2630541062404991E-2</c:v>
                </c:pt>
                <c:pt idx="16">
                  <c:v>5.6712978651304639E-2</c:v>
                </c:pt>
                <c:pt idx="17">
                  <c:v>9.4315005429419604E-2</c:v>
                </c:pt>
                <c:pt idx="18">
                  <c:v>8.9537326142492199E-2</c:v>
                </c:pt>
                <c:pt idx="19">
                  <c:v>9.7969957652063275E-2</c:v>
                </c:pt>
                <c:pt idx="20">
                  <c:v>9.6949603252392838E-2</c:v>
                </c:pt>
                <c:pt idx="21">
                  <c:v>8.2220735977339143E-2</c:v>
                </c:pt>
                <c:pt idx="22">
                  <c:v>6.9684629413869575E-2</c:v>
                </c:pt>
                <c:pt idx="23">
                  <c:v>9.3294908086354489E-2</c:v>
                </c:pt>
                <c:pt idx="24">
                  <c:v>0.10381726323372781</c:v>
                </c:pt>
                <c:pt idx="25">
                  <c:v>7.3228667748297407E-2</c:v>
                </c:pt>
                <c:pt idx="26">
                  <c:v>3.2438702873714739E-2</c:v>
                </c:pt>
                <c:pt idx="27">
                  <c:v>7.8090033214765264E-2</c:v>
                </c:pt>
                <c:pt idx="28">
                  <c:v>4.7233747787208138E-2</c:v>
                </c:pt>
                <c:pt idx="29">
                  <c:v>4.8066754862547148E-2</c:v>
                </c:pt>
                <c:pt idx="30">
                  <c:v>4.7200497118001242E-2</c:v>
                </c:pt>
                <c:pt idx="31">
                  <c:v>7.9257867186518158E-2</c:v>
                </c:pt>
                <c:pt idx="32">
                  <c:v>8.8576167096339836E-2</c:v>
                </c:pt>
                <c:pt idx="33">
                  <c:v>8.5699636309914354E-2</c:v>
                </c:pt>
                <c:pt idx="34">
                  <c:v>7.4275058665772706E-2</c:v>
                </c:pt>
                <c:pt idx="35">
                  <c:v>6.7519393094018595E-2</c:v>
                </c:pt>
                <c:pt idx="36">
                  <c:v>8.4014909874689209E-2</c:v>
                </c:pt>
                <c:pt idx="37">
                  <c:v>7.6449274193288189E-2</c:v>
                </c:pt>
                <c:pt idx="38">
                  <c:v>7.4763278312215894E-2</c:v>
                </c:pt>
                <c:pt idx="39">
                  <c:v>7.7501359351421356E-2</c:v>
                </c:pt>
                <c:pt idx="40">
                  <c:v>7.3490995592656372E-2</c:v>
                </c:pt>
                <c:pt idx="41">
                  <c:v>7.7102010963407561E-2</c:v>
                </c:pt>
                <c:pt idx="42">
                  <c:v>4.5877103424522732E-2</c:v>
                </c:pt>
                <c:pt idx="43">
                  <c:v>5.1848801334026452E-2</c:v>
                </c:pt>
                <c:pt idx="44">
                  <c:v>6.8940860075257515E-2</c:v>
                </c:pt>
                <c:pt idx="45">
                  <c:v>5.9420364261785881E-2</c:v>
                </c:pt>
                <c:pt idx="46">
                  <c:v>7.8345897624062438E-2</c:v>
                </c:pt>
                <c:pt idx="47">
                  <c:v>7.4436668226984359E-2</c:v>
                </c:pt>
                <c:pt idx="48">
                  <c:v>7.7596401598709341E-2</c:v>
                </c:pt>
                <c:pt idx="49">
                  <c:v>6.939840164557412E-2</c:v>
                </c:pt>
                <c:pt idx="50">
                  <c:v>6.9006373590455958E-2</c:v>
                </c:pt>
                <c:pt idx="51">
                  <c:v>7.8665700632241736E-2</c:v>
                </c:pt>
                <c:pt idx="52">
                  <c:v>8.2269829495820609E-2</c:v>
                </c:pt>
                <c:pt idx="53">
                  <c:v>7.8471456870160272E-2</c:v>
                </c:pt>
                <c:pt idx="54">
                  <c:v>7.8344444693857707E-2</c:v>
                </c:pt>
                <c:pt idx="55">
                  <c:v>7.2956208177429496E-2</c:v>
                </c:pt>
                <c:pt idx="56">
                  <c:v>6.9478820325971885E-2</c:v>
                </c:pt>
                <c:pt idx="57">
                  <c:v>8.2314155056896737E-2</c:v>
                </c:pt>
                <c:pt idx="58">
                  <c:v>8.6011648604341989E-2</c:v>
                </c:pt>
                <c:pt idx="59">
                  <c:v>9.7417875885823332E-2</c:v>
                </c:pt>
                <c:pt idx="60">
                  <c:v>7.5613014718162078E-2</c:v>
                </c:pt>
                <c:pt idx="61">
                  <c:v>8.2323771648807553E-2</c:v>
                </c:pt>
                <c:pt idx="62">
                  <c:v>7.301425049606157E-2</c:v>
                </c:pt>
                <c:pt idx="63">
                  <c:v>8.3198689304701673E-2</c:v>
                </c:pt>
                <c:pt idx="64">
                  <c:v>7.8047842349646221E-2</c:v>
                </c:pt>
                <c:pt idx="65">
                  <c:v>7.9525600924282125E-2</c:v>
                </c:pt>
                <c:pt idx="66">
                  <c:v>8.4435791190321671E-2</c:v>
                </c:pt>
                <c:pt idx="67">
                  <c:v>8.2992101535057927E-2</c:v>
                </c:pt>
                <c:pt idx="68">
                  <c:v>0.10008129224050258</c:v>
                </c:pt>
                <c:pt idx="69">
                  <c:v>8.2903318144191121E-2</c:v>
                </c:pt>
                <c:pt idx="70">
                  <c:v>7.2979850924312639E-2</c:v>
                </c:pt>
                <c:pt idx="71">
                  <c:v>7.747596762603999E-2</c:v>
                </c:pt>
                <c:pt idx="72">
                  <c:v>9.7314576444894524E-2</c:v>
                </c:pt>
              </c:numCache>
            </c:numRef>
          </c:xVal>
          <c:yVal>
            <c:numRef>
              <c:f>JavaInsData!$AB$4:$AB$76</c:f>
              <c:numCache>
                <c:formatCode>General</c:formatCode>
                <c:ptCount val="73"/>
                <c:pt idx="0">
                  <c:v>0.46033945035521495</c:v>
                </c:pt>
                <c:pt idx="1">
                  <c:v>0.8084668248630078</c:v>
                </c:pt>
                <c:pt idx="2">
                  <c:v>0.5557578773552897</c:v>
                </c:pt>
                <c:pt idx="3">
                  <c:v>0.72665423210593993</c:v>
                </c:pt>
                <c:pt idx="4">
                  <c:v>0.72269107373694752</c:v>
                </c:pt>
                <c:pt idx="5">
                  <c:v>0.78063819260370104</c:v>
                </c:pt>
                <c:pt idx="6">
                  <c:v>0.5589419567520898</c:v>
                </c:pt>
                <c:pt idx="7">
                  <c:v>0.66368919862187903</c:v>
                </c:pt>
                <c:pt idx="8">
                  <c:v>0.57793519002367633</c:v>
                </c:pt>
                <c:pt idx="9">
                  <c:v>0.28752880632254596</c:v>
                </c:pt>
                <c:pt idx="10">
                  <c:v>0.80343898181526341</c:v>
                </c:pt>
                <c:pt idx="11">
                  <c:v>0.64293636920237451</c:v>
                </c:pt>
                <c:pt idx="12">
                  <c:v>0.91582531675853895</c:v>
                </c:pt>
                <c:pt idx="13">
                  <c:v>0.81960618229761451</c:v>
                </c:pt>
                <c:pt idx="14">
                  <c:v>0.68670815247502226</c:v>
                </c:pt>
                <c:pt idx="15">
                  <c:v>0.71200250226958905</c:v>
                </c:pt>
                <c:pt idx="16">
                  <c:v>0.69057983520944</c:v>
                </c:pt>
                <c:pt idx="17">
                  <c:v>0.61313948007686447</c:v>
                </c:pt>
                <c:pt idx="18">
                  <c:v>0.77654327873032059</c:v>
                </c:pt>
                <c:pt idx="19">
                  <c:v>0.59572734008397132</c:v>
                </c:pt>
                <c:pt idx="20">
                  <c:v>0.64971441777543004</c:v>
                </c:pt>
                <c:pt idx="21">
                  <c:v>0.48697868015752621</c:v>
                </c:pt>
                <c:pt idx="22">
                  <c:v>0.68790421236559707</c:v>
                </c:pt>
                <c:pt idx="23">
                  <c:v>0.51978589538923847</c:v>
                </c:pt>
                <c:pt idx="24">
                  <c:v>0.47074913212651476</c:v>
                </c:pt>
                <c:pt idx="25">
                  <c:v>0.59844734181808756</c:v>
                </c:pt>
                <c:pt idx="26">
                  <c:v>0.50951762362518405</c:v>
                </c:pt>
                <c:pt idx="27">
                  <c:v>0.69539430421366788</c:v>
                </c:pt>
                <c:pt idx="28">
                  <c:v>0.77527778319371055</c:v>
                </c:pt>
                <c:pt idx="29">
                  <c:v>0.7236524330712707</c:v>
                </c:pt>
                <c:pt idx="30">
                  <c:v>0.56637458926615558</c:v>
                </c:pt>
                <c:pt idx="31">
                  <c:v>0.58079475020706106</c:v>
                </c:pt>
                <c:pt idx="32">
                  <c:v>0.40898787385285768</c:v>
                </c:pt>
                <c:pt idx="33">
                  <c:v>0.68103501512999443</c:v>
                </c:pt>
                <c:pt idx="34">
                  <c:v>0.4241820968622822</c:v>
                </c:pt>
                <c:pt idx="35">
                  <c:v>0.89636637159720878</c:v>
                </c:pt>
                <c:pt idx="36">
                  <c:v>0.56577078840793138</c:v>
                </c:pt>
                <c:pt idx="37">
                  <c:v>0.49323271096705967</c:v>
                </c:pt>
                <c:pt idx="38">
                  <c:v>0.50100850359509752</c:v>
                </c:pt>
                <c:pt idx="39">
                  <c:v>0.50089884186397748</c:v>
                </c:pt>
                <c:pt idx="40">
                  <c:v>0.85025422822652308</c:v>
                </c:pt>
                <c:pt idx="41">
                  <c:v>0.75057249809964099</c:v>
                </c:pt>
                <c:pt idx="42">
                  <c:v>0.85976179794793128</c:v>
                </c:pt>
                <c:pt idx="43">
                  <c:v>0.94079715122133378</c:v>
                </c:pt>
                <c:pt idx="44">
                  <c:v>0.84899516111569184</c:v>
                </c:pt>
                <c:pt idx="45">
                  <c:v>0.6787149799028136</c:v>
                </c:pt>
                <c:pt idx="46">
                  <c:v>0.65573401123634034</c:v>
                </c:pt>
                <c:pt idx="47">
                  <c:v>0.73870821713692936</c:v>
                </c:pt>
                <c:pt idx="48">
                  <c:v>0.73219891659988312</c:v>
                </c:pt>
                <c:pt idx="49">
                  <c:v>0.72627947327528253</c:v>
                </c:pt>
                <c:pt idx="50">
                  <c:v>0.71306065080861813</c:v>
                </c:pt>
                <c:pt idx="51">
                  <c:v>0.76712388507436646</c:v>
                </c:pt>
                <c:pt idx="52">
                  <c:v>0.55373026156853267</c:v>
                </c:pt>
                <c:pt idx="53">
                  <c:v>0.76649107849371401</c:v>
                </c:pt>
                <c:pt idx="54">
                  <c:v>0.8094149023347289</c:v>
                </c:pt>
                <c:pt idx="55">
                  <c:v>0.7999790169438179</c:v>
                </c:pt>
                <c:pt idx="56">
                  <c:v>0.64836828249818446</c:v>
                </c:pt>
                <c:pt idx="57">
                  <c:v>0.72619766749707881</c:v>
                </c:pt>
                <c:pt idx="58">
                  <c:v>0.86363350872703171</c:v>
                </c:pt>
                <c:pt idx="59">
                  <c:v>0.82259061722814419</c:v>
                </c:pt>
                <c:pt idx="60">
                  <c:v>0.77044776380612356</c:v>
                </c:pt>
                <c:pt idx="61">
                  <c:v>0.54647501645851027</c:v>
                </c:pt>
                <c:pt idx="62">
                  <c:v>0.51553431591821486</c:v>
                </c:pt>
                <c:pt idx="63">
                  <c:v>0.76560046425442485</c:v>
                </c:pt>
                <c:pt idx="64">
                  <c:v>0.787983234643306</c:v>
                </c:pt>
                <c:pt idx="65">
                  <c:v>0.37500779836546261</c:v>
                </c:pt>
                <c:pt idx="66">
                  <c:v>0.64249995110151981</c:v>
                </c:pt>
                <c:pt idx="67">
                  <c:v>0.72910681629463592</c:v>
                </c:pt>
                <c:pt idx="68">
                  <c:v>0.4438208500541902</c:v>
                </c:pt>
                <c:pt idx="69">
                  <c:v>0.74620358360007299</c:v>
                </c:pt>
                <c:pt idx="70">
                  <c:v>0.40559087698052276</c:v>
                </c:pt>
                <c:pt idx="71">
                  <c:v>0.64026911986818613</c:v>
                </c:pt>
                <c:pt idx="72">
                  <c:v>0.67744893427727437</c:v>
                </c:pt>
              </c:numCache>
            </c:numRef>
          </c:yVal>
        </c:ser>
        <c:axId val="154319872"/>
        <c:axId val="154498176"/>
      </c:scatterChart>
      <c:valAx>
        <c:axId val="154319872"/>
        <c:scaling>
          <c:orientation val="minMax"/>
          <c:max val="0.30000000000000027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 sz="1200" b="1" i="0" u="none" strike="noStrike" baseline="0"/>
                  <a:t>η</a:t>
                </a:r>
                <a:r>
                  <a:rPr lang="en-US" sz="1200" b="1" i="0" u="none" strike="noStrike" baseline="0"/>
                  <a:t> (</a:t>
                </a:r>
                <a:r>
                  <a:rPr lang="en-US" sz="1200"/>
                  <a:t>model usage)</a:t>
                </a:r>
              </a:p>
            </c:rich>
          </c:tx>
        </c:title>
        <c:numFmt formatCode="0%" sourceLinked="0"/>
        <c:tickLblPos val="nextTo"/>
        <c:crossAx val="154498176"/>
        <c:crosses val="autoZero"/>
        <c:crossBetween val="midCat"/>
        <c:majorUnit val="0.05"/>
      </c:valAx>
      <c:valAx>
        <c:axId val="15449817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CTS (checking time speedup)</a:t>
                </a:r>
              </a:p>
            </c:rich>
          </c:tx>
        </c:title>
        <c:numFmt formatCode="0%" sourceLinked="0"/>
        <c:tickLblPos val="nextTo"/>
        <c:spPr>
          <a:ln>
            <a:noFill/>
          </a:ln>
        </c:spPr>
        <c:crossAx val="154319872"/>
        <c:crosses val="autoZero"/>
        <c:crossBetween val="midCat"/>
        <c:majorUnit val="0.2"/>
      </c:valAx>
    </c:plotArea>
    <c:plotVisOnly val="1"/>
    <c:dispBlanksAs val="gap"/>
  </c:chart>
  <c:spPr>
    <a:ln>
      <a:solidFill>
        <a:schemeClr val="tx1"/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40" b="1" i="0" u="none" strike="noStrike" baseline="0"/>
              <a:t>CTS-</a:t>
            </a:r>
            <a:r>
              <a:rPr lang="el-GR" sz="1440" b="1" i="0" u="none" strike="noStrike" baseline="0"/>
              <a:t>η</a:t>
            </a:r>
            <a:r>
              <a:rPr lang="en-US" sz="1440" b="1" i="0" u="none" strike="noStrike" baseline="0"/>
              <a:t> Relationship for Inv3</a:t>
            </a:r>
            <a:endParaRPr lang="en-US" sz="1440"/>
          </a:p>
        </c:rich>
      </c:tx>
    </c:title>
    <c:plotArea>
      <c:layout/>
      <c:scatterChart>
        <c:scatterStyle val="lineMarker"/>
        <c:ser>
          <c:idx val="0"/>
          <c:order val="0"/>
          <c:tx>
            <c:v>Inv3</c:v>
          </c:tx>
          <c:spPr>
            <a:ln w="28575">
              <a:noFill/>
            </a:ln>
          </c:spPr>
          <c:xVal>
            <c:numRef>
              <c:f>JavaInsData!$AT$4:$AT$76</c:f>
              <c:numCache>
                <c:formatCode>General</c:formatCode>
                <c:ptCount val="73"/>
                <c:pt idx="0">
                  <c:v>4.7914085088806277E-2</c:v>
                </c:pt>
                <c:pt idx="1">
                  <c:v>4.9916765084061218E-2</c:v>
                </c:pt>
                <c:pt idx="2">
                  <c:v>4.5200644852076165E-2</c:v>
                </c:pt>
                <c:pt idx="3">
                  <c:v>4.1146387108935603E-2</c:v>
                </c:pt>
                <c:pt idx="4">
                  <c:v>5.8724113268438301E-2</c:v>
                </c:pt>
                <c:pt idx="5">
                  <c:v>5.8242848574199368E-2</c:v>
                </c:pt>
                <c:pt idx="6">
                  <c:v>5.0824439288476408E-2</c:v>
                </c:pt>
                <c:pt idx="7">
                  <c:v>3.1777174268474442E-2</c:v>
                </c:pt>
                <c:pt idx="8">
                  <c:v>5.4663903912341084E-2</c:v>
                </c:pt>
                <c:pt idx="9">
                  <c:v>6.8302208082878305E-2</c:v>
                </c:pt>
                <c:pt idx="10">
                  <c:v>5.2238394226631207E-2</c:v>
                </c:pt>
                <c:pt idx="11">
                  <c:v>5.0079312974297706E-2</c:v>
                </c:pt>
                <c:pt idx="12">
                  <c:v>3.7462285529623413E-2</c:v>
                </c:pt>
                <c:pt idx="13">
                  <c:v>3.9437648827515152E-2</c:v>
                </c:pt>
                <c:pt idx="14">
                  <c:v>5.2139099850597607E-2</c:v>
                </c:pt>
                <c:pt idx="15">
                  <c:v>5.4968982375415962E-2</c:v>
                </c:pt>
                <c:pt idx="16">
                  <c:v>4.3234157912572006E-2</c:v>
                </c:pt>
                <c:pt idx="17">
                  <c:v>4.3988620927419189E-2</c:v>
                </c:pt>
                <c:pt idx="18">
                  <c:v>5.8435045888920428E-2</c:v>
                </c:pt>
                <c:pt idx="19">
                  <c:v>5.4905144419757308E-2</c:v>
                </c:pt>
                <c:pt idx="20">
                  <c:v>4.9791611622020129E-2</c:v>
                </c:pt>
                <c:pt idx="21">
                  <c:v>6.0532687651331719E-2</c:v>
                </c:pt>
                <c:pt idx="22">
                  <c:v>5.2682278156584571E-2</c:v>
                </c:pt>
                <c:pt idx="23">
                  <c:v>5.7268396939622344E-2</c:v>
                </c:pt>
                <c:pt idx="24">
                  <c:v>4.7941696140505592E-2</c:v>
                </c:pt>
                <c:pt idx="25">
                  <c:v>6.0448261456704004E-2</c:v>
                </c:pt>
                <c:pt idx="26">
                  <c:v>3.6045346691273399E-2</c:v>
                </c:pt>
                <c:pt idx="27">
                  <c:v>5.0232032225389273E-2</c:v>
                </c:pt>
                <c:pt idx="28">
                  <c:v>3.403326359686256E-2</c:v>
                </c:pt>
                <c:pt idx="29">
                  <c:v>3.1673452611839653E-2</c:v>
                </c:pt>
                <c:pt idx="30">
                  <c:v>3.4493989586234973E-2</c:v>
                </c:pt>
                <c:pt idx="31">
                  <c:v>5.4429502935855432E-2</c:v>
                </c:pt>
                <c:pt idx="32">
                  <c:v>6.3360646316031458E-2</c:v>
                </c:pt>
                <c:pt idx="33">
                  <c:v>5.3375973859503524E-2</c:v>
                </c:pt>
                <c:pt idx="34">
                  <c:v>5.7153732260587772E-2</c:v>
                </c:pt>
                <c:pt idx="35">
                  <c:v>5.5500361122290891E-2</c:v>
                </c:pt>
                <c:pt idx="36">
                  <c:v>6.3482804413389105E-2</c:v>
                </c:pt>
                <c:pt idx="37">
                  <c:v>5.0933917549390029E-2</c:v>
                </c:pt>
                <c:pt idx="38">
                  <c:v>5.1183230892369029E-2</c:v>
                </c:pt>
                <c:pt idx="39">
                  <c:v>4.8047726981140147E-2</c:v>
                </c:pt>
                <c:pt idx="40">
                  <c:v>5.2056273897434398E-2</c:v>
                </c:pt>
                <c:pt idx="41">
                  <c:v>5.7561659742276984E-2</c:v>
                </c:pt>
                <c:pt idx="42">
                  <c:v>3.5519890277504428E-2</c:v>
                </c:pt>
                <c:pt idx="43">
                  <c:v>3.2004932837349141E-2</c:v>
                </c:pt>
                <c:pt idx="44">
                  <c:v>3.9239029898703238E-2</c:v>
                </c:pt>
                <c:pt idx="45">
                  <c:v>4.3260900257986679E-2</c:v>
                </c:pt>
                <c:pt idx="46">
                  <c:v>3.6044106855242217E-2</c:v>
                </c:pt>
                <c:pt idx="47">
                  <c:v>3.97081825343365E-2</c:v>
                </c:pt>
                <c:pt idx="48">
                  <c:v>4.1291289331408479E-2</c:v>
                </c:pt>
                <c:pt idx="49">
                  <c:v>4.2560795360826409E-2</c:v>
                </c:pt>
                <c:pt idx="50">
                  <c:v>3.5009351564344211E-2</c:v>
                </c:pt>
                <c:pt idx="51">
                  <c:v>3.4537233077589616E-2</c:v>
                </c:pt>
                <c:pt idx="52">
                  <c:v>3.6696162599922616E-2</c:v>
                </c:pt>
                <c:pt idx="53">
                  <c:v>3.4976409148208175E-2</c:v>
                </c:pt>
                <c:pt idx="54">
                  <c:v>3.7658907420293757E-2</c:v>
                </c:pt>
                <c:pt idx="55">
                  <c:v>2.1861978165168331E-2</c:v>
                </c:pt>
                <c:pt idx="56">
                  <c:v>3.56600346296434E-2</c:v>
                </c:pt>
                <c:pt idx="57">
                  <c:v>5.6915725984108413E-2</c:v>
                </c:pt>
                <c:pt idx="58">
                  <c:v>4.5373045707685918E-2</c:v>
                </c:pt>
                <c:pt idx="59">
                  <c:v>4.9154613263204437E-2</c:v>
                </c:pt>
                <c:pt idx="60">
                  <c:v>5.7413175913622466E-2</c:v>
                </c:pt>
                <c:pt idx="61">
                  <c:v>6.2264486749886459E-2</c:v>
                </c:pt>
                <c:pt idx="62">
                  <c:v>5.7489026516745839E-2</c:v>
                </c:pt>
                <c:pt idx="63">
                  <c:v>6.1229929463681103E-2</c:v>
                </c:pt>
                <c:pt idx="64">
                  <c:v>6.1764123304834904E-2</c:v>
                </c:pt>
                <c:pt idx="65">
                  <c:v>5.1134922647730154E-2</c:v>
                </c:pt>
                <c:pt idx="66">
                  <c:v>5.9786497595393805E-2</c:v>
                </c:pt>
                <c:pt idx="67">
                  <c:v>5.6989753342777852E-2</c:v>
                </c:pt>
                <c:pt idx="68">
                  <c:v>5.6421576797357834E-2</c:v>
                </c:pt>
                <c:pt idx="69">
                  <c:v>5.6069596701196822E-2</c:v>
                </c:pt>
                <c:pt idx="70">
                  <c:v>5.5755174632552286E-2</c:v>
                </c:pt>
                <c:pt idx="71">
                  <c:v>5.2765189963331197E-2</c:v>
                </c:pt>
                <c:pt idx="72">
                  <c:v>4.1956947003249513E-2</c:v>
                </c:pt>
              </c:numCache>
            </c:numRef>
          </c:xVal>
          <c:yVal>
            <c:numRef>
              <c:f>JavaInsData!$AC$4:$AC$76</c:f>
              <c:numCache>
                <c:formatCode>General</c:formatCode>
                <c:ptCount val="73"/>
                <c:pt idx="0">
                  <c:v>0.81180848131669092</c:v>
                </c:pt>
                <c:pt idx="1">
                  <c:v>0.82556604899180408</c:v>
                </c:pt>
                <c:pt idx="2">
                  <c:v>0.74489536319007998</c:v>
                </c:pt>
                <c:pt idx="3">
                  <c:v>0.79057689528844766</c:v>
                </c:pt>
                <c:pt idx="4">
                  <c:v>0.75236671202444383</c:v>
                </c:pt>
                <c:pt idx="5">
                  <c:v>0.81774655104073013</c:v>
                </c:pt>
                <c:pt idx="6">
                  <c:v>0.76589954723532039</c:v>
                </c:pt>
                <c:pt idx="7">
                  <c:v>0.76718973136951696</c:v>
                </c:pt>
                <c:pt idx="8">
                  <c:v>0.83520922306608036</c:v>
                </c:pt>
                <c:pt idx="9">
                  <c:v>0.61571288423806414</c:v>
                </c:pt>
                <c:pt idx="10">
                  <c:v>0.80123169594192145</c:v>
                </c:pt>
                <c:pt idx="11">
                  <c:v>0.7884572029758774</c:v>
                </c:pt>
                <c:pt idx="12">
                  <c:v>0.88654260693222064</c:v>
                </c:pt>
                <c:pt idx="13">
                  <c:v>0.83219738496759421</c:v>
                </c:pt>
                <c:pt idx="14">
                  <c:v>0.75530384380972915</c:v>
                </c:pt>
                <c:pt idx="15">
                  <c:v>0.76980225303674965</c:v>
                </c:pt>
                <c:pt idx="16">
                  <c:v>0.71460597109399726</c:v>
                </c:pt>
                <c:pt idx="17">
                  <c:v>0.72932865541437508</c:v>
                </c:pt>
                <c:pt idx="18">
                  <c:v>0.85435018566123966</c:v>
                </c:pt>
                <c:pt idx="19">
                  <c:v>0.53684616656561757</c:v>
                </c:pt>
                <c:pt idx="20">
                  <c:v>0.80283673674680611</c:v>
                </c:pt>
                <c:pt idx="21">
                  <c:v>0.73298022708563082</c:v>
                </c:pt>
                <c:pt idx="22">
                  <c:v>0.74071894013032369</c:v>
                </c:pt>
                <c:pt idx="23">
                  <c:v>0.36317055317369029</c:v>
                </c:pt>
                <c:pt idx="24">
                  <c:v>0.7875118876949937</c:v>
                </c:pt>
                <c:pt idx="25">
                  <c:v>0.60342881944444449</c:v>
                </c:pt>
                <c:pt idx="26">
                  <c:v>0.60147283747804903</c:v>
                </c:pt>
                <c:pt idx="27">
                  <c:v>0.74636008522727271</c:v>
                </c:pt>
                <c:pt idx="28">
                  <c:v>0.79627645613627462</c:v>
                </c:pt>
                <c:pt idx="29">
                  <c:v>0.35840873401630152</c:v>
                </c:pt>
                <c:pt idx="30">
                  <c:v>0.66437802907915988</c:v>
                </c:pt>
                <c:pt idx="31">
                  <c:v>0.85797404255627863</c:v>
                </c:pt>
                <c:pt idx="32">
                  <c:v>0.76831723458482359</c:v>
                </c:pt>
                <c:pt idx="33">
                  <c:v>0.43068177568345861</c:v>
                </c:pt>
                <c:pt idx="34">
                  <c:v>0.78878207554310797</c:v>
                </c:pt>
                <c:pt idx="35">
                  <c:v>0.90360082851684842</c:v>
                </c:pt>
                <c:pt idx="36">
                  <c:v>0.76946088099934251</c:v>
                </c:pt>
                <c:pt idx="37">
                  <c:v>0.83637004023354422</c:v>
                </c:pt>
                <c:pt idx="38">
                  <c:v>0.59469543821548632</c:v>
                </c:pt>
                <c:pt idx="39">
                  <c:v>0.65728541710633426</c:v>
                </c:pt>
                <c:pt idx="40">
                  <c:v>0.74559722602427225</c:v>
                </c:pt>
                <c:pt idx="41">
                  <c:v>0.79638990810055543</c:v>
                </c:pt>
                <c:pt idx="42">
                  <c:v>0.86071975421571745</c:v>
                </c:pt>
                <c:pt idx="43">
                  <c:v>0.93272542743383557</c:v>
                </c:pt>
                <c:pt idx="44">
                  <c:v>0.86657324512045641</c:v>
                </c:pt>
                <c:pt idx="45">
                  <c:v>0.620671366782798</c:v>
                </c:pt>
                <c:pt idx="46">
                  <c:v>0.76566070176232381</c:v>
                </c:pt>
                <c:pt idx="47">
                  <c:v>0.81712773634832814</c:v>
                </c:pt>
                <c:pt idx="48">
                  <c:v>0.80711122688200054</c:v>
                </c:pt>
                <c:pt idx="49">
                  <c:v>0.7615492121838684</c:v>
                </c:pt>
                <c:pt idx="50">
                  <c:v>0.81130978989718372</c:v>
                </c:pt>
                <c:pt idx="51">
                  <c:v>0.81743726661014193</c:v>
                </c:pt>
                <c:pt idx="52">
                  <c:v>0.79515766987851333</c:v>
                </c:pt>
                <c:pt idx="53">
                  <c:v>0.80391582854109089</c:v>
                </c:pt>
                <c:pt idx="54">
                  <c:v>0.87642566653557086</c:v>
                </c:pt>
                <c:pt idx="55">
                  <c:v>0.6148499558693733</c:v>
                </c:pt>
                <c:pt idx="56">
                  <c:v>0.71432462444216305</c:v>
                </c:pt>
                <c:pt idx="57">
                  <c:v>0.77872984552175262</c:v>
                </c:pt>
                <c:pt idx="58">
                  <c:v>0.86695279640764422</c:v>
                </c:pt>
                <c:pt idx="59">
                  <c:v>0.86038380566045658</c:v>
                </c:pt>
                <c:pt idx="60">
                  <c:v>0.80093327747956633</c:v>
                </c:pt>
                <c:pt idx="61">
                  <c:v>0.64639790609339587</c:v>
                </c:pt>
                <c:pt idx="62">
                  <c:v>0.8501567252187946</c:v>
                </c:pt>
                <c:pt idx="63">
                  <c:v>0.79165349762820492</c:v>
                </c:pt>
                <c:pt idx="64">
                  <c:v>0.82156038573149148</c:v>
                </c:pt>
                <c:pt idx="65">
                  <c:v>0.71357472173460135</c:v>
                </c:pt>
                <c:pt idx="66">
                  <c:v>0.79243805581967675</c:v>
                </c:pt>
                <c:pt idx="67">
                  <c:v>0.74183539363037188</c:v>
                </c:pt>
                <c:pt idx="68">
                  <c:v>0.77927715807752307</c:v>
                </c:pt>
                <c:pt idx="69">
                  <c:v>0.83839342657550098</c:v>
                </c:pt>
                <c:pt idx="70">
                  <c:v>0.75417811455471362</c:v>
                </c:pt>
                <c:pt idx="71">
                  <c:v>0.67774618220115845</c:v>
                </c:pt>
                <c:pt idx="72">
                  <c:v>0.80064160937017015</c:v>
                </c:pt>
              </c:numCache>
            </c:numRef>
          </c:yVal>
        </c:ser>
        <c:axId val="154522752"/>
        <c:axId val="154524672"/>
      </c:scatterChart>
      <c:valAx>
        <c:axId val="154522752"/>
        <c:scaling>
          <c:orientation val="minMax"/>
          <c:max val="0.30000000000000027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 sz="1200" b="1" i="0" u="none" strike="noStrike" baseline="0"/>
                  <a:t>η</a:t>
                </a:r>
                <a:r>
                  <a:rPr lang="en-US" sz="1200" b="1" i="0" u="none" strike="noStrike" baseline="0"/>
                  <a:t> (model usage</a:t>
                </a:r>
                <a:r>
                  <a:rPr lang="en-US" sz="1200"/>
                  <a:t>)</a:t>
                </a:r>
              </a:p>
            </c:rich>
          </c:tx>
        </c:title>
        <c:numFmt formatCode="0%" sourceLinked="0"/>
        <c:tickLblPos val="nextTo"/>
        <c:crossAx val="154524672"/>
        <c:crosses val="autoZero"/>
        <c:crossBetween val="midCat"/>
        <c:majorUnit val="0.05"/>
      </c:valAx>
      <c:valAx>
        <c:axId val="154524672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CTS (checking</a:t>
                </a:r>
                <a:r>
                  <a:rPr lang="en-US" sz="1200" baseline="0"/>
                  <a:t> time speedup</a:t>
                </a:r>
                <a:r>
                  <a:rPr lang="en-US" sz="1200"/>
                  <a:t>)</a:t>
                </a:r>
              </a:p>
            </c:rich>
          </c:tx>
        </c:title>
        <c:numFmt formatCode="0%" sourceLinked="0"/>
        <c:tickLblPos val="nextTo"/>
        <c:spPr>
          <a:ln>
            <a:noFill/>
          </a:ln>
        </c:spPr>
        <c:crossAx val="154522752"/>
        <c:crosses val="autoZero"/>
        <c:crossBetween val="midCat"/>
        <c:majorUnit val="0.2"/>
      </c:valAx>
    </c:plotArea>
    <c:plotVisOnly val="1"/>
    <c:dispBlanksAs val="gap"/>
  </c:chart>
  <c:spPr>
    <a:ln>
      <a:solidFill>
        <a:sysClr val="windowText" lastClr="000000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40" b="1" i="0" u="none" strike="noStrike" baseline="0"/>
              <a:t>CTS-</a:t>
            </a:r>
            <a:r>
              <a:rPr lang="el-GR" sz="1440" b="1" i="0" u="none" strike="noStrike" baseline="0"/>
              <a:t>η</a:t>
            </a:r>
            <a:r>
              <a:rPr lang="en-US" sz="1440" b="1" i="0" u="none" strike="noStrike" baseline="0"/>
              <a:t> Relationship for </a:t>
            </a:r>
            <a:r>
              <a:rPr lang="en-US" sz="1440"/>
              <a:t>Inv4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Inv4</c:v>
          </c:tx>
          <c:spPr>
            <a:ln w="28575">
              <a:noFill/>
            </a:ln>
          </c:spPr>
          <c:xVal>
            <c:numRef>
              <c:f>JavaInsData!$AU$4:$AU$76</c:f>
              <c:numCache>
                <c:formatCode>General</c:formatCode>
                <c:ptCount val="73"/>
                <c:pt idx="0">
                  <c:v>9.1666406339487472E-2</c:v>
                </c:pt>
                <c:pt idx="1">
                  <c:v>9.1962825768293885E-2</c:v>
                </c:pt>
                <c:pt idx="2">
                  <c:v>0.10861400374711341</c:v>
                </c:pt>
                <c:pt idx="3">
                  <c:v>7.5399519258608563E-2</c:v>
                </c:pt>
                <c:pt idx="4">
                  <c:v>0.11678557718192432</c:v>
                </c:pt>
                <c:pt idx="5">
                  <c:v>0.11060161854204155</c:v>
                </c:pt>
                <c:pt idx="6">
                  <c:v>0.10155607115235886</c:v>
                </c:pt>
                <c:pt idx="7">
                  <c:v>7.4940710374049563E-2</c:v>
                </c:pt>
                <c:pt idx="8">
                  <c:v>0.11774337992554611</c:v>
                </c:pt>
                <c:pt idx="9">
                  <c:v>0.11713732667832483</c:v>
                </c:pt>
                <c:pt idx="10">
                  <c:v>0.10511312433561752</c:v>
                </c:pt>
                <c:pt idx="11">
                  <c:v>9.3548531792473216E-2</c:v>
                </c:pt>
                <c:pt idx="12">
                  <c:v>7.9315909591984049E-2</c:v>
                </c:pt>
                <c:pt idx="13">
                  <c:v>8.3628579088189992E-2</c:v>
                </c:pt>
                <c:pt idx="14">
                  <c:v>0.11597944160856574</c:v>
                </c:pt>
                <c:pt idx="15">
                  <c:v>0.11040220204593074</c:v>
                </c:pt>
                <c:pt idx="16">
                  <c:v>9.4633683497119619E-2</c:v>
                </c:pt>
                <c:pt idx="17">
                  <c:v>8.8968162544023718E-2</c:v>
                </c:pt>
                <c:pt idx="18">
                  <c:v>0.10912290661368153</c:v>
                </c:pt>
                <c:pt idx="19">
                  <c:v>0.10722288687593763</c:v>
                </c:pt>
                <c:pt idx="20">
                  <c:v>0.10392145164452096</c:v>
                </c:pt>
                <c:pt idx="21">
                  <c:v>0.12553603170231867</c:v>
                </c:pt>
                <c:pt idx="22">
                  <c:v>0.10898863744702242</c:v>
                </c:pt>
                <c:pt idx="23">
                  <c:v>0.11397974148221411</c:v>
                </c:pt>
                <c:pt idx="24">
                  <c:v>9.4057515130249014E-2</c:v>
                </c:pt>
                <c:pt idx="25">
                  <c:v>0.1343229930730295</c:v>
                </c:pt>
                <c:pt idx="26">
                  <c:v>7.8668600052728715E-2</c:v>
                </c:pt>
                <c:pt idx="27">
                  <c:v>0.10919412970248051</c:v>
                </c:pt>
                <c:pt idx="28">
                  <c:v>7.5984298798620203E-2</c:v>
                </c:pt>
                <c:pt idx="29">
                  <c:v>7.3900441407537751E-2</c:v>
                </c:pt>
                <c:pt idx="30">
                  <c:v>8.1351646703379119E-2</c:v>
                </c:pt>
                <c:pt idx="31">
                  <c:v>0.10132719955341093</c:v>
                </c:pt>
                <c:pt idx="32">
                  <c:v>0.12498070575871525</c:v>
                </c:pt>
                <c:pt idx="33">
                  <c:v>9.9751891231896969E-2</c:v>
                </c:pt>
                <c:pt idx="34">
                  <c:v>0.11055006145938094</c:v>
                </c:pt>
                <c:pt idx="35">
                  <c:v>0.10753394825200271</c:v>
                </c:pt>
                <c:pt idx="36">
                  <c:v>0.13799494454304378</c:v>
                </c:pt>
                <c:pt idx="37">
                  <c:v>0.10494916610471362</c:v>
                </c:pt>
                <c:pt idx="38">
                  <c:v>0.10284670099823308</c:v>
                </c:pt>
                <c:pt idx="39">
                  <c:v>9.4546709758615843E-2</c:v>
                </c:pt>
                <c:pt idx="40">
                  <c:v>0.10523627448118852</c:v>
                </c:pt>
                <c:pt idx="41">
                  <c:v>0.1205484719844974</c:v>
                </c:pt>
                <c:pt idx="42">
                  <c:v>7.5995436429836652E-2</c:v>
                </c:pt>
                <c:pt idx="43">
                  <c:v>7.4102828955215153E-2</c:v>
                </c:pt>
                <c:pt idx="44">
                  <c:v>9.2894368316066706E-2</c:v>
                </c:pt>
                <c:pt idx="45">
                  <c:v>9.2068727993051908E-2</c:v>
                </c:pt>
                <c:pt idx="46">
                  <c:v>7.7219400154393047E-2</c:v>
                </c:pt>
                <c:pt idx="47">
                  <c:v>8.6047715276271378E-2</c:v>
                </c:pt>
                <c:pt idx="48">
                  <c:v>8.5634327871163443E-2</c:v>
                </c:pt>
                <c:pt idx="49">
                  <c:v>8.8832864909619558E-2</c:v>
                </c:pt>
                <c:pt idx="50">
                  <c:v>7.6483085471482262E-2</c:v>
                </c:pt>
                <c:pt idx="51">
                  <c:v>7.3264997290070619E-2</c:v>
                </c:pt>
                <c:pt idx="52">
                  <c:v>7.7238004639822389E-2</c:v>
                </c:pt>
                <c:pt idx="53">
                  <c:v>7.4165316045380875E-2</c:v>
                </c:pt>
                <c:pt idx="54">
                  <c:v>8.1356109751808875E-2</c:v>
                </c:pt>
                <c:pt idx="55">
                  <c:v>0.10424254489351786</c:v>
                </c:pt>
                <c:pt idx="56">
                  <c:v>8.4697450932486359E-2</c:v>
                </c:pt>
                <c:pt idx="57">
                  <c:v>0.12867473906504004</c:v>
                </c:pt>
                <c:pt idx="58">
                  <c:v>9.4803441195121282E-2</c:v>
                </c:pt>
                <c:pt idx="59">
                  <c:v>9.467633266229912E-2</c:v>
                </c:pt>
                <c:pt idx="60">
                  <c:v>0.11703008255821552</c:v>
                </c:pt>
                <c:pt idx="61">
                  <c:v>0.12226436400682451</c:v>
                </c:pt>
                <c:pt idx="62">
                  <c:v>0.10584150081173711</c:v>
                </c:pt>
                <c:pt idx="63">
                  <c:v>0.12577467484753493</c:v>
                </c:pt>
                <c:pt idx="64">
                  <c:v>0.11991565632370282</c:v>
                </c:pt>
                <c:pt idx="65">
                  <c:v>8.8490151323019697E-2</c:v>
                </c:pt>
                <c:pt idx="66">
                  <c:v>0.11598688699182932</c:v>
                </c:pt>
                <c:pt idx="67">
                  <c:v>0.11866376215335055</c:v>
                </c:pt>
                <c:pt idx="68">
                  <c:v>9.8336400216325795E-2</c:v>
                </c:pt>
                <c:pt idx="69">
                  <c:v>0.10430221493280932</c:v>
                </c:pt>
                <c:pt idx="70">
                  <c:v>0.10768224177444892</c:v>
                </c:pt>
                <c:pt idx="71">
                  <c:v>0.10411386475986156</c:v>
                </c:pt>
                <c:pt idx="72">
                  <c:v>8.0485434129240335E-2</c:v>
                </c:pt>
              </c:numCache>
            </c:numRef>
          </c:xVal>
          <c:yVal>
            <c:numRef>
              <c:f>JavaInsData!$AD$4:$AD$76</c:f>
              <c:numCache>
                <c:formatCode>General</c:formatCode>
                <c:ptCount val="73"/>
                <c:pt idx="0">
                  <c:v>0.80709797928340976</c:v>
                </c:pt>
                <c:pt idx="1">
                  <c:v>0.81882345960699277</c:v>
                </c:pt>
                <c:pt idx="2">
                  <c:v>0.85768442539955125</c:v>
                </c:pt>
                <c:pt idx="3">
                  <c:v>0.78281587495259608</c:v>
                </c:pt>
                <c:pt idx="4">
                  <c:v>0.76946272154439899</c:v>
                </c:pt>
                <c:pt idx="5">
                  <c:v>0.81562837093958163</c:v>
                </c:pt>
                <c:pt idx="6">
                  <c:v>0.61497994253431976</c:v>
                </c:pt>
                <c:pt idx="7">
                  <c:v>0.87965044034467066</c:v>
                </c:pt>
                <c:pt idx="8">
                  <c:v>0.7491050035236082</c:v>
                </c:pt>
                <c:pt idx="9">
                  <c:v>0.84947303073333291</c:v>
                </c:pt>
                <c:pt idx="10">
                  <c:v>0.905001217372847</c:v>
                </c:pt>
                <c:pt idx="11">
                  <c:v>0.73856531290486116</c:v>
                </c:pt>
                <c:pt idx="12">
                  <c:v>0.97191740850008856</c:v>
                </c:pt>
                <c:pt idx="13">
                  <c:v>0.86741001392859762</c:v>
                </c:pt>
                <c:pt idx="14">
                  <c:v>0.73817287050913361</c:v>
                </c:pt>
                <c:pt idx="15">
                  <c:v>0.57963229687367623</c:v>
                </c:pt>
                <c:pt idx="16">
                  <c:v>0.7273143823907795</c:v>
                </c:pt>
                <c:pt idx="17">
                  <c:v>0.81884446350091111</c:v>
                </c:pt>
                <c:pt idx="18">
                  <c:v>0.90237094882491797</c:v>
                </c:pt>
                <c:pt idx="19">
                  <c:v>0.73339511051756556</c:v>
                </c:pt>
                <c:pt idx="20">
                  <c:v>0.83692412501064462</c:v>
                </c:pt>
                <c:pt idx="21">
                  <c:v>0.72559113170783085</c:v>
                </c:pt>
                <c:pt idx="22">
                  <c:v>0.69849764473060738</c:v>
                </c:pt>
                <c:pt idx="23">
                  <c:v>0.58604755161362454</c:v>
                </c:pt>
                <c:pt idx="24">
                  <c:v>0.62661950924517584</c:v>
                </c:pt>
                <c:pt idx="25">
                  <c:v>0.34270753866426246</c:v>
                </c:pt>
                <c:pt idx="26">
                  <c:v>0.5387328846600139</c:v>
                </c:pt>
                <c:pt idx="27">
                  <c:v>0.6324985728822814</c:v>
                </c:pt>
                <c:pt idx="28">
                  <c:v>0.86601969938252277</c:v>
                </c:pt>
                <c:pt idx="29">
                  <c:v>0.74525181193086787</c:v>
                </c:pt>
                <c:pt idx="30">
                  <c:v>0.75114205717653992</c:v>
                </c:pt>
                <c:pt idx="31">
                  <c:v>0.81196191909540527</c:v>
                </c:pt>
                <c:pt idx="32">
                  <c:v>0.59151267013389397</c:v>
                </c:pt>
                <c:pt idx="33">
                  <c:v>0.67275970836134236</c:v>
                </c:pt>
                <c:pt idx="34">
                  <c:v>0.63843152184258112</c:v>
                </c:pt>
                <c:pt idx="35">
                  <c:v>0.81813922693635999</c:v>
                </c:pt>
                <c:pt idx="36">
                  <c:v>0.81651761796826705</c:v>
                </c:pt>
                <c:pt idx="37">
                  <c:v>0.84341752774588596</c:v>
                </c:pt>
                <c:pt idx="38">
                  <c:v>0.85258588517216316</c:v>
                </c:pt>
                <c:pt idx="39">
                  <c:v>0.63841396871589673</c:v>
                </c:pt>
                <c:pt idx="40">
                  <c:v>0.89038052510570143</c:v>
                </c:pt>
                <c:pt idx="41">
                  <c:v>0.88037875519425968</c:v>
                </c:pt>
                <c:pt idx="42">
                  <c:v>0.91332308389049777</c:v>
                </c:pt>
                <c:pt idx="43">
                  <c:v>0.99512135760119613</c:v>
                </c:pt>
                <c:pt idx="44">
                  <c:v>0.94017520365337637</c:v>
                </c:pt>
                <c:pt idx="45">
                  <c:v>0.63017871426536498</c:v>
                </c:pt>
                <c:pt idx="46">
                  <c:v>0.67924624136529865</c:v>
                </c:pt>
                <c:pt idx="47">
                  <c:v>0.85181916149227688</c:v>
                </c:pt>
                <c:pt idx="48">
                  <c:v>0.68659971249474372</c:v>
                </c:pt>
                <c:pt idx="49">
                  <c:v>0.81029412671306766</c:v>
                </c:pt>
                <c:pt idx="50">
                  <c:v>0.73829904735606788</c:v>
                </c:pt>
                <c:pt idx="51">
                  <c:v>0.74361168737482131</c:v>
                </c:pt>
                <c:pt idx="52">
                  <c:v>0.71880441384895732</c:v>
                </c:pt>
                <c:pt idx="53">
                  <c:v>0.87926703224139413</c:v>
                </c:pt>
                <c:pt idx="54">
                  <c:v>0.83051119282213082</c:v>
                </c:pt>
                <c:pt idx="55">
                  <c:v>0.57606562524530969</c:v>
                </c:pt>
                <c:pt idx="56">
                  <c:v>0.78847041460185674</c:v>
                </c:pt>
                <c:pt idx="57">
                  <c:v>0.84453607066672398</c:v>
                </c:pt>
                <c:pt idx="58">
                  <c:v>0.89343840173951428</c:v>
                </c:pt>
                <c:pt idx="59">
                  <c:v>0.85895784911112505</c:v>
                </c:pt>
                <c:pt idx="60">
                  <c:v>0.81377248242490641</c:v>
                </c:pt>
                <c:pt idx="61">
                  <c:v>0.71118039775229436</c:v>
                </c:pt>
                <c:pt idx="62">
                  <c:v>0.70004043820307327</c:v>
                </c:pt>
                <c:pt idx="63">
                  <c:v>0.85602990539216861</c:v>
                </c:pt>
                <c:pt idx="64">
                  <c:v>0.84194480541513428</c:v>
                </c:pt>
                <c:pt idx="65">
                  <c:v>0.81366459627329191</c:v>
                </c:pt>
                <c:pt idx="66">
                  <c:v>0.83524904214559392</c:v>
                </c:pt>
                <c:pt idx="67">
                  <c:v>0.76526031361034874</c:v>
                </c:pt>
                <c:pt idx="68">
                  <c:v>0.4233239727574965</c:v>
                </c:pt>
                <c:pt idx="69">
                  <c:v>0.79622746024110436</c:v>
                </c:pt>
                <c:pt idx="70">
                  <c:v>0.68077825404385173</c:v>
                </c:pt>
                <c:pt idx="71">
                  <c:v>0.7307016504269056</c:v>
                </c:pt>
                <c:pt idx="72">
                  <c:v>0.63243842185570009</c:v>
                </c:pt>
              </c:numCache>
            </c:numRef>
          </c:yVal>
        </c:ser>
        <c:axId val="154426368"/>
        <c:axId val="154432640"/>
      </c:scatterChart>
      <c:valAx>
        <c:axId val="154426368"/>
        <c:scaling>
          <c:orientation val="minMax"/>
          <c:max val="0.30000000000000027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 sz="1200" b="1" i="0" u="none" strike="noStrike" baseline="0"/>
                  <a:t>η</a:t>
                </a:r>
                <a:r>
                  <a:rPr lang="en-US" sz="1200" b="1" i="0" u="none" strike="noStrike" baseline="0"/>
                  <a:t> (model usage)</a:t>
                </a:r>
                <a:endParaRPr lang="en-US" sz="1200"/>
              </a:p>
            </c:rich>
          </c:tx>
        </c:title>
        <c:numFmt formatCode="0%" sourceLinked="0"/>
        <c:tickLblPos val="nextTo"/>
        <c:crossAx val="154432640"/>
        <c:crosses val="autoZero"/>
        <c:crossBetween val="midCat"/>
        <c:majorUnit val="0.05"/>
      </c:valAx>
      <c:valAx>
        <c:axId val="154432640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CTS (checking time speedup)</a:t>
                </a:r>
              </a:p>
            </c:rich>
          </c:tx>
        </c:title>
        <c:numFmt formatCode="0%" sourceLinked="0"/>
        <c:tickLblPos val="nextTo"/>
        <c:spPr>
          <a:ln>
            <a:noFill/>
          </a:ln>
        </c:spPr>
        <c:crossAx val="154426368"/>
        <c:crosses val="autoZero"/>
        <c:crossBetween val="midCat"/>
        <c:majorUnit val="0.2"/>
      </c:valAx>
    </c:plotArea>
    <c:plotVisOnly val="1"/>
    <c:dispBlanksAs val="gap"/>
  </c:chart>
  <c:spPr>
    <a:ln>
      <a:solidFill>
        <a:sysClr val="windowText" lastClr="000000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40" b="1" i="0" baseline="0">
                <a:latin typeface="+mn-lt"/>
              </a:rPr>
              <a:t>CTS-</a:t>
            </a:r>
            <a:r>
              <a:rPr lang="el-GR" sz="1440" b="1" i="0" baseline="0">
                <a:latin typeface="+mn-lt"/>
              </a:rPr>
              <a:t>η</a:t>
            </a:r>
            <a:r>
              <a:rPr lang="en-US" sz="1440" b="1" i="0" baseline="0">
                <a:latin typeface="+mn-lt"/>
              </a:rPr>
              <a:t> Relationship for Inv5</a:t>
            </a:r>
            <a:endParaRPr lang="en-US" sz="1440">
              <a:latin typeface="+mn-lt"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Inv5</c:v>
          </c:tx>
          <c:spPr>
            <a:ln w="28575">
              <a:noFill/>
            </a:ln>
          </c:spPr>
          <c:xVal>
            <c:numRef>
              <c:f>JavaInsData!$AV$4:$AV$76</c:f>
              <c:numCache>
                <c:formatCode>General</c:formatCode>
                <c:ptCount val="73"/>
                <c:pt idx="0">
                  <c:v>0.18907736576662884</c:v>
                </c:pt>
                <c:pt idx="1">
                  <c:v>0.16134272228559451</c:v>
                </c:pt>
                <c:pt idx="2">
                  <c:v>0.15583344226104889</c:v>
                </c:pt>
                <c:pt idx="3">
                  <c:v>0.16594571885129666</c:v>
                </c:pt>
                <c:pt idx="4">
                  <c:v>0.17144459152286698</c:v>
                </c:pt>
                <c:pt idx="5">
                  <c:v>0.16821289564309111</c:v>
                </c:pt>
                <c:pt idx="6">
                  <c:v>0.13247331786542924</c:v>
                </c:pt>
                <c:pt idx="7">
                  <c:v>0.10185080010876936</c:v>
                </c:pt>
                <c:pt idx="8">
                  <c:v>0.18279395237760765</c:v>
                </c:pt>
                <c:pt idx="9">
                  <c:v>8.8931714786320865E-2</c:v>
                </c:pt>
                <c:pt idx="10">
                  <c:v>0.17035042612434664</c:v>
                </c:pt>
                <c:pt idx="11">
                  <c:v>0.13877119939974963</c:v>
                </c:pt>
                <c:pt idx="12">
                  <c:v>0.17902808664688785</c:v>
                </c:pt>
                <c:pt idx="13">
                  <c:v>0.16598111828929177</c:v>
                </c:pt>
                <c:pt idx="14">
                  <c:v>0.17366860682270915</c:v>
                </c:pt>
                <c:pt idx="15">
                  <c:v>0.15024033523684319</c:v>
                </c:pt>
                <c:pt idx="16">
                  <c:v>0.12259166384276517</c:v>
                </c:pt>
                <c:pt idx="17">
                  <c:v>0.17308494254724421</c:v>
                </c:pt>
                <c:pt idx="18">
                  <c:v>0.16724761093764784</c:v>
                </c:pt>
                <c:pt idx="19">
                  <c:v>0.18475949030555081</c:v>
                </c:pt>
                <c:pt idx="20">
                  <c:v>0.1865182520945376</c:v>
                </c:pt>
                <c:pt idx="21">
                  <c:v>0.17320753502312222</c:v>
                </c:pt>
                <c:pt idx="22">
                  <c:v>0.15387053598513223</c:v>
                </c:pt>
                <c:pt idx="23">
                  <c:v>0.1564294078191967</c:v>
                </c:pt>
                <c:pt idx="24">
                  <c:v>0.17402969224033263</c:v>
                </c:pt>
                <c:pt idx="25">
                  <c:v>0.17076488132826845</c:v>
                </c:pt>
                <c:pt idx="26">
                  <c:v>8.3503822831531765E-2</c:v>
                </c:pt>
                <c:pt idx="27">
                  <c:v>0.17865774657840805</c:v>
                </c:pt>
                <c:pt idx="28">
                  <c:v>0.1022047453452655</c:v>
                </c:pt>
                <c:pt idx="29">
                  <c:v>0.11170051076546318</c:v>
                </c:pt>
                <c:pt idx="30">
                  <c:v>0.11786410679466026</c:v>
                </c:pt>
                <c:pt idx="31">
                  <c:v>0.16405717976670983</c:v>
                </c:pt>
                <c:pt idx="32">
                  <c:v>0.17906041150100988</c:v>
                </c:pt>
                <c:pt idx="33">
                  <c:v>0.1747971895490156</c:v>
                </c:pt>
                <c:pt idx="34">
                  <c:v>0.14594158565202817</c:v>
                </c:pt>
                <c:pt idx="35">
                  <c:v>0.15452836326145805</c:v>
                </c:pt>
                <c:pt idx="36">
                  <c:v>0.17759050798654635</c:v>
                </c:pt>
                <c:pt idx="37">
                  <c:v>0.15412462773972271</c:v>
                </c:pt>
                <c:pt idx="38">
                  <c:v>0.15293051633266383</c:v>
                </c:pt>
                <c:pt idx="39">
                  <c:v>0.15888221601774183</c:v>
                </c:pt>
                <c:pt idx="40">
                  <c:v>0.14840489185954875</c:v>
                </c:pt>
                <c:pt idx="41">
                  <c:v>0.15782707373532495</c:v>
                </c:pt>
                <c:pt idx="42">
                  <c:v>9.7241869218657739E-2</c:v>
                </c:pt>
                <c:pt idx="43">
                  <c:v>0.11739117715232161</c:v>
                </c:pt>
                <c:pt idx="44">
                  <c:v>0.13047855012276707</c:v>
                </c:pt>
                <c:pt idx="45">
                  <c:v>0.1299003563895556</c:v>
                </c:pt>
                <c:pt idx="46">
                  <c:v>0.17731184537821534</c:v>
                </c:pt>
                <c:pt idx="47">
                  <c:v>0.15251154064247033</c:v>
                </c:pt>
                <c:pt idx="48">
                  <c:v>0.17487906562696609</c:v>
                </c:pt>
                <c:pt idx="49">
                  <c:v>0.14656541383537144</c:v>
                </c:pt>
                <c:pt idx="50">
                  <c:v>0.14775017704417934</c:v>
                </c:pt>
                <c:pt idx="51">
                  <c:v>0.17906492224587228</c:v>
                </c:pt>
                <c:pt idx="52">
                  <c:v>0.16995841732380587</c:v>
                </c:pt>
                <c:pt idx="53">
                  <c:v>0.17865370070232306</c:v>
                </c:pt>
                <c:pt idx="54">
                  <c:v>0.16145143549799099</c:v>
                </c:pt>
                <c:pt idx="55">
                  <c:v>0.22365998108794108</c:v>
                </c:pt>
                <c:pt idx="56">
                  <c:v>0.12587592106707457</c:v>
                </c:pt>
                <c:pt idx="57">
                  <c:v>0.16988878929217119</c:v>
                </c:pt>
                <c:pt idx="58">
                  <c:v>0.17036572138403025</c:v>
                </c:pt>
                <c:pt idx="59">
                  <c:v>0.21125475639130992</c:v>
                </c:pt>
                <c:pt idx="60">
                  <c:v>0.16038585255698115</c:v>
                </c:pt>
                <c:pt idx="61">
                  <c:v>0.16598851124940162</c:v>
                </c:pt>
                <c:pt idx="62">
                  <c:v>0.1430852023329926</c:v>
                </c:pt>
                <c:pt idx="63">
                  <c:v>0.18162639009239495</c:v>
                </c:pt>
                <c:pt idx="64">
                  <c:v>0.16501487875884435</c:v>
                </c:pt>
                <c:pt idx="65">
                  <c:v>0.13724744272550513</c:v>
                </c:pt>
                <c:pt idx="66">
                  <c:v>0.16955801840480589</c:v>
                </c:pt>
                <c:pt idx="67">
                  <c:v>0.16461361563391488</c:v>
                </c:pt>
                <c:pt idx="68">
                  <c:v>0.16211509484661618</c:v>
                </c:pt>
                <c:pt idx="69">
                  <c:v>0.16306021244168684</c:v>
                </c:pt>
                <c:pt idx="70">
                  <c:v>0.14285456083401413</c:v>
                </c:pt>
                <c:pt idx="71">
                  <c:v>0.14900998354948231</c:v>
                </c:pt>
                <c:pt idx="72">
                  <c:v>0.17424547447363176</c:v>
                </c:pt>
              </c:numCache>
            </c:numRef>
          </c:xVal>
          <c:yVal>
            <c:numRef>
              <c:f>JavaInsData!$AE$4:$AE$76</c:f>
              <c:numCache>
                <c:formatCode>General</c:formatCode>
                <c:ptCount val="73"/>
                <c:pt idx="0">
                  <c:v>0.78763288277454424</c:v>
                </c:pt>
                <c:pt idx="1">
                  <c:v>0.96740997737683743</c:v>
                </c:pt>
                <c:pt idx="2">
                  <c:v>0.94923990272928582</c:v>
                </c:pt>
                <c:pt idx="3">
                  <c:v>0.80515401961136823</c:v>
                </c:pt>
                <c:pt idx="4">
                  <c:v>0.73407474562328778</c:v>
                </c:pt>
                <c:pt idx="5">
                  <c:v>0.75206100314586133</c:v>
                </c:pt>
                <c:pt idx="6">
                  <c:v>0.84538836436305798</c:v>
                </c:pt>
                <c:pt idx="7">
                  <c:v>0.82929242090282718</c:v>
                </c:pt>
                <c:pt idx="8">
                  <c:v>0.85374621500275949</c:v>
                </c:pt>
                <c:pt idx="9">
                  <c:v>0.70528559876497832</c:v>
                </c:pt>
                <c:pt idx="10">
                  <c:v>0.96136917995013638</c:v>
                </c:pt>
                <c:pt idx="11">
                  <c:v>0.88418368582010665</c:v>
                </c:pt>
                <c:pt idx="12">
                  <c:v>0.90873148028960671</c:v>
                </c:pt>
                <c:pt idx="13">
                  <c:v>0.71100495786853313</c:v>
                </c:pt>
                <c:pt idx="14">
                  <c:v>0.88655406580609053</c:v>
                </c:pt>
                <c:pt idx="15">
                  <c:v>0.87326265807132375</c:v>
                </c:pt>
                <c:pt idx="16">
                  <c:v>0.72102417985597467</c:v>
                </c:pt>
                <c:pt idx="17">
                  <c:v>0.89145298222116609</c:v>
                </c:pt>
                <c:pt idx="18">
                  <c:v>0.90356679547652774</c:v>
                </c:pt>
                <c:pt idx="19">
                  <c:v>0.59578374702482151</c:v>
                </c:pt>
                <c:pt idx="20">
                  <c:v>0.87482044659827918</c:v>
                </c:pt>
                <c:pt idx="21">
                  <c:v>0.75488880295413363</c:v>
                </c:pt>
                <c:pt idx="22">
                  <c:v>0.71507950068776183</c:v>
                </c:pt>
                <c:pt idx="23">
                  <c:v>0.65170940170940173</c:v>
                </c:pt>
                <c:pt idx="24">
                  <c:v>0.88973394899275648</c:v>
                </c:pt>
                <c:pt idx="25">
                  <c:v>0.70653628409675762</c:v>
                </c:pt>
                <c:pt idx="26">
                  <c:v>0.6372904228946944</c:v>
                </c:pt>
                <c:pt idx="27">
                  <c:v>0.71879783773440487</c:v>
                </c:pt>
                <c:pt idx="28">
                  <c:v>0.8726793111994996</c:v>
                </c:pt>
                <c:pt idx="29">
                  <c:v>0.85741606459838504</c:v>
                </c:pt>
                <c:pt idx="30">
                  <c:v>0.62759938098462131</c:v>
                </c:pt>
                <c:pt idx="31">
                  <c:v>0.94694272237547716</c:v>
                </c:pt>
                <c:pt idx="32">
                  <c:v>0.78581559193305994</c:v>
                </c:pt>
                <c:pt idx="33">
                  <c:v>0.77488766474270998</c:v>
                </c:pt>
                <c:pt idx="34">
                  <c:v>0.64416604025724544</c:v>
                </c:pt>
                <c:pt idx="35">
                  <c:v>0.69865409713989735</c:v>
                </c:pt>
                <c:pt idx="36">
                  <c:v>0.71859514281173698</c:v>
                </c:pt>
                <c:pt idx="37">
                  <c:v>0.78901017559818432</c:v>
                </c:pt>
                <c:pt idx="38">
                  <c:v>0.87577753818082726</c:v>
                </c:pt>
                <c:pt idx="39">
                  <c:v>0.83733366034566692</c:v>
                </c:pt>
                <c:pt idx="40">
                  <c:v>0.96789304186591196</c:v>
                </c:pt>
                <c:pt idx="41">
                  <c:v>0.89000564518994285</c:v>
                </c:pt>
                <c:pt idx="42">
                  <c:v>0.75130286410725167</c:v>
                </c:pt>
                <c:pt idx="43">
                  <c:v>0.76020540025845063</c:v>
                </c:pt>
                <c:pt idx="44">
                  <c:v>0.74749477335087433</c:v>
                </c:pt>
                <c:pt idx="45">
                  <c:v>0.78844111258060312</c:v>
                </c:pt>
                <c:pt idx="46">
                  <c:v>0.77994454765365862</c:v>
                </c:pt>
                <c:pt idx="47">
                  <c:v>0.75336420624296063</c:v>
                </c:pt>
                <c:pt idx="48">
                  <c:v>0.88457541257572592</c:v>
                </c:pt>
                <c:pt idx="49">
                  <c:v>0.74976141539651808</c:v>
                </c:pt>
                <c:pt idx="50">
                  <c:v>0.6200700644140581</c:v>
                </c:pt>
                <c:pt idx="51">
                  <c:v>0.77014964667799568</c:v>
                </c:pt>
                <c:pt idx="52">
                  <c:v>0.75661701232873679</c:v>
                </c:pt>
                <c:pt idx="53">
                  <c:v>0.92698435540950386</c:v>
                </c:pt>
                <c:pt idx="54">
                  <c:v>0.75071210553939127</c:v>
                </c:pt>
                <c:pt idx="55">
                  <c:v>0.79526410967723615</c:v>
                </c:pt>
                <c:pt idx="56">
                  <c:v>0.81319062233156636</c:v>
                </c:pt>
                <c:pt idx="57">
                  <c:v>0.87521509169158185</c:v>
                </c:pt>
                <c:pt idx="58">
                  <c:v>0.8057339017666173</c:v>
                </c:pt>
                <c:pt idx="59">
                  <c:v>0.79273812554810608</c:v>
                </c:pt>
                <c:pt idx="60">
                  <c:v>0.94071519442576634</c:v>
                </c:pt>
                <c:pt idx="61">
                  <c:v>0.8188475963533578</c:v>
                </c:pt>
                <c:pt idx="62">
                  <c:v>0.91409861419380734</c:v>
                </c:pt>
                <c:pt idx="63">
                  <c:v>0.80224965957592886</c:v>
                </c:pt>
                <c:pt idx="64">
                  <c:v>0.79170937219421234</c:v>
                </c:pt>
                <c:pt idx="65">
                  <c:v>0.79109420497887872</c:v>
                </c:pt>
                <c:pt idx="66">
                  <c:v>0.73993241628835715</c:v>
                </c:pt>
                <c:pt idx="67">
                  <c:v>0.90623167855146369</c:v>
                </c:pt>
                <c:pt idx="68">
                  <c:v>0.79774071360931942</c:v>
                </c:pt>
                <c:pt idx="69">
                  <c:v>0.90629930485042565</c:v>
                </c:pt>
                <c:pt idx="70">
                  <c:v>0.66931368797040436</c:v>
                </c:pt>
                <c:pt idx="71">
                  <c:v>0.82708040324563559</c:v>
                </c:pt>
                <c:pt idx="72">
                  <c:v>0.8744366623095382</c:v>
                </c:pt>
              </c:numCache>
            </c:numRef>
          </c:yVal>
        </c:ser>
        <c:axId val="154539136"/>
        <c:axId val="154541056"/>
      </c:scatterChart>
      <c:valAx>
        <c:axId val="154539136"/>
        <c:scaling>
          <c:orientation val="minMax"/>
          <c:max val="0.30000000000000027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 sz="1200" b="1" i="0" u="none" strike="noStrike" baseline="0"/>
                  <a:t>η</a:t>
                </a:r>
                <a:r>
                  <a:rPr lang="en-US" sz="1200" b="1" i="0" u="none" strike="noStrike" baseline="0"/>
                  <a:t> (model usage</a:t>
                </a:r>
                <a:r>
                  <a:rPr lang="en-US" sz="1200"/>
                  <a:t>)</a:t>
                </a:r>
              </a:p>
            </c:rich>
          </c:tx>
        </c:title>
        <c:numFmt formatCode="0%" sourceLinked="0"/>
        <c:tickLblPos val="nextTo"/>
        <c:crossAx val="154541056"/>
        <c:crosses val="autoZero"/>
        <c:crossBetween val="midCat"/>
        <c:majorUnit val="0.05"/>
      </c:valAx>
      <c:valAx>
        <c:axId val="15454105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CTS (checking time speedup)</a:t>
                </a:r>
              </a:p>
            </c:rich>
          </c:tx>
        </c:title>
        <c:numFmt formatCode="0%" sourceLinked="0"/>
        <c:tickLblPos val="nextTo"/>
        <c:spPr>
          <a:ln>
            <a:noFill/>
          </a:ln>
        </c:spPr>
        <c:crossAx val="154539136"/>
        <c:crosses val="autoZero"/>
        <c:crossBetween val="midCat"/>
        <c:majorUnit val="0.2"/>
      </c:valAx>
    </c:plotArea>
    <c:plotVisOnly val="1"/>
    <c:dispBlanksAs val="gap"/>
  </c:chart>
  <c:spPr>
    <a:ln>
      <a:solidFill>
        <a:sysClr val="windowText" lastClr="000000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285750</xdr:colOff>
      <xdr:row>91</xdr:row>
      <xdr:rowOff>42862</xdr:rowOff>
    </xdr:from>
    <xdr:to>
      <xdr:col>41</xdr:col>
      <xdr:colOff>485775</xdr:colOff>
      <xdr:row>107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91</xdr:row>
      <xdr:rowOff>142875</xdr:rowOff>
    </xdr:from>
    <xdr:to>
      <xdr:col>3</xdr:col>
      <xdr:colOff>457200</xdr:colOff>
      <xdr:row>106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514350</xdr:colOff>
      <xdr:row>79</xdr:row>
      <xdr:rowOff>28575</xdr:rowOff>
    </xdr:from>
    <xdr:to>
      <xdr:col>49</xdr:col>
      <xdr:colOff>66675</xdr:colOff>
      <xdr:row>93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409575</xdr:colOff>
      <xdr:row>94</xdr:row>
      <xdr:rowOff>47625</xdr:rowOff>
    </xdr:from>
    <xdr:to>
      <xdr:col>32</xdr:col>
      <xdr:colOff>247650</xdr:colOff>
      <xdr:row>108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285750</xdr:colOff>
      <xdr:row>1</xdr:row>
      <xdr:rowOff>19050</xdr:rowOff>
    </xdr:from>
    <xdr:to>
      <xdr:col>56</xdr:col>
      <xdr:colOff>590550</xdr:colOff>
      <xdr:row>15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276225</xdr:colOff>
      <xdr:row>16</xdr:row>
      <xdr:rowOff>85725</xdr:rowOff>
    </xdr:from>
    <xdr:to>
      <xdr:col>56</xdr:col>
      <xdr:colOff>581025</xdr:colOff>
      <xdr:row>30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219075</xdr:colOff>
      <xdr:row>31</xdr:row>
      <xdr:rowOff>171450</xdr:rowOff>
    </xdr:from>
    <xdr:to>
      <xdr:col>56</xdr:col>
      <xdr:colOff>523875</xdr:colOff>
      <xdr:row>46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209550</xdr:colOff>
      <xdr:row>47</xdr:row>
      <xdr:rowOff>66675</xdr:rowOff>
    </xdr:from>
    <xdr:to>
      <xdr:col>56</xdr:col>
      <xdr:colOff>514350</xdr:colOff>
      <xdr:row>61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295275</xdr:colOff>
      <xdr:row>62</xdr:row>
      <xdr:rowOff>152400</xdr:rowOff>
    </xdr:from>
    <xdr:to>
      <xdr:col>56</xdr:col>
      <xdr:colOff>600075</xdr:colOff>
      <xdr:row>77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276225</xdr:colOff>
      <xdr:row>78</xdr:row>
      <xdr:rowOff>152400</xdr:rowOff>
    </xdr:from>
    <xdr:to>
      <xdr:col>56</xdr:col>
      <xdr:colOff>581025</xdr:colOff>
      <xdr:row>93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542925</xdr:colOff>
      <xdr:row>96</xdr:row>
      <xdr:rowOff>95250</xdr:rowOff>
    </xdr:from>
    <xdr:to>
      <xdr:col>53</xdr:col>
      <xdr:colOff>238125</xdr:colOff>
      <xdr:row>110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__ExcelForInv2SlicedEvalTime.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__InstanceSize3." connectionId="2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__ExcelForInv2UnslicedEvalTime.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__ExcelForInv3SlicingTime.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__ExcelForInv1UnslicedEvalTime." connectionId="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__ExcelForInv6SlicedEvalTime." connectionId="1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__SlicedInsForInv4Size." connectionId="2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__ExcelForInv6UnslicedEvalTime." connectionId="1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__ExcelForInv5SlicingTime." connectionId="1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__SlicedInsForInv1Size." connectionId="2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__ExcelForInv4SlicedEvalTime.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_ExcelForInv1SlicingTime.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__ExcelForInv3UnslicedEvalTime." connectionId="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__ExcelForInv1SlicedEvalTime." connectionId="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__SlicedInsForInv2Size." connectionId="2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__SlicedInsForInv5Size." connectionId="2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__SlicedInsForInv3Size." connectionId="2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__ExcelForInv4SlicingTime." connectionId="1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__ExcelForInv3SlicedEvalTime.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_ExcelForInv6SlicingTime." connectionId="1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_ExcelForInv5UnslicedEvalTime." connectionId="1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_InstanceSize3._1" connectionId="2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__SlicedInsForInv6Size." connectionId="2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__ExcelForInv5SlicedEvalTime.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__ExcelForInv4UnslicedEvalTime." connectionId="1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__ExcelForInv2SlicingTime.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.xml"/><Relationship Id="rId13" Type="http://schemas.openxmlformats.org/officeDocument/2006/relationships/queryTable" Target="../queryTables/queryTable10.xml"/><Relationship Id="rId18" Type="http://schemas.openxmlformats.org/officeDocument/2006/relationships/queryTable" Target="../queryTables/queryTable15.xml"/><Relationship Id="rId26" Type="http://schemas.openxmlformats.org/officeDocument/2006/relationships/queryTable" Target="../queryTables/queryTable23.xml"/><Relationship Id="rId3" Type="http://schemas.openxmlformats.org/officeDocument/2006/relationships/drawing" Target="../drawings/drawing1.xml"/><Relationship Id="rId21" Type="http://schemas.openxmlformats.org/officeDocument/2006/relationships/queryTable" Target="../queryTables/queryTable18.xml"/><Relationship Id="rId7" Type="http://schemas.openxmlformats.org/officeDocument/2006/relationships/queryTable" Target="../queryTables/queryTable4.xml"/><Relationship Id="rId12" Type="http://schemas.openxmlformats.org/officeDocument/2006/relationships/queryTable" Target="../queryTables/queryTable9.xml"/><Relationship Id="rId17" Type="http://schemas.openxmlformats.org/officeDocument/2006/relationships/queryTable" Target="../queryTables/queryTable14.xml"/><Relationship Id="rId25" Type="http://schemas.openxmlformats.org/officeDocument/2006/relationships/queryTable" Target="../queryTables/queryTable22.xml"/><Relationship Id="rId2" Type="http://schemas.openxmlformats.org/officeDocument/2006/relationships/printerSettings" Target="../printerSettings/printerSettings1.bin"/><Relationship Id="rId16" Type="http://schemas.openxmlformats.org/officeDocument/2006/relationships/queryTable" Target="../queryTables/queryTable13.xml"/><Relationship Id="rId20" Type="http://schemas.openxmlformats.org/officeDocument/2006/relationships/queryTable" Target="../queryTables/queryTable17.xml"/><Relationship Id="rId29" Type="http://schemas.openxmlformats.org/officeDocument/2006/relationships/queryTable" Target="../queryTables/queryTable26.xml"/><Relationship Id="rId1" Type="http://schemas.openxmlformats.org/officeDocument/2006/relationships/hyperlink" Target="http://www.youtube.com/watch?v=ucWmfmXb1kk" TargetMode="External"/><Relationship Id="rId6" Type="http://schemas.openxmlformats.org/officeDocument/2006/relationships/queryTable" Target="../queryTables/queryTable3.xml"/><Relationship Id="rId11" Type="http://schemas.openxmlformats.org/officeDocument/2006/relationships/queryTable" Target="../queryTables/queryTable8.xml"/><Relationship Id="rId24" Type="http://schemas.openxmlformats.org/officeDocument/2006/relationships/queryTable" Target="../queryTables/queryTable21.xml"/><Relationship Id="rId5" Type="http://schemas.openxmlformats.org/officeDocument/2006/relationships/queryTable" Target="../queryTables/queryTable2.xml"/><Relationship Id="rId15" Type="http://schemas.openxmlformats.org/officeDocument/2006/relationships/queryTable" Target="../queryTables/queryTable12.xml"/><Relationship Id="rId23" Type="http://schemas.openxmlformats.org/officeDocument/2006/relationships/queryTable" Target="../queryTables/queryTable20.xml"/><Relationship Id="rId28" Type="http://schemas.openxmlformats.org/officeDocument/2006/relationships/queryTable" Target="../queryTables/queryTable25.xml"/><Relationship Id="rId10" Type="http://schemas.openxmlformats.org/officeDocument/2006/relationships/queryTable" Target="../queryTables/queryTable7.xml"/><Relationship Id="rId19" Type="http://schemas.openxmlformats.org/officeDocument/2006/relationships/queryTable" Target="../queryTables/queryTable16.xml"/><Relationship Id="rId4" Type="http://schemas.openxmlformats.org/officeDocument/2006/relationships/queryTable" Target="../queryTables/queryTable1.xml"/><Relationship Id="rId9" Type="http://schemas.openxmlformats.org/officeDocument/2006/relationships/queryTable" Target="../queryTables/queryTable6.xml"/><Relationship Id="rId14" Type="http://schemas.openxmlformats.org/officeDocument/2006/relationships/queryTable" Target="../queryTables/queryTable11.xml"/><Relationship Id="rId22" Type="http://schemas.openxmlformats.org/officeDocument/2006/relationships/queryTable" Target="../queryTables/queryTable19.xml"/><Relationship Id="rId27" Type="http://schemas.openxmlformats.org/officeDocument/2006/relationships/queryTable" Target="../queryTables/query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AW169"/>
  <sheetViews>
    <sheetView tabSelected="1" topLeftCell="R71" workbookViewId="0">
      <selection activeCell="T82" sqref="T82"/>
    </sheetView>
  </sheetViews>
  <sheetFormatPr defaultRowHeight="15"/>
  <cols>
    <col min="3" max="3" width="61.5703125" bestFit="1" customWidth="1"/>
    <col min="4" max="9" width="8.42578125" customWidth="1"/>
    <col min="11" max="11" width="61.5703125" bestFit="1" customWidth="1"/>
    <col min="12" max="17" width="7.42578125" customWidth="1"/>
    <col min="19" max="19" width="61.5703125" bestFit="1" customWidth="1"/>
    <col min="20" max="25" width="5.42578125" customWidth="1"/>
    <col min="26" max="26" width="16.140625" bestFit="1" customWidth="1"/>
    <col min="35" max="35" width="7" customWidth="1"/>
    <col min="36" max="37" width="6" customWidth="1"/>
    <col min="38" max="40" width="7" customWidth="1"/>
    <col min="42" max="42" width="12" bestFit="1" customWidth="1"/>
  </cols>
  <sheetData>
    <row r="3" spans="3:49">
      <c r="C3" t="s">
        <v>83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84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S3" t="s">
        <v>85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AA3" t="s">
        <v>99</v>
      </c>
      <c r="AB3" t="s">
        <v>100</v>
      </c>
      <c r="AC3" t="s">
        <v>101</v>
      </c>
      <c r="AD3" t="s">
        <v>102</v>
      </c>
      <c r="AE3" t="s">
        <v>103</v>
      </c>
      <c r="AF3" t="s">
        <v>104</v>
      </c>
      <c r="AH3" s="3" t="s">
        <v>105</v>
      </c>
      <c r="AI3" s="4" t="s">
        <v>113</v>
      </c>
      <c r="AJ3" s="4"/>
      <c r="AK3" s="4"/>
      <c r="AL3" s="4"/>
      <c r="AM3" s="4"/>
      <c r="AN3" s="4"/>
      <c r="AP3" t="s">
        <v>112</v>
      </c>
      <c r="AR3" t="s">
        <v>106</v>
      </c>
      <c r="AS3" t="s">
        <v>107</v>
      </c>
      <c r="AT3" t="s">
        <v>108</v>
      </c>
      <c r="AU3" t="s">
        <v>109</v>
      </c>
      <c r="AV3" t="s">
        <v>110</v>
      </c>
      <c r="AW3" t="s">
        <v>111</v>
      </c>
    </row>
    <row r="4" spans="3:49">
      <c r="C4" t="s">
        <v>10</v>
      </c>
      <c r="D4">
        <v>1129</v>
      </c>
      <c r="E4">
        <v>146531</v>
      </c>
      <c r="F4">
        <v>50794</v>
      </c>
      <c r="G4">
        <v>23556</v>
      </c>
      <c r="H4">
        <v>207890</v>
      </c>
      <c r="I4">
        <v>1174327</v>
      </c>
      <c r="K4" t="s">
        <v>10</v>
      </c>
      <c r="L4">
        <v>313</v>
      </c>
      <c r="M4">
        <v>78921</v>
      </c>
      <c r="N4">
        <v>9453</v>
      </c>
      <c r="O4">
        <v>4449</v>
      </c>
      <c r="P4">
        <v>43914</v>
      </c>
      <c r="Q4">
        <v>334140</v>
      </c>
      <c r="S4" t="s">
        <v>10</v>
      </c>
      <c r="T4">
        <v>157</v>
      </c>
      <c r="U4">
        <v>156</v>
      </c>
      <c r="V4">
        <v>106</v>
      </c>
      <c r="W4">
        <v>95</v>
      </c>
      <c r="X4">
        <v>235</v>
      </c>
      <c r="Y4">
        <v>79</v>
      </c>
      <c r="AA4">
        <f t="shared" ref="AA4:AF4" si="0">(D4 - L4 - T4) / D4</f>
        <v>0.58370239149689995</v>
      </c>
      <c r="AB4">
        <f t="shared" si="0"/>
        <v>0.46033945035521495</v>
      </c>
      <c r="AC4">
        <f t="shared" si="0"/>
        <v>0.81180848131669092</v>
      </c>
      <c r="AD4">
        <f t="shared" si="0"/>
        <v>0.80709797928340976</v>
      </c>
      <c r="AE4">
        <f t="shared" si="0"/>
        <v>0.78763288277454424</v>
      </c>
      <c r="AF4">
        <f t="shared" si="0"/>
        <v>0.71539528598082136</v>
      </c>
      <c r="AH4">
        <v>1</v>
      </c>
      <c r="AI4">
        <v>61629</v>
      </c>
      <c r="AJ4">
        <v>28680</v>
      </c>
      <c r="AK4">
        <v>13804</v>
      </c>
      <c r="AL4">
        <v>26409</v>
      </c>
      <c r="AM4">
        <v>54473</v>
      </c>
      <c r="AN4">
        <v>49971</v>
      </c>
      <c r="AP4">
        <v>288099</v>
      </c>
      <c r="AR4">
        <f t="shared" ref="AR4:AR35" si="1">AI4 / AP4</f>
        <v>0.21391604969125197</v>
      </c>
      <c r="AS4">
        <f t="shared" ref="AS4:AS35" si="2">AJ4 / AP4</f>
        <v>9.9549113325627644E-2</v>
      </c>
      <c r="AT4">
        <f t="shared" ref="AT4:AT35" si="3">AK4 / AP4</f>
        <v>4.7914085088806277E-2</v>
      </c>
      <c r="AU4">
        <f t="shared" ref="AU4:AU35" si="4">AL4 / AP4</f>
        <v>9.1666406339487472E-2</v>
      </c>
      <c r="AV4">
        <f t="shared" ref="AV4:AV35" si="5">AM4 / AP4</f>
        <v>0.18907736576662884</v>
      </c>
      <c r="AW4">
        <f>AN4 / AP4</f>
        <v>0.17345079295658783</v>
      </c>
    </row>
    <row r="5" spans="3:49">
      <c r="C5" t="s">
        <v>11</v>
      </c>
      <c r="D5">
        <v>1094999</v>
      </c>
      <c r="E5">
        <v>2961299</v>
      </c>
      <c r="F5">
        <v>544785</v>
      </c>
      <c r="G5">
        <v>370782</v>
      </c>
      <c r="H5">
        <v>7435742</v>
      </c>
      <c r="I5">
        <v>4035015</v>
      </c>
      <c r="K5" t="s">
        <v>11</v>
      </c>
      <c r="L5">
        <v>284592</v>
      </c>
      <c r="M5">
        <v>566968</v>
      </c>
      <c r="N5">
        <v>94832</v>
      </c>
      <c r="O5">
        <v>66942</v>
      </c>
      <c r="P5">
        <v>242081</v>
      </c>
      <c r="Q5">
        <v>967318</v>
      </c>
      <c r="S5" t="s">
        <v>11</v>
      </c>
      <c r="T5">
        <v>758</v>
      </c>
      <c r="U5">
        <v>219</v>
      </c>
      <c r="V5">
        <v>197</v>
      </c>
      <c r="W5">
        <v>235</v>
      </c>
      <c r="X5">
        <v>250</v>
      </c>
      <c r="Y5">
        <v>533</v>
      </c>
      <c r="AA5">
        <f t="shared" ref="AA5:AA68" si="6">(D5 - L5 - T5) / D5</f>
        <v>0.7394061547088171</v>
      </c>
      <c r="AB5">
        <f t="shared" ref="AB5:AB68" si="7">(E5 - M5 - U5) / E5</f>
        <v>0.8084668248630078</v>
      </c>
      <c r="AC5">
        <f t="shared" ref="AC5:AC68" si="8">(F5 - N5 - V5) / F5</f>
        <v>0.82556604899180408</v>
      </c>
      <c r="AD5">
        <f t="shared" ref="AD5:AD68" si="9">(G5 - O5 - W5) / G5</f>
        <v>0.81882345960699277</v>
      </c>
      <c r="AE5">
        <f t="shared" ref="AE5:AE68" si="10">(H5 - P5 - X5) / H5</f>
        <v>0.96740997737683743</v>
      </c>
      <c r="AF5">
        <f t="shared" ref="AF5:AF68" si="11">(I5 - Q5 - Y5) / I5</f>
        <v>0.76013695116375035</v>
      </c>
      <c r="AH5">
        <v>2</v>
      </c>
      <c r="AI5">
        <v>180506</v>
      </c>
      <c r="AJ5">
        <v>69055</v>
      </c>
      <c r="AK5">
        <v>37152</v>
      </c>
      <c r="AL5">
        <v>68446</v>
      </c>
      <c r="AM5">
        <v>120084</v>
      </c>
      <c r="AN5">
        <v>100310</v>
      </c>
      <c r="AP5">
        <v>744279</v>
      </c>
      <c r="AR5">
        <f t="shared" si="1"/>
        <v>0.24252464465610343</v>
      </c>
      <c r="AS5">
        <f t="shared" si="2"/>
        <v>9.2781067314810714E-2</v>
      </c>
      <c r="AT5">
        <f t="shared" si="3"/>
        <v>4.9916765084061218E-2</v>
      </c>
      <c r="AU5">
        <f t="shared" si="4"/>
        <v>9.1962825768293885E-2</v>
      </c>
      <c r="AV5">
        <f t="shared" si="5"/>
        <v>0.16134272228559451</v>
      </c>
      <c r="AW5">
        <f t="shared" ref="AW5:AW68" si="12">AN5 / AP5</f>
        <v>0.13477472829409401</v>
      </c>
    </row>
    <row r="6" spans="3:49">
      <c r="C6" t="s">
        <v>12</v>
      </c>
      <c r="D6">
        <v>157966</v>
      </c>
      <c r="E6">
        <v>176836</v>
      </c>
      <c r="F6">
        <v>106129</v>
      </c>
      <c r="G6">
        <v>123451</v>
      </c>
      <c r="H6">
        <v>736090</v>
      </c>
      <c r="I6">
        <v>585168</v>
      </c>
      <c r="K6" t="s">
        <v>12</v>
      </c>
      <c r="L6">
        <v>56972</v>
      </c>
      <c r="M6">
        <v>78469</v>
      </c>
      <c r="N6">
        <v>26988</v>
      </c>
      <c r="O6">
        <v>17443</v>
      </c>
      <c r="P6">
        <v>37254</v>
      </c>
      <c r="Q6">
        <v>158981</v>
      </c>
      <c r="S6" t="s">
        <v>12</v>
      </c>
      <c r="T6">
        <v>220</v>
      </c>
      <c r="U6">
        <v>89</v>
      </c>
      <c r="V6">
        <v>86</v>
      </c>
      <c r="W6">
        <v>126</v>
      </c>
      <c r="X6">
        <v>110</v>
      </c>
      <c r="Y6">
        <v>160</v>
      </c>
      <c r="AA6">
        <f t="shared" si="6"/>
        <v>0.63794740640390968</v>
      </c>
      <c r="AB6">
        <f t="shared" si="7"/>
        <v>0.5557578773552897</v>
      </c>
      <c r="AC6">
        <f t="shared" si="8"/>
        <v>0.74489536319007998</v>
      </c>
      <c r="AD6">
        <f t="shared" si="9"/>
        <v>0.85768442539955125</v>
      </c>
      <c r="AE6">
        <f t="shared" si="10"/>
        <v>0.94923990272928582</v>
      </c>
      <c r="AF6">
        <f t="shared" si="11"/>
        <v>0.72804220326470348</v>
      </c>
      <c r="AH6">
        <v>3</v>
      </c>
      <c r="AI6">
        <v>85557</v>
      </c>
      <c r="AJ6">
        <v>25804</v>
      </c>
      <c r="AK6">
        <v>15561</v>
      </c>
      <c r="AL6">
        <v>37392</v>
      </c>
      <c r="AM6">
        <v>53648</v>
      </c>
      <c r="AN6">
        <v>41539</v>
      </c>
      <c r="AP6">
        <v>344265</v>
      </c>
      <c r="AR6">
        <f t="shared" si="1"/>
        <v>0.24852076162258724</v>
      </c>
      <c r="AS6">
        <f t="shared" si="2"/>
        <v>7.4953887267076233E-2</v>
      </c>
      <c r="AT6">
        <f t="shared" si="3"/>
        <v>4.5200644852076165E-2</v>
      </c>
      <c r="AU6">
        <f t="shared" si="4"/>
        <v>0.10861400374711341</v>
      </c>
      <c r="AV6">
        <f t="shared" si="5"/>
        <v>0.15583344226104889</v>
      </c>
      <c r="AW6">
        <f t="shared" si="12"/>
        <v>0.12065995671938769</v>
      </c>
    </row>
    <row r="7" spans="3:49">
      <c r="C7" t="s">
        <v>13</v>
      </c>
      <c r="D7">
        <v>912669</v>
      </c>
      <c r="E7">
        <v>2502702</v>
      </c>
      <c r="F7">
        <v>352941</v>
      </c>
      <c r="G7">
        <v>181947</v>
      </c>
      <c r="H7">
        <v>973415</v>
      </c>
      <c r="I7">
        <v>2376010</v>
      </c>
      <c r="K7" t="s">
        <v>13</v>
      </c>
      <c r="L7">
        <v>227792</v>
      </c>
      <c r="M7">
        <v>683831</v>
      </c>
      <c r="N7">
        <v>73741</v>
      </c>
      <c r="O7">
        <v>39406</v>
      </c>
      <c r="P7">
        <v>189134</v>
      </c>
      <c r="Q7">
        <v>588185</v>
      </c>
      <c r="S7" t="s">
        <v>13</v>
      </c>
      <c r="T7">
        <v>407</v>
      </c>
      <c r="U7">
        <v>272</v>
      </c>
      <c r="V7">
        <v>173</v>
      </c>
      <c r="W7">
        <v>110</v>
      </c>
      <c r="X7">
        <v>532</v>
      </c>
      <c r="Y7">
        <v>456</v>
      </c>
      <c r="AA7">
        <f t="shared" si="6"/>
        <v>0.74996521192239463</v>
      </c>
      <c r="AB7">
        <f t="shared" si="7"/>
        <v>0.72665423210593993</v>
      </c>
      <c r="AC7">
        <f t="shared" si="8"/>
        <v>0.79057689528844766</v>
      </c>
      <c r="AD7">
        <f t="shared" si="9"/>
        <v>0.78281587495259608</v>
      </c>
      <c r="AE7">
        <f t="shared" si="10"/>
        <v>0.80515401961136823</v>
      </c>
      <c r="AF7">
        <f t="shared" si="11"/>
        <v>0.75225651407191052</v>
      </c>
      <c r="AH7">
        <v>4</v>
      </c>
      <c r="AI7">
        <v>194751</v>
      </c>
      <c r="AJ7">
        <v>83946</v>
      </c>
      <c r="AK7">
        <v>33397</v>
      </c>
      <c r="AL7">
        <v>61199</v>
      </c>
      <c r="AM7">
        <v>134692</v>
      </c>
      <c r="AN7">
        <v>127886</v>
      </c>
      <c r="AP7">
        <v>811663</v>
      </c>
      <c r="AR7">
        <f t="shared" si="1"/>
        <v>0.23994071431123509</v>
      </c>
      <c r="AS7">
        <f t="shared" si="2"/>
        <v>0.10342469719575735</v>
      </c>
      <c r="AT7">
        <f t="shared" si="3"/>
        <v>4.1146387108935603E-2</v>
      </c>
      <c r="AU7">
        <f t="shared" si="4"/>
        <v>7.5399519258608563E-2</v>
      </c>
      <c r="AV7">
        <f t="shared" si="5"/>
        <v>0.16594571885129666</v>
      </c>
      <c r="AW7">
        <f t="shared" si="12"/>
        <v>0.15756046536555196</v>
      </c>
    </row>
    <row r="8" spans="3:49">
      <c r="C8" t="s">
        <v>14</v>
      </c>
      <c r="D8">
        <v>125682</v>
      </c>
      <c r="E8">
        <v>1493010</v>
      </c>
      <c r="F8">
        <v>446083</v>
      </c>
      <c r="G8">
        <v>488164</v>
      </c>
      <c r="H8">
        <v>809626</v>
      </c>
      <c r="I8">
        <v>3220691</v>
      </c>
      <c r="K8" t="s">
        <v>14</v>
      </c>
      <c r="L8">
        <v>36020</v>
      </c>
      <c r="M8">
        <v>413839</v>
      </c>
      <c r="N8">
        <v>110277</v>
      </c>
      <c r="O8">
        <v>112414</v>
      </c>
      <c r="P8">
        <v>215044</v>
      </c>
      <c r="Q8">
        <v>581654</v>
      </c>
      <c r="S8" t="s">
        <v>14</v>
      </c>
      <c r="T8">
        <v>626</v>
      </c>
      <c r="U8">
        <v>186</v>
      </c>
      <c r="V8">
        <v>188</v>
      </c>
      <c r="W8">
        <v>126</v>
      </c>
      <c r="X8">
        <v>256</v>
      </c>
      <c r="Y8">
        <v>160</v>
      </c>
      <c r="AA8">
        <f t="shared" si="6"/>
        <v>0.70842284495790964</v>
      </c>
      <c r="AB8">
        <f t="shared" si="7"/>
        <v>0.72269107373694752</v>
      </c>
      <c r="AC8">
        <f t="shared" si="8"/>
        <v>0.75236671202444383</v>
      </c>
      <c r="AD8">
        <f t="shared" si="9"/>
        <v>0.76946272154439899</v>
      </c>
      <c r="AE8">
        <f t="shared" si="10"/>
        <v>0.73407474562328778</v>
      </c>
      <c r="AF8">
        <f t="shared" si="11"/>
        <v>0.81935118892188041</v>
      </c>
      <c r="AH8">
        <v>5</v>
      </c>
      <c r="AI8">
        <v>140334</v>
      </c>
      <c r="AJ8">
        <v>53388</v>
      </c>
      <c r="AK8">
        <v>36866</v>
      </c>
      <c r="AL8">
        <v>73316</v>
      </c>
      <c r="AM8">
        <v>107630</v>
      </c>
      <c r="AN8">
        <v>87066</v>
      </c>
      <c r="AP8">
        <v>627783</v>
      </c>
      <c r="AR8">
        <f t="shared" si="1"/>
        <v>0.22353902542757609</v>
      </c>
      <c r="AS8">
        <f t="shared" si="2"/>
        <v>8.5042124428345467E-2</v>
      </c>
      <c r="AT8">
        <f t="shared" si="3"/>
        <v>5.8724113268438301E-2</v>
      </c>
      <c r="AU8">
        <f t="shared" si="4"/>
        <v>0.11678557718192432</v>
      </c>
      <c r="AV8">
        <f t="shared" si="5"/>
        <v>0.17144459152286698</v>
      </c>
      <c r="AW8">
        <f t="shared" si="12"/>
        <v>0.1386880498516207</v>
      </c>
    </row>
    <row r="9" spans="3:49">
      <c r="C9" t="s">
        <v>15</v>
      </c>
      <c r="D9">
        <v>225623</v>
      </c>
      <c r="E9">
        <v>1368333</v>
      </c>
      <c r="F9">
        <v>413748</v>
      </c>
      <c r="G9">
        <v>359692</v>
      </c>
      <c r="H9">
        <v>549611</v>
      </c>
      <c r="I9">
        <v>2228863</v>
      </c>
      <c r="K9" t="s">
        <v>15</v>
      </c>
      <c r="L9">
        <v>75176</v>
      </c>
      <c r="M9">
        <v>299996</v>
      </c>
      <c r="N9">
        <v>75255</v>
      </c>
      <c r="O9">
        <v>66004</v>
      </c>
      <c r="P9">
        <v>136066</v>
      </c>
      <c r="Q9">
        <v>594427</v>
      </c>
      <c r="S9" t="s">
        <v>15</v>
      </c>
      <c r="T9">
        <v>828</v>
      </c>
      <c r="U9">
        <v>164</v>
      </c>
      <c r="V9">
        <v>152</v>
      </c>
      <c r="W9">
        <v>313</v>
      </c>
      <c r="X9">
        <v>204</v>
      </c>
      <c r="Y9">
        <v>583</v>
      </c>
      <c r="AA9">
        <f t="shared" si="6"/>
        <v>0.66313718016336987</v>
      </c>
      <c r="AB9">
        <f t="shared" si="7"/>
        <v>0.78063819260370104</v>
      </c>
      <c r="AC9">
        <f t="shared" si="8"/>
        <v>0.81774655104073013</v>
      </c>
      <c r="AD9">
        <f t="shared" si="9"/>
        <v>0.81562837093958163</v>
      </c>
      <c r="AE9">
        <f t="shared" si="10"/>
        <v>0.75206100314586133</v>
      </c>
      <c r="AF9">
        <f t="shared" si="11"/>
        <v>0.73304326017346066</v>
      </c>
      <c r="AH9">
        <v>6</v>
      </c>
      <c r="AI9">
        <v>125445</v>
      </c>
      <c r="AJ9">
        <v>46576</v>
      </c>
      <c r="AK9">
        <v>31170</v>
      </c>
      <c r="AL9">
        <v>59191</v>
      </c>
      <c r="AM9">
        <v>90023</v>
      </c>
      <c r="AN9">
        <v>73339</v>
      </c>
      <c r="AP9">
        <v>535173</v>
      </c>
      <c r="AR9">
        <f t="shared" si="1"/>
        <v>0.23440083860732885</v>
      </c>
      <c r="AS9">
        <f t="shared" si="2"/>
        <v>8.7029801578181257E-2</v>
      </c>
      <c r="AT9">
        <f t="shared" si="3"/>
        <v>5.8242848574199368E-2</v>
      </c>
      <c r="AU9">
        <f t="shared" si="4"/>
        <v>0.11060161854204155</v>
      </c>
      <c r="AV9">
        <f t="shared" si="5"/>
        <v>0.16821289564309111</v>
      </c>
      <c r="AW9">
        <f t="shared" si="12"/>
        <v>0.13703792979092741</v>
      </c>
    </row>
    <row r="10" spans="3:49">
      <c r="C10" t="s">
        <v>16</v>
      </c>
      <c r="D10">
        <v>795859</v>
      </c>
      <c r="E10">
        <v>127405</v>
      </c>
      <c r="F10">
        <v>85254</v>
      </c>
      <c r="G10">
        <v>72043</v>
      </c>
      <c r="H10">
        <v>245195</v>
      </c>
      <c r="I10">
        <v>381524</v>
      </c>
      <c r="K10" t="s">
        <v>16</v>
      </c>
      <c r="L10">
        <v>309917</v>
      </c>
      <c r="M10">
        <v>56162</v>
      </c>
      <c r="N10">
        <v>19921</v>
      </c>
      <c r="O10">
        <v>27643</v>
      </c>
      <c r="P10">
        <v>37815</v>
      </c>
      <c r="Q10">
        <v>98173</v>
      </c>
      <c r="S10" t="s">
        <v>16</v>
      </c>
      <c r="T10">
        <v>203</v>
      </c>
      <c r="U10">
        <v>31</v>
      </c>
      <c r="V10">
        <v>37</v>
      </c>
      <c r="W10">
        <v>95</v>
      </c>
      <c r="X10">
        <v>95</v>
      </c>
      <c r="Y10">
        <v>63</v>
      </c>
      <c r="AA10">
        <f t="shared" si="6"/>
        <v>0.61033298611940057</v>
      </c>
      <c r="AB10">
        <f t="shared" si="7"/>
        <v>0.5589419567520898</v>
      </c>
      <c r="AC10">
        <f t="shared" si="8"/>
        <v>0.76589954723532039</v>
      </c>
      <c r="AD10">
        <f t="shared" si="9"/>
        <v>0.61497994253431976</v>
      </c>
      <c r="AE10">
        <f t="shared" si="10"/>
        <v>0.84538836436305798</v>
      </c>
      <c r="AF10">
        <f t="shared" si="11"/>
        <v>0.74251685346138119</v>
      </c>
      <c r="AH10">
        <v>7</v>
      </c>
      <c r="AI10">
        <v>91114</v>
      </c>
      <c r="AJ10">
        <v>20098</v>
      </c>
      <c r="AK10">
        <v>16429</v>
      </c>
      <c r="AL10">
        <v>32828</v>
      </c>
      <c r="AM10">
        <v>42822</v>
      </c>
      <c r="AN10">
        <v>34183</v>
      </c>
      <c r="AP10">
        <v>323250</v>
      </c>
      <c r="AR10">
        <f t="shared" si="1"/>
        <v>0.28186852281515856</v>
      </c>
      <c r="AS10">
        <f t="shared" si="2"/>
        <v>6.217478731631864E-2</v>
      </c>
      <c r="AT10">
        <f t="shared" si="3"/>
        <v>5.0824439288476408E-2</v>
      </c>
      <c r="AU10">
        <f t="shared" si="4"/>
        <v>0.10155607115235886</v>
      </c>
      <c r="AV10">
        <f t="shared" si="5"/>
        <v>0.13247331786542924</v>
      </c>
      <c r="AW10">
        <f t="shared" si="12"/>
        <v>0.10574787316318639</v>
      </c>
    </row>
    <row r="11" spans="3:49">
      <c r="C11" t="s">
        <v>17</v>
      </c>
      <c r="D11">
        <v>6035589</v>
      </c>
      <c r="E11">
        <v>267901</v>
      </c>
      <c r="F11">
        <v>118341</v>
      </c>
      <c r="G11">
        <v>147271</v>
      </c>
      <c r="H11">
        <v>230476</v>
      </c>
      <c r="I11">
        <v>402096</v>
      </c>
      <c r="K11" t="s">
        <v>17</v>
      </c>
      <c r="L11">
        <v>254749</v>
      </c>
      <c r="M11">
        <v>89998</v>
      </c>
      <c r="N11">
        <v>27443</v>
      </c>
      <c r="O11">
        <v>17582</v>
      </c>
      <c r="P11">
        <v>39203</v>
      </c>
      <c r="Q11">
        <v>189669</v>
      </c>
      <c r="S11" t="s">
        <v>17</v>
      </c>
      <c r="T11">
        <v>423</v>
      </c>
      <c r="U11">
        <v>100</v>
      </c>
      <c r="V11">
        <v>108</v>
      </c>
      <c r="W11">
        <v>142</v>
      </c>
      <c r="X11">
        <v>141</v>
      </c>
      <c r="Y11">
        <v>79</v>
      </c>
      <c r="AA11">
        <f t="shared" si="6"/>
        <v>0.95772210466948626</v>
      </c>
      <c r="AB11">
        <f t="shared" si="7"/>
        <v>0.66368919862187903</v>
      </c>
      <c r="AC11">
        <f t="shared" si="8"/>
        <v>0.76718973136951696</v>
      </c>
      <c r="AD11">
        <f t="shared" si="9"/>
        <v>0.87965044034467066</v>
      </c>
      <c r="AE11">
        <f t="shared" si="10"/>
        <v>0.82929242090282718</v>
      </c>
      <c r="AF11">
        <f t="shared" si="11"/>
        <v>0.52810274163383863</v>
      </c>
      <c r="AH11">
        <v>8</v>
      </c>
      <c r="AI11">
        <v>176851</v>
      </c>
      <c r="AJ11">
        <v>27727</v>
      </c>
      <c r="AK11">
        <v>18464</v>
      </c>
      <c r="AL11">
        <v>43544</v>
      </c>
      <c r="AM11">
        <v>59180</v>
      </c>
      <c r="AN11">
        <v>46044</v>
      </c>
      <c r="AP11">
        <v>581046</v>
      </c>
      <c r="AR11">
        <f t="shared" si="1"/>
        <v>0.30436660780729924</v>
      </c>
      <c r="AS11">
        <f t="shared" si="2"/>
        <v>4.7719113460896384E-2</v>
      </c>
      <c r="AT11">
        <f t="shared" si="3"/>
        <v>3.1777174268474442E-2</v>
      </c>
      <c r="AU11">
        <f t="shared" si="4"/>
        <v>7.4940710374049563E-2</v>
      </c>
      <c r="AV11">
        <f t="shared" si="5"/>
        <v>0.10185080010876936</v>
      </c>
      <c r="AW11">
        <f t="shared" si="12"/>
        <v>7.9243295711527148E-2</v>
      </c>
    </row>
    <row r="12" spans="3:49">
      <c r="C12" t="s">
        <v>18</v>
      </c>
      <c r="D12">
        <v>2759</v>
      </c>
      <c r="E12">
        <v>155007</v>
      </c>
      <c r="F12">
        <v>47533</v>
      </c>
      <c r="G12">
        <v>70950</v>
      </c>
      <c r="H12">
        <v>134082</v>
      </c>
      <c r="I12">
        <v>778832</v>
      </c>
      <c r="K12" t="s">
        <v>18</v>
      </c>
      <c r="L12">
        <v>606</v>
      </c>
      <c r="M12">
        <v>65351</v>
      </c>
      <c r="N12">
        <v>7769</v>
      </c>
      <c r="O12">
        <v>17706</v>
      </c>
      <c r="P12">
        <v>19500</v>
      </c>
      <c r="Q12">
        <v>126864</v>
      </c>
      <c r="S12" t="s">
        <v>18</v>
      </c>
      <c r="T12">
        <v>188</v>
      </c>
      <c r="U12">
        <v>72</v>
      </c>
      <c r="V12">
        <v>64</v>
      </c>
      <c r="W12">
        <v>95</v>
      </c>
      <c r="X12">
        <v>110</v>
      </c>
      <c r="Y12">
        <v>63</v>
      </c>
      <c r="AA12">
        <f t="shared" si="6"/>
        <v>0.71221457049655668</v>
      </c>
      <c r="AB12">
        <f t="shared" si="7"/>
        <v>0.57793519002367633</v>
      </c>
      <c r="AC12">
        <f t="shared" si="8"/>
        <v>0.83520922306608036</v>
      </c>
      <c r="AD12">
        <f t="shared" si="9"/>
        <v>0.7491050035236082</v>
      </c>
      <c r="AE12">
        <f t="shared" si="10"/>
        <v>0.85374621500275949</v>
      </c>
      <c r="AF12">
        <f t="shared" si="11"/>
        <v>0.83702903835486986</v>
      </c>
      <c r="AH12">
        <v>9</v>
      </c>
      <c r="AI12">
        <v>49222</v>
      </c>
      <c r="AJ12">
        <v>22675</v>
      </c>
      <c r="AK12">
        <v>12452</v>
      </c>
      <c r="AL12">
        <v>26821</v>
      </c>
      <c r="AM12">
        <v>41639</v>
      </c>
      <c r="AN12">
        <v>34870</v>
      </c>
      <c r="AP12">
        <v>227792</v>
      </c>
      <c r="AR12">
        <f t="shared" si="1"/>
        <v>0.21608309334831777</v>
      </c>
      <c r="AS12">
        <f t="shared" si="2"/>
        <v>9.954256514715179E-2</v>
      </c>
      <c r="AT12">
        <f t="shared" si="3"/>
        <v>5.4663903912341084E-2</v>
      </c>
      <c r="AU12">
        <f t="shared" si="4"/>
        <v>0.11774337992554611</v>
      </c>
      <c r="AV12">
        <f t="shared" si="5"/>
        <v>0.18279395237760765</v>
      </c>
      <c r="AW12">
        <f t="shared" si="12"/>
        <v>0.15307824682166188</v>
      </c>
    </row>
    <row r="13" spans="3:49">
      <c r="C13" t="s">
        <v>19</v>
      </c>
      <c r="D13">
        <v>1007861</v>
      </c>
      <c r="E13">
        <v>353655</v>
      </c>
      <c r="F13">
        <v>611600</v>
      </c>
      <c r="G13">
        <v>140141</v>
      </c>
      <c r="H13">
        <v>13603</v>
      </c>
      <c r="I13">
        <v>3100</v>
      </c>
      <c r="K13" t="s">
        <v>19</v>
      </c>
      <c r="L13">
        <v>224203</v>
      </c>
      <c r="M13">
        <v>251864</v>
      </c>
      <c r="N13">
        <v>234828</v>
      </c>
      <c r="O13">
        <v>20876</v>
      </c>
      <c r="P13">
        <v>3915</v>
      </c>
      <c r="Q13">
        <v>255</v>
      </c>
      <c r="S13" t="s">
        <v>19</v>
      </c>
      <c r="T13">
        <v>704</v>
      </c>
      <c r="U13">
        <v>105</v>
      </c>
      <c r="V13">
        <v>202</v>
      </c>
      <c r="W13">
        <v>219</v>
      </c>
      <c r="X13">
        <v>94</v>
      </c>
      <c r="Y13">
        <v>79</v>
      </c>
      <c r="AA13">
        <f t="shared" si="6"/>
        <v>0.77684720412834707</v>
      </c>
      <c r="AB13">
        <f t="shared" si="7"/>
        <v>0.28752880632254596</v>
      </c>
      <c r="AC13">
        <f t="shared" si="8"/>
        <v>0.61571288423806414</v>
      </c>
      <c r="AD13">
        <f t="shared" si="9"/>
        <v>0.84947303073333291</v>
      </c>
      <c r="AE13">
        <f t="shared" si="10"/>
        <v>0.70528559876497832</v>
      </c>
      <c r="AF13">
        <f t="shared" si="11"/>
        <v>0.89225806451612899</v>
      </c>
      <c r="AH13">
        <v>10</v>
      </c>
      <c r="AI13">
        <v>162905</v>
      </c>
      <c r="AJ13">
        <v>32488</v>
      </c>
      <c r="AK13">
        <v>40191</v>
      </c>
      <c r="AL13">
        <v>68927</v>
      </c>
      <c r="AM13">
        <v>52330</v>
      </c>
      <c r="AN13">
        <v>47929</v>
      </c>
      <c r="AP13">
        <v>588429</v>
      </c>
      <c r="AR13">
        <f t="shared" si="1"/>
        <v>0.2768473341728569</v>
      </c>
      <c r="AS13">
        <f t="shared" si="2"/>
        <v>5.5211418879762893E-2</v>
      </c>
      <c r="AT13">
        <f t="shared" si="3"/>
        <v>6.8302208082878305E-2</v>
      </c>
      <c r="AU13">
        <f t="shared" si="4"/>
        <v>0.11713732667832483</v>
      </c>
      <c r="AV13">
        <f t="shared" si="5"/>
        <v>8.8931714786320865E-2</v>
      </c>
      <c r="AW13">
        <f t="shared" si="12"/>
        <v>8.1452477699093695E-2</v>
      </c>
    </row>
    <row r="14" spans="3:49">
      <c r="C14" t="s">
        <v>20</v>
      </c>
      <c r="D14">
        <v>49737</v>
      </c>
      <c r="E14">
        <v>299042</v>
      </c>
      <c r="F14">
        <v>88983</v>
      </c>
      <c r="G14">
        <v>160181</v>
      </c>
      <c r="H14">
        <v>888824</v>
      </c>
      <c r="I14">
        <v>693983</v>
      </c>
      <c r="K14" t="s">
        <v>20</v>
      </c>
      <c r="L14">
        <v>35611</v>
      </c>
      <c r="M14">
        <v>58703</v>
      </c>
      <c r="N14">
        <v>17613</v>
      </c>
      <c r="O14">
        <v>15169</v>
      </c>
      <c r="P14">
        <v>34226</v>
      </c>
      <c r="Q14">
        <v>149370</v>
      </c>
      <c r="S14" t="s">
        <v>20</v>
      </c>
      <c r="T14">
        <v>157</v>
      </c>
      <c r="U14">
        <v>77</v>
      </c>
      <c r="V14">
        <v>74</v>
      </c>
      <c r="W14">
        <v>48</v>
      </c>
      <c r="X14">
        <v>110</v>
      </c>
      <c r="Y14">
        <v>126</v>
      </c>
      <c r="AA14">
        <f t="shared" si="6"/>
        <v>0.28085730944769488</v>
      </c>
      <c r="AB14">
        <f t="shared" si="7"/>
        <v>0.80343898181526341</v>
      </c>
      <c r="AC14">
        <f t="shared" si="8"/>
        <v>0.80123169594192145</v>
      </c>
      <c r="AD14">
        <f t="shared" si="9"/>
        <v>0.905001217372847</v>
      </c>
      <c r="AE14">
        <f t="shared" si="10"/>
        <v>0.96136917995013638</v>
      </c>
      <c r="AF14">
        <f t="shared" si="11"/>
        <v>0.78458261945897811</v>
      </c>
      <c r="AH14">
        <v>11</v>
      </c>
      <c r="AI14">
        <v>65589</v>
      </c>
      <c r="AJ14">
        <v>22094</v>
      </c>
      <c r="AK14">
        <v>14202</v>
      </c>
      <c r="AL14">
        <v>28577</v>
      </c>
      <c r="AM14">
        <v>46313</v>
      </c>
      <c r="AN14">
        <v>37021</v>
      </c>
      <c r="AP14">
        <v>271869</v>
      </c>
      <c r="AR14">
        <f t="shared" si="1"/>
        <v>0.24125222073866459</v>
      </c>
      <c r="AS14">
        <f t="shared" si="2"/>
        <v>8.1267080836726513E-2</v>
      </c>
      <c r="AT14">
        <f t="shared" si="3"/>
        <v>5.2238394226631207E-2</v>
      </c>
      <c r="AU14">
        <f t="shared" si="4"/>
        <v>0.10511312433561752</v>
      </c>
      <c r="AV14">
        <f t="shared" si="5"/>
        <v>0.17035042612434664</v>
      </c>
      <c r="AW14">
        <f t="shared" si="12"/>
        <v>0.13617220058189791</v>
      </c>
    </row>
    <row r="15" spans="3:49">
      <c r="C15" t="s">
        <v>21</v>
      </c>
      <c r="D15">
        <v>164419</v>
      </c>
      <c r="E15">
        <v>112697</v>
      </c>
      <c r="F15">
        <v>39921</v>
      </c>
      <c r="G15">
        <v>71012</v>
      </c>
      <c r="H15">
        <v>123929</v>
      </c>
      <c r="I15">
        <v>283094</v>
      </c>
      <c r="K15" t="s">
        <v>21</v>
      </c>
      <c r="L15">
        <v>101094</v>
      </c>
      <c r="M15">
        <v>40185</v>
      </c>
      <c r="N15">
        <v>8379</v>
      </c>
      <c r="O15">
        <v>18533</v>
      </c>
      <c r="P15">
        <v>14071</v>
      </c>
      <c r="Q15">
        <v>71729</v>
      </c>
      <c r="S15" t="s">
        <v>21</v>
      </c>
      <c r="T15">
        <v>470</v>
      </c>
      <c r="U15">
        <v>55</v>
      </c>
      <c r="V15">
        <v>66</v>
      </c>
      <c r="W15">
        <v>32</v>
      </c>
      <c r="X15">
        <v>282</v>
      </c>
      <c r="Y15">
        <v>262</v>
      </c>
      <c r="AA15">
        <f t="shared" si="6"/>
        <v>0.38228550228379932</v>
      </c>
      <c r="AB15">
        <f t="shared" si="7"/>
        <v>0.64293636920237451</v>
      </c>
      <c r="AC15">
        <f t="shared" si="8"/>
        <v>0.7884572029758774</v>
      </c>
      <c r="AD15">
        <f t="shared" si="9"/>
        <v>0.73856531290486116</v>
      </c>
      <c r="AE15">
        <f t="shared" si="10"/>
        <v>0.88418368582010665</v>
      </c>
      <c r="AF15">
        <f t="shared" si="11"/>
        <v>0.74569930835694154</v>
      </c>
      <c r="AH15">
        <v>12</v>
      </c>
      <c r="AI15">
        <v>70418</v>
      </c>
      <c r="AJ15">
        <v>17497</v>
      </c>
      <c r="AK15">
        <v>12281</v>
      </c>
      <c r="AL15">
        <v>22941</v>
      </c>
      <c r="AM15">
        <v>34031</v>
      </c>
      <c r="AN15">
        <v>27695</v>
      </c>
      <c r="AP15">
        <v>245231</v>
      </c>
      <c r="AR15">
        <f t="shared" si="1"/>
        <v>0.28714966704861944</v>
      </c>
      <c r="AS15">
        <f t="shared" si="2"/>
        <v>7.1349054564879638E-2</v>
      </c>
      <c r="AT15">
        <f t="shared" si="3"/>
        <v>5.0079312974297706E-2</v>
      </c>
      <c r="AU15">
        <f t="shared" si="4"/>
        <v>9.3548531792473216E-2</v>
      </c>
      <c r="AV15">
        <f t="shared" si="5"/>
        <v>0.13877119939974963</v>
      </c>
      <c r="AW15">
        <f t="shared" si="12"/>
        <v>0.11293433538174211</v>
      </c>
    </row>
    <row r="16" spans="3:49">
      <c r="C16" t="s">
        <v>22</v>
      </c>
      <c r="D16">
        <v>7925</v>
      </c>
      <c r="E16">
        <v>7331373</v>
      </c>
      <c r="F16">
        <v>1096676</v>
      </c>
      <c r="G16">
        <v>2105931</v>
      </c>
      <c r="H16">
        <v>5834257</v>
      </c>
      <c r="I16">
        <v>3058282</v>
      </c>
      <c r="K16" t="s">
        <v>22</v>
      </c>
      <c r="L16">
        <v>437</v>
      </c>
      <c r="M16">
        <v>616857</v>
      </c>
      <c r="N16">
        <v>124223</v>
      </c>
      <c r="O16">
        <v>59014</v>
      </c>
      <c r="P16">
        <v>530564</v>
      </c>
      <c r="Q16">
        <v>993625</v>
      </c>
      <c r="S16" t="s">
        <v>22</v>
      </c>
      <c r="T16">
        <v>797</v>
      </c>
      <c r="U16">
        <v>259</v>
      </c>
      <c r="V16">
        <v>203</v>
      </c>
      <c r="W16">
        <v>126</v>
      </c>
      <c r="X16">
        <v>1920</v>
      </c>
      <c r="Y16">
        <v>1767</v>
      </c>
      <c r="AA16">
        <f t="shared" si="6"/>
        <v>0.84429022082018923</v>
      </c>
      <c r="AB16">
        <f t="shared" si="7"/>
        <v>0.91582531675853895</v>
      </c>
      <c r="AC16">
        <f t="shared" si="8"/>
        <v>0.88654260693222064</v>
      </c>
      <c r="AD16">
        <f t="shared" si="9"/>
        <v>0.97191740850008856</v>
      </c>
      <c r="AE16">
        <f t="shared" si="10"/>
        <v>0.90873148028960671</v>
      </c>
      <c r="AF16">
        <f t="shared" si="11"/>
        <v>0.67452576315722357</v>
      </c>
      <c r="AH16">
        <v>13</v>
      </c>
      <c r="AI16">
        <v>206565</v>
      </c>
      <c r="AJ16">
        <v>78619</v>
      </c>
      <c r="AK16">
        <v>37212</v>
      </c>
      <c r="AL16">
        <v>78786</v>
      </c>
      <c r="AM16">
        <v>177832</v>
      </c>
      <c r="AN16">
        <v>161422</v>
      </c>
      <c r="AP16">
        <v>993319</v>
      </c>
      <c r="AR16">
        <f t="shared" si="1"/>
        <v>0.20795434296535151</v>
      </c>
      <c r="AS16">
        <f t="shared" si="2"/>
        <v>7.9147786360675668E-2</v>
      </c>
      <c r="AT16">
        <f t="shared" si="3"/>
        <v>3.7462285529623413E-2</v>
      </c>
      <c r="AU16">
        <f t="shared" si="4"/>
        <v>7.9315909591984049E-2</v>
      </c>
      <c r="AV16">
        <f t="shared" si="5"/>
        <v>0.17902808664688785</v>
      </c>
      <c r="AW16">
        <f t="shared" si="12"/>
        <v>0.16250771403748443</v>
      </c>
    </row>
    <row r="17" spans="3:49">
      <c r="C17" t="s">
        <v>23</v>
      </c>
      <c r="D17">
        <v>157095</v>
      </c>
      <c r="E17">
        <v>1983405</v>
      </c>
      <c r="F17">
        <v>496208</v>
      </c>
      <c r="G17">
        <v>682050</v>
      </c>
      <c r="H17">
        <v>768072</v>
      </c>
      <c r="I17">
        <v>4453519</v>
      </c>
      <c r="K17" t="s">
        <v>23</v>
      </c>
      <c r="L17">
        <v>36629</v>
      </c>
      <c r="M17">
        <v>357693</v>
      </c>
      <c r="N17">
        <v>83190</v>
      </c>
      <c r="O17">
        <v>89762</v>
      </c>
      <c r="P17">
        <v>221687</v>
      </c>
      <c r="Q17">
        <v>694552</v>
      </c>
      <c r="S17" t="s">
        <v>23</v>
      </c>
      <c r="T17">
        <v>360</v>
      </c>
      <c r="U17">
        <v>101</v>
      </c>
      <c r="V17">
        <v>75</v>
      </c>
      <c r="W17">
        <v>671</v>
      </c>
      <c r="X17">
        <v>282</v>
      </c>
      <c r="Y17">
        <v>374</v>
      </c>
      <c r="AA17">
        <f t="shared" si="6"/>
        <v>0.76454374741398512</v>
      </c>
      <c r="AB17">
        <f t="shared" si="7"/>
        <v>0.81960618229761451</v>
      </c>
      <c r="AC17">
        <f t="shared" si="8"/>
        <v>0.83219738496759421</v>
      </c>
      <c r="AD17">
        <f t="shared" si="9"/>
        <v>0.86741001392859762</v>
      </c>
      <c r="AE17">
        <f t="shared" si="10"/>
        <v>0.71100495786853313</v>
      </c>
      <c r="AF17">
        <f t="shared" si="11"/>
        <v>0.84396024806450809</v>
      </c>
      <c r="AH17">
        <v>14</v>
      </c>
      <c r="AI17">
        <v>174035</v>
      </c>
      <c r="AJ17">
        <v>59184</v>
      </c>
      <c r="AK17">
        <v>30010</v>
      </c>
      <c r="AL17">
        <v>63637</v>
      </c>
      <c r="AM17">
        <v>126303</v>
      </c>
      <c r="AN17">
        <v>105903</v>
      </c>
      <c r="AP17">
        <v>760948</v>
      </c>
      <c r="AR17">
        <f t="shared" si="1"/>
        <v>0.228708137743972</v>
      </c>
      <c r="AS17">
        <f t="shared" si="2"/>
        <v>7.7776668050904926E-2</v>
      </c>
      <c r="AT17">
        <f t="shared" si="3"/>
        <v>3.9437648827515152E-2</v>
      </c>
      <c r="AU17">
        <f t="shared" si="4"/>
        <v>8.3628579088189992E-2</v>
      </c>
      <c r="AV17">
        <f t="shared" si="5"/>
        <v>0.16598111828929177</v>
      </c>
      <c r="AW17">
        <f t="shared" si="12"/>
        <v>0.13917245330824182</v>
      </c>
    </row>
    <row r="18" spans="3:49">
      <c r="C18" t="s">
        <v>24</v>
      </c>
      <c r="D18">
        <v>25818</v>
      </c>
      <c r="E18">
        <v>545086</v>
      </c>
      <c r="F18">
        <v>241193</v>
      </c>
      <c r="G18">
        <v>395024</v>
      </c>
      <c r="H18">
        <v>1057896</v>
      </c>
      <c r="I18">
        <v>2157439</v>
      </c>
      <c r="K18" t="s">
        <v>24</v>
      </c>
      <c r="L18">
        <v>3448</v>
      </c>
      <c r="M18">
        <v>170712</v>
      </c>
      <c r="N18">
        <v>58955</v>
      </c>
      <c r="O18">
        <v>103226</v>
      </c>
      <c r="P18">
        <v>119606</v>
      </c>
      <c r="Q18">
        <v>492743</v>
      </c>
      <c r="S18" t="s">
        <v>24</v>
      </c>
      <c r="T18">
        <v>235</v>
      </c>
      <c r="U18">
        <v>59</v>
      </c>
      <c r="V18">
        <v>64</v>
      </c>
      <c r="W18">
        <v>202</v>
      </c>
      <c r="X18">
        <v>408</v>
      </c>
      <c r="Y18">
        <v>127</v>
      </c>
      <c r="AA18">
        <f t="shared" si="6"/>
        <v>0.8573475869548377</v>
      </c>
      <c r="AB18">
        <f t="shared" si="7"/>
        <v>0.68670815247502226</v>
      </c>
      <c r="AC18">
        <f t="shared" si="8"/>
        <v>0.75530384380972915</v>
      </c>
      <c r="AD18">
        <f t="shared" si="9"/>
        <v>0.73817287050913361</v>
      </c>
      <c r="AE18">
        <f t="shared" si="10"/>
        <v>0.88655406580609053</v>
      </c>
      <c r="AF18">
        <f t="shared" si="11"/>
        <v>0.77154858144309058</v>
      </c>
      <c r="AH18">
        <v>15</v>
      </c>
      <c r="AI18">
        <v>108287</v>
      </c>
      <c r="AJ18">
        <v>34436</v>
      </c>
      <c r="AK18">
        <v>26802</v>
      </c>
      <c r="AL18">
        <v>59619</v>
      </c>
      <c r="AM18">
        <v>89274</v>
      </c>
      <c r="AN18">
        <v>67145</v>
      </c>
      <c r="AP18">
        <v>514048</v>
      </c>
      <c r="AR18">
        <f t="shared" si="1"/>
        <v>0.2106554251743028</v>
      </c>
      <c r="AS18">
        <f t="shared" si="2"/>
        <v>6.6989853087649404E-2</v>
      </c>
      <c r="AT18">
        <f t="shared" si="3"/>
        <v>5.2139099850597607E-2</v>
      </c>
      <c r="AU18">
        <f t="shared" si="4"/>
        <v>0.11597944160856574</v>
      </c>
      <c r="AV18">
        <f t="shared" si="5"/>
        <v>0.17366860682270915</v>
      </c>
      <c r="AW18">
        <f t="shared" si="12"/>
        <v>0.13062009773406374</v>
      </c>
    </row>
    <row r="19" spans="3:49">
      <c r="C19" t="s">
        <v>25</v>
      </c>
      <c r="D19">
        <v>100727</v>
      </c>
      <c r="E19">
        <v>131081</v>
      </c>
      <c r="F19">
        <v>45361</v>
      </c>
      <c r="G19">
        <v>59015</v>
      </c>
      <c r="H19">
        <v>121306</v>
      </c>
      <c r="I19">
        <v>252241</v>
      </c>
      <c r="K19" t="s">
        <v>25</v>
      </c>
      <c r="L19">
        <v>59937</v>
      </c>
      <c r="M19">
        <v>37690</v>
      </c>
      <c r="N19">
        <v>10407</v>
      </c>
      <c r="O19">
        <v>24776</v>
      </c>
      <c r="P19">
        <v>15280</v>
      </c>
      <c r="Q19">
        <v>71854</v>
      </c>
      <c r="S19" t="s">
        <v>25</v>
      </c>
      <c r="T19">
        <v>281</v>
      </c>
      <c r="U19">
        <v>61</v>
      </c>
      <c r="V19">
        <v>35</v>
      </c>
      <c r="W19">
        <v>32</v>
      </c>
      <c r="X19">
        <v>94</v>
      </c>
      <c r="Y19">
        <v>63</v>
      </c>
      <c r="AA19">
        <f t="shared" si="6"/>
        <v>0.40216625135266609</v>
      </c>
      <c r="AB19">
        <f t="shared" si="7"/>
        <v>0.71200250226958905</v>
      </c>
      <c r="AC19">
        <f t="shared" si="8"/>
        <v>0.76980225303674965</v>
      </c>
      <c r="AD19">
        <f t="shared" si="9"/>
        <v>0.57963229687367623</v>
      </c>
      <c r="AE19">
        <f t="shared" si="10"/>
        <v>0.87326265807132375</v>
      </c>
      <c r="AF19">
        <f t="shared" si="11"/>
        <v>0.71488774624268059</v>
      </c>
      <c r="AH19">
        <v>16</v>
      </c>
      <c r="AI19">
        <v>64518</v>
      </c>
      <c r="AJ19">
        <v>17679</v>
      </c>
      <c r="AK19">
        <v>13380</v>
      </c>
      <c r="AL19">
        <v>26873</v>
      </c>
      <c r="AM19">
        <v>36570</v>
      </c>
      <c r="AN19">
        <v>28350</v>
      </c>
      <c r="AP19">
        <v>243410</v>
      </c>
      <c r="AR19">
        <f t="shared" si="1"/>
        <v>0.26505895402818291</v>
      </c>
      <c r="AS19">
        <f t="shared" si="2"/>
        <v>7.2630541062404991E-2</v>
      </c>
      <c r="AT19">
        <f t="shared" si="3"/>
        <v>5.4968982375415962E-2</v>
      </c>
      <c r="AU19">
        <f t="shared" si="4"/>
        <v>0.11040220204593074</v>
      </c>
      <c r="AV19">
        <f t="shared" si="5"/>
        <v>0.15024033523684319</v>
      </c>
      <c r="AW19">
        <f t="shared" si="12"/>
        <v>0.11647015323939033</v>
      </c>
    </row>
    <row r="20" spans="3:49">
      <c r="C20" t="s">
        <v>26</v>
      </c>
      <c r="D20">
        <v>634641</v>
      </c>
      <c r="E20">
        <v>156441</v>
      </c>
      <c r="F20">
        <v>75832</v>
      </c>
      <c r="G20">
        <v>170229</v>
      </c>
      <c r="H20">
        <v>153723</v>
      </c>
      <c r="I20">
        <v>204321</v>
      </c>
      <c r="K20" t="s">
        <v>26</v>
      </c>
      <c r="L20">
        <v>297134</v>
      </c>
      <c r="M20">
        <v>48344</v>
      </c>
      <c r="N20">
        <v>21606</v>
      </c>
      <c r="O20">
        <v>46355</v>
      </c>
      <c r="P20">
        <v>42604</v>
      </c>
      <c r="Q20">
        <v>132895</v>
      </c>
      <c r="S20" t="s">
        <v>26</v>
      </c>
      <c r="T20">
        <v>469</v>
      </c>
      <c r="U20">
        <v>62</v>
      </c>
      <c r="V20">
        <v>36</v>
      </c>
      <c r="W20">
        <v>64</v>
      </c>
      <c r="X20">
        <v>281</v>
      </c>
      <c r="Y20">
        <v>267</v>
      </c>
      <c r="AA20">
        <f t="shared" si="6"/>
        <v>0.53106874595243614</v>
      </c>
      <c r="AB20">
        <f t="shared" si="7"/>
        <v>0.69057983520944</v>
      </c>
      <c r="AC20">
        <f t="shared" si="8"/>
        <v>0.71460597109399726</v>
      </c>
      <c r="AD20">
        <f t="shared" si="9"/>
        <v>0.7273143823907795</v>
      </c>
      <c r="AE20">
        <f t="shared" si="10"/>
        <v>0.72102417985597467</v>
      </c>
      <c r="AF20">
        <f t="shared" si="11"/>
        <v>0.348270613397546</v>
      </c>
      <c r="AH20">
        <v>17</v>
      </c>
      <c r="AI20">
        <v>109448</v>
      </c>
      <c r="AJ20">
        <v>20920</v>
      </c>
      <c r="AK20">
        <v>15948</v>
      </c>
      <c r="AL20">
        <v>34908</v>
      </c>
      <c r="AM20">
        <v>45221</v>
      </c>
      <c r="AN20">
        <v>34549</v>
      </c>
      <c r="AP20">
        <v>368875</v>
      </c>
      <c r="AR20">
        <f t="shared" si="1"/>
        <v>0.29670755676042021</v>
      </c>
      <c r="AS20">
        <f t="shared" si="2"/>
        <v>5.6712978651304639E-2</v>
      </c>
      <c r="AT20">
        <f t="shared" si="3"/>
        <v>4.3234157912572006E-2</v>
      </c>
      <c r="AU20">
        <f t="shared" si="4"/>
        <v>9.4633683497119619E-2</v>
      </c>
      <c r="AV20">
        <f t="shared" si="5"/>
        <v>0.12259166384276517</v>
      </c>
      <c r="AW20">
        <f t="shared" si="12"/>
        <v>9.3660454083361572E-2</v>
      </c>
    </row>
    <row r="21" spans="3:49">
      <c r="C21" t="s">
        <v>27</v>
      </c>
      <c r="D21">
        <v>14517</v>
      </c>
      <c r="E21">
        <v>137905</v>
      </c>
      <c r="F21">
        <v>21092</v>
      </c>
      <c r="G21">
        <v>27987</v>
      </c>
      <c r="H21">
        <v>185164</v>
      </c>
      <c r="I21">
        <v>580372</v>
      </c>
      <c r="K21" t="s">
        <v>27</v>
      </c>
      <c r="L21">
        <v>9408</v>
      </c>
      <c r="M21">
        <v>53274</v>
      </c>
      <c r="N21">
        <v>5679</v>
      </c>
      <c r="O21">
        <v>5039</v>
      </c>
      <c r="P21">
        <v>20005</v>
      </c>
      <c r="Q21">
        <v>135848</v>
      </c>
      <c r="S21" t="s">
        <v>27</v>
      </c>
      <c r="T21">
        <v>235</v>
      </c>
      <c r="U21">
        <v>76</v>
      </c>
      <c r="V21">
        <v>30</v>
      </c>
      <c r="W21">
        <v>31</v>
      </c>
      <c r="X21">
        <v>94</v>
      </c>
      <c r="Y21">
        <v>126</v>
      </c>
      <c r="AA21">
        <f t="shared" si="6"/>
        <v>0.33574429978645726</v>
      </c>
      <c r="AB21">
        <f>(E21 - M21 - U21) / E21</f>
        <v>0.61313948007686447</v>
      </c>
      <c r="AC21">
        <f t="shared" si="8"/>
        <v>0.72932865541437508</v>
      </c>
      <c r="AD21">
        <f t="shared" si="9"/>
        <v>0.81884446350091111</v>
      </c>
      <c r="AE21">
        <f t="shared" si="10"/>
        <v>0.89145298222116609</v>
      </c>
      <c r="AF21">
        <f t="shared" si="11"/>
        <v>0.76571233622573109</v>
      </c>
      <c r="AH21">
        <v>18</v>
      </c>
      <c r="AI21">
        <v>56486</v>
      </c>
      <c r="AJ21">
        <v>22843</v>
      </c>
      <c r="AK21">
        <v>10654</v>
      </c>
      <c r="AL21">
        <v>21548</v>
      </c>
      <c r="AM21">
        <v>41921</v>
      </c>
      <c r="AN21">
        <v>35705</v>
      </c>
      <c r="AP21">
        <v>242199</v>
      </c>
      <c r="AR21">
        <f t="shared" si="1"/>
        <v>0.2332214418721795</v>
      </c>
      <c r="AS21">
        <f t="shared" si="2"/>
        <v>9.4315005429419604E-2</v>
      </c>
      <c r="AT21">
        <f t="shared" si="3"/>
        <v>4.3988620927419189E-2</v>
      </c>
      <c r="AU21">
        <f t="shared" si="4"/>
        <v>8.8968162544023718E-2</v>
      </c>
      <c r="AV21">
        <f t="shared" si="5"/>
        <v>0.17308494254724421</v>
      </c>
      <c r="AW21">
        <f t="shared" si="12"/>
        <v>0.14742009669734393</v>
      </c>
    </row>
    <row r="22" spans="3:49">
      <c r="C22" t="s">
        <v>28</v>
      </c>
      <c r="D22">
        <v>36406</v>
      </c>
      <c r="E22">
        <v>251024</v>
      </c>
      <c r="F22">
        <v>87525</v>
      </c>
      <c r="G22">
        <v>134714</v>
      </c>
      <c r="H22">
        <v>436302</v>
      </c>
      <c r="I22">
        <v>530812</v>
      </c>
      <c r="K22" t="s">
        <v>28</v>
      </c>
      <c r="L22">
        <v>26169</v>
      </c>
      <c r="M22">
        <v>56022</v>
      </c>
      <c r="N22">
        <v>12714</v>
      </c>
      <c r="O22">
        <v>13104</v>
      </c>
      <c r="P22">
        <v>41980</v>
      </c>
      <c r="Q22">
        <v>107203</v>
      </c>
      <c r="S22" t="s">
        <v>28</v>
      </c>
      <c r="T22">
        <v>142</v>
      </c>
      <c r="U22">
        <v>71</v>
      </c>
      <c r="V22">
        <v>34</v>
      </c>
      <c r="W22">
        <v>48</v>
      </c>
      <c r="X22">
        <v>94</v>
      </c>
      <c r="Y22">
        <v>126</v>
      </c>
      <c r="AA22">
        <f t="shared" si="6"/>
        <v>0.27728945778168435</v>
      </c>
      <c r="AB22">
        <f t="shared" si="7"/>
        <v>0.77654327873032059</v>
      </c>
      <c r="AC22">
        <f t="shared" si="8"/>
        <v>0.85435018566123966</v>
      </c>
      <c r="AD22">
        <f t="shared" si="9"/>
        <v>0.90237094882491797</v>
      </c>
      <c r="AE22">
        <f t="shared" si="10"/>
        <v>0.90356679547652774</v>
      </c>
      <c r="AF22">
        <f t="shared" si="11"/>
        <v>0.79780223506627579</v>
      </c>
      <c r="AH22">
        <v>19</v>
      </c>
      <c r="AI22">
        <v>63657</v>
      </c>
      <c r="AJ22">
        <v>23658</v>
      </c>
      <c r="AK22">
        <v>15440</v>
      </c>
      <c r="AL22">
        <v>28833</v>
      </c>
      <c r="AM22">
        <v>44191</v>
      </c>
      <c r="AN22">
        <v>35702</v>
      </c>
      <c r="AP22">
        <v>264225</v>
      </c>
      <c r="AR22">
        <f t="shared" si="1"/>
        <v>0.2409196707351689</v>
      </c>
      <c r="AS22">
        <f t="shared" si="2"/>
        <v>8.9537326142492199E-2</v>
      </c>
      <c r="AT22">
        <f t="shared" si="3"/>
        <v>5.8435045888920428E-2</v>
      </c>
      <c r="AU22">
        <f t="shared" si="4"/>
        <v>0.10912290661368153</v>
      </c>
      <c r="AV22">
        <f t="shared" si="5"/>
        <v>0.16724761093764784</v>
      </c>
      <c r="AW22">
        <f t="shared" si="12"/>
        <v>0.13511968965843504</v>
      </c>
    </row>
    <row r="23" spans="3:49">
      <c r="C23" t="s">
        <v>29</v>
      </c>
      <c r="D23">
        <v>6023</v>
      </c>
      <c r="E23">
        <v>121470</v>
      </c>
      <c r="F23">
        <v>18143</v>
      </c>
      <c r="G23">
        <v>36691</v>
      </c>
      <c r="H23">
        <v>73525</v>
      </c>
      <c r="I23">
        <v>528218</v>
      </c>
      <c r="K23" t="s">
        <v>29</v>
      </c>
      <c r="L23">
        <v>2459</v>
      </c>
      <c r="M23">
        <v>49047</v>
      </c>
      <c r="N23">
        <v>8377</v>
      </c>
      <c r="O23">
        <v>9750</v>
      </c>
      <c r="P23">
        <v>29625</v>
      </c>
      <c r="Q23">
        <v>111106</v>
      </c>
      <c r="S23" t="s">
        <v>29</v>
      </c>
      <c r="T23">
        <v>79</v>
      </c>
      <c r="U23">
        <v>60</v>
      </c>
      <c r="V23">
        <v>26</v>
      </c>
      <c r="W23">
        <v>32</v>
      </c>
      <c r="X23">
        <v>95</v>
      </c>
      <c r="Y23">
        <v>126</v>
      </c>
      <c r="AA23">
        <f t="shared" si="6"/>
        <v>0.57861530798605343</v>
      </c>
      <c r="AB23">
        <f t="shared" si="7"/>
        <v>0.59572734008397132</v>
      </c>
      <c r="AC23">
        <f t="shared" si="8"/>
        <v>0.53684616656561757</v>
      </c>
      <c r="AD23">
        <f t="shared" si="9"/>
        <v>0.73339511051756556</v>
      </c>
      <c r="AE23">
        <f t="shared" si="10"/>
        <v>0.59578374702482151</v>
      </c>
      <c r="AF23">
        <f t="shared" si="11"/>
        <v>0.78942027723402075</v>
      </c>
      <c r="AH23">
        <v>20</v>
      </c>
      <c r="AI23">
        <v>47093</v>
      </c>
      <c r="AJ23">
        <v>20636</v>
      </c>
      <c r="AK23">
        <v>11565</v>
      </c>
      <c r="AL23">
        <v>22585</v>
      </c>
      <c r="AM23">
        <v>38917</v>
      </c>
      <c r="AN23">
        <v>32425</v>
      </c>
      <c r="AP23">
        <v>210636</v>
      </c>
      <c r="AR23">
        <f t="shared" si="1"/>
        <v>0.22357526728574412</v>
      </c>
      <c r="AS23">
        <f t="shared" si="2"/>
        <v>9.7969957652063275E-2</v>
      </c>
      <c r="AT23">
        <f t="shared" si="3"/>
        <v>5.4905144419757308E-2</v>
      </c>
      <c r="AU23">
        <f t="shared" si="4"/>
        <v>0.10722288687593763</v>
      </c>
      <c r="AV23">
        <f t="shared" si="5"/>
        <v>0.18475949030555081</v>
      </c>
      <c r="AW23">
        <f t="shared" si="12"/>
        <v>0.15393854801648341</v>
      </c>
    </row>
    <row r="24" spans="3:49">
      <c r="C24" t="s">
        <v>30</v>
      </c>
      <c r="D24">
        <v>5623</v>
      </c>
      <c r="E24">
        <v>151445</v>
      </c>
      <c r="F24">
        <v>39764</v>
      </c>
      <c r="G24">
        <v>46972</v>
      </c>
      <c r="H24">
        <v>137842</v>
      </c>
      <c r="I24">
        <v>1144360</v>
      </c>
      <c r="K24" t="s">
        <v>30</v>
      </c>
      <c r="L24">
        <v>2539</v>
      </c>
      <c r="M24">
        <v>52977</v>
      </c>
      <c r="N24">
        <v>7785</v>
      </c>
      <c r="O24">
        <v>7581</v>
      </c>
      <c r="P24">
        <v>17067</v>
      </c>
      <c r="Q24">
        <v>161024</v>
      </c>
      <c r="S24" t="s">
        <v>30</v>
      </c>
      <c r="T24">
        <v>110</v>
      </c>
      <c r="U24">
        <v>72</v>
      </c>
      <c r="V24">
        <v>55</v>
      </c>
      <c r="W24">
        <v>79</v>
      </c>
      <c r="X24">
        <v>188</v>
      </c>
      <c r="Y24">
        <v>126</v>
      </c>
      <c r="AA24">
        <f t="shared" si="6"/>
        <v>0.52889916414725235</v>
      </c>
      <c r="AB24">
        <f t="shared" si="7"/>
        <v>0.64971441777543004</v>
      </c>
      <c r="AC24">
        <f t="shared" si="8"/>
        <v>0.80283673674680611</v>
      </c>
      <c r="AD24">
        <f t="shared" si="9"/>
        <v>0.83692412501064462</v>
      </c>
      <c r="AE24">
        <f t="shared" si="10"/>
        <v>0.87482044659827918</v>
      </c>
      <c r="AF24">
        <f t="shared" si="11"/>
        <v>0.8591789297074347</v>
      </c>
      <c r="AH24">
        <v>21</v>
      </c>
      <c r="AI24">
        <v>51546</v>
      </c>
      <c r="AJ24">
        <v>22750</v>
      </c>
      <c r="AK24">
        <v>11684</v>
      </c>
      <c r="AL24">
        <v>24386</v>
      </c>
      <c r="AM24">
        <v>43768</v>
      </c>
      <c r="AN24">
        <v>37897</v>
      </c>
      <c r="AP24">
        <v>234658</v>
      </c>
      <c r="AR24">
        <f t="shared" si="1"/>
        <v>0.21966436260430072</v>
      </c>
      <c r="AS24">
        <f t="shared" si="2"/>
        <v>9.6949603252392838E-2</v>
      </c>
      <c r="AT24">
        <f t="shared" si="3"/>
        <v>4.9791611622020129E-2</v>
      </c>
      <c r="AU24">
        <f t="shared" si="4"/>
        <v>0.10392145164452096</v>
      </c>
      <c r="AV24">
        <f t="shared" si="5"/>
        <v>0.1865182520945376</v>
      </c>
      <c r="AW24">
        <f t="shared" si="12"/>
        <v>0.16149886217388709</v>
      </c>
    </row>
    <row r="25" spans="3:49">
      <c r="C25" t="s">
        <v>31</v>
      </c>
      <c r="D25">
        <v>15088</v>
      </c>
      <c r="E25">
        <v>133819</v>
      </c>
      <c r="F25">
        <v>64381</v>
      </c>
      <c r="G25">
        <v>75956</v>
      </c>
      <c r="H25">
        <v>131883</v>
      </c>
      <c r="I25">
        <v>620191</v>
      </c>
      <c r="K25" t="s">
        <v>31</v>
      </c>
      <c r="L25">
        <v>7248</v>
      </c>
      <c r="M25">
        <v>68578</v>
      </c>
      <c r="N25">
        <v>17114</v>
      </c>
      <c r="O25">
        <v>20717</v>
      </c>
      <c r="P25">
        <v>32013</v>
      </c>
      <c r="Q25">
        <v>179517</v>
      </c>
      <c r="S25" t="s">
        <v>31</v>
      </c>
      <c r="T25">
        <v>204</v>
      </c>
      <c r="U25">
        <v>74</v>
      </c>
      <c r="V25">
        <v>77</v>
      </c>
      <c r="W25">
        <v>126</v>
      </c>
      <c r="X25">
        <v>313</v>
      </c>
      <c r="Y25">
        <v>251</v>
      </c>
      <c r="AA25">
        <f>(D25 - L25 - T25) / D25</f>
        <v>0.50609756097560976</v>
      </c>
      <c r="AB25">
        <f t="shared" si="7"/>
        <v>0.48697868015752621</v>
      </c>
      <c r="AC25">
        <f t="shared" si="8"/>
        <v>0.73298022708563082</v>
      </c>
      <c r="AD25">
        <f t="shared" si="9"/>
        <v>0.72559113170783085</v>
      </c>
      <c r="AE25">
        <f t="shared" si="10"/>
        <v>0.75488880295413363</v>
      </c>
      <c r="AF25">
        <f t="shared" si="11"/>
        <v>0.71014090820408549</v>
      </c>
      <c r="AH25">
        <v>22</v>
      </c>
      <c r="AI25">
        <v>62855</v>
      </c>
      <c r="AJ25">
        <v>22989</v>
      </c>
      <c r="AK25">
        <v>16925</v>
      </c>
      <c r="AL25">
        <v>35100</v>
      </c>
      <c r="AM25">
        <v>48429</v>
      </c>
      <c r="AN25">
        <v>38778</v>
      </c>
      <c r="AP25">
        <v>279601</v>
      </c>
      <c r="AR25">
        <f t="shared" si="1"/>
        <v>0.22480248640026324</v>
      </c>
      <c r="AS25">
        <f t="shared" si="2"/>
        <v>8.2220735977339143E-2</v>
      </c>
      <c r="AT25">
        <f t="shared" si="3"/>
        <v>6.0532687651331719E-2</v>
      </c>
      <c r="AU25">
        <f t="shared" si="4"/>
        <v>0.12553603170231867</v>
      </c>
      <c r="AV25">
        <f t="shared" si="5"/>
        <v>0.17320753502312222</v>
      </c>
      <c r="AW25">
        <f t="shared" si="12"/>
        <v>0.13869049109266418</v>
      </c>
    </row>
    <row r="26" spans="3:49">
      <c r="C26" t="s">
        <v>32</v>
      </c>
      <c r="D26">
        <v>3580872</v>
      </c>
      <c r="E26">
        <v>1419891</v>
      </c>
      <c r="F26">
        <v>555540</v>
      </c>
      <c r="G26">
        <v>466401</v>
      </c>
      <c r="H26">
        <v>1047601</v>
      </c>
      <c r="I26">
        <v>3813531</v>
      </c>
      <c r="K26" t="s">
        <v>32</v>
      </c>
      <c r="L26">
        <v>487105</v>
      </c>
      <c r="M26">
        <v>442950</v>
      </c>
      <c r="N26">
        <v>143832</v>
      </c>
      <c r="O26">
        <v>140339</v>
      </c>
      <c r="P26">
        <v>297936</v>
      </c>
      <c r="Q26">
        <v>587685</v>
      </c>
      <c r="S26" t="s">
        <v>32</v>
      </c>
      <c r="T26">
        <v>813</v>
      </c>
      <c r="U26">
        <v>192</v>
      </c>
      <c r="V26">
        <v>209</v>
      </c>
      <c r="W26">
        <v>282</v>
      </c>
      <c r="X26">
        <v>547</v>
      </c>
      <c r="Y26">
        <v>172</v>
      </c>
      <c r="AA26">
        <f t="shared" si="6"/>
        <v>0.86374324466219399</v>
      </c>
      <c r="AB26">
        <f t="shared" si="7"/>
        <v>0.68790421236559707</v>
      </c>
      <c r="AC26">
        <f t="shared" si="8"/>
        <v>0.74071894013032369</v>
      </c>
      <c r="AD26">
        <f t="shared" si="9"/>
        <v>0.69849764473060738</v>
      </c>
      <c r="AE26">
        <f t="shared" si="10"/>
        <v>0.71507950068776183</v>
      </c>
      <c r="AF26">
        <f t="shared" si="11"/>
        <v>0.84584968628811463</v>
      </c>
      <c r="AH26">
        <v>23</v>
      </c>
      <c r="AI26">
        <v>197081</v>
      </c>
      <c r="AJ26">
        <v>56281</v>
      </c>
      <c r="AK26">
        <v>42549</v>
      </c>
      <c r="AL26">
        <v>88025</v>
      </c>
      <c r="AM26">
        <v>124274</v>
      </c>
      <c r="AN26">
        <v>96510</v>
      </c>
      <c r="AP26">
        <v>807653</v>
      </c>
      <c r="AR26">
        <f t="shared" si="1"/>
        <v>0.24401692310930562</v>
      </c>
      <c r="AS26">
        <f t="shared" si="2"/>
        <v>6.9684629413869575E-2</v>
      </c>
      <c r="AT26">
        <f t="shared" si="3"/>
        <v>5.2682278156584571E-2</v>
      </c>
      <c r="AU26">
        <f t="shared" si="4"/>
        <v>0.10898863744702242</v>
      </c>
      <c r="AV26">
        <f t="shared" si="5"/>
        <v>0.15387053598513223</v>
      </c>
      <c r="AW26">
        <f t="shared" si="12"/>
        <v>0.11949438682206344</v>
      </c>
    </row>
    <row r="27" spans="3:49">
      <c r="C27" t="s">
        <v>33</v>
      </c>
      <c r="D27">
        <v>6676</v>
      </c>
      <c r="E27">
        <v>53245</v>
      </c>
      <c r="F27">
        <v>9563</v>
      </c>
      <c r="G27">
        <v>13417</v>
      </c>
      <c r="H27">
        <v>21996</v>
      </c>
      <c r="I27">
        <v>245397</v>
      </c>
      <c r="K27" t="s">
        <v>33</v>
      </c>
      <c r="L27">
        <v>3437</v>
      </c>
      <c r="M27">
        <v>25381</v>
      </c>
      <c r="N27">
        <v>5913</v>
      </c>
      <c r="O27">
        <v>5366</v>
      </c>
      <c r="P27">
        <v>7597</v>
      </c>
      <c r="Q27">
        <v>69998</v>
      </c>
      <c r="S27" t="s">
        <v>33</v>
      </c>
      <c r="T27">
        <v>174</v>
      </c>
      <c r="U27">
        <v>188</v>
      </c>
      <c r="V27">
        <v>177</v>
      </c>
      <c r="W27">
        <v>188</v>
      </c>
      <c r="X27">
        <v>64</v>
      </c>
      <c r="Y27">
        <v>48</v>
      </c>
      <c r="AA27">
        <f t="shared" si="6"/>
        <v>0.45910724985020973</v>
      </c>
      <c r="AB27">
        <f t="shared" si="7"/>
        <v>0.51978589538923847</v>
      </c>
      <c r="AC27">
        <f t="shared" si="8"/>
        <v>0.36317055317369029</v>
      </c>
      <c r="AD27">
        <f t="shared" si="9"/>
        <v>0.58604755161362454</v>
      </c>
      <c r="AE27">
        <f t="shared" si="10"/>
        <v>0.65170940170940173</v>
      </c>
      <c r="AF27">
        <f t="shared" si="11"/>
        <v>0.71456048769952363</v>
      </c>
      <c r="AH27">
        <v>24</v>
      </c>
      <c r="AI27">
        <v>39701</v>
      </c>
      <c r="AJ27">
        <v>16413</v>
      </c>
      <c r="AK27">
        <v>10075</v>
      </c>
      <c r="AL27">
        <v>20052</v>
      </c>
      <c r="AM27">
        <v>27520</v>
      </c>
      <c r="AN27">
        <v>24083</v>
      </c>
      <c r="AP27">
        <v>175926</v>
      </c>
      <c r="AR27">
        <f t="shared" si="1"/>
        <v>0.22566874708684334</v>
      </c>
      <c r="AS27">
        <f t="shared" si="2"/>
        <v>9.3294908086354489E-2</v>
      </c>
      <c r="AT27">
        <f t="shared" si="3"/>
        <v>5.7268396939622344E-2</v>
      </c>
      <c r="AU27">
        <f t="shared" si="4"/>
        <v>0.11397974148221411</v>
      </c>
      <c r="AV27">
        <f t="shared" si="5"/>
        <v>0.1564294078191967</v>
      </c>
      <c r="AW27">
        <f t="shared" si="12"/>
        <v>0.13689278446619602</v>
      </c>
    </row>
    <row r="28" spans="3:49">
      <c r="C28" t="s">
        <v>34</v>
      </c>
      <c r="D28">
        <v>123193</v>
      </c>
      <c r="E28">
        <v>233617</v>
      </c>
      <c r="F28">
        <v>70451</v>
      </c>
      <c r="G28">
        <v>54569</v>
      </c>
      <c r="H28">
        <v>524749</v>
      </c>
      <c r="I28">
        <v>737417</v>
      </c>
      <c r="K28" t="s">
        <v>34</v>
      </c>
      <c r="L28">
        <v>50732</v>
      </c>
      <c r="M28">
        <v>123538</v>
      </c>
      <c r="N28">
        <v>14898</v>
      </c>
      <c r="O28">
        <v>20265</v>
      </c>
      <c r="P28">
        <v>57736</v>
      </c>
      <c r="Q28">
        <v>215608</v>
      </c>
      <c r="S28" t="s">
        <v>34</v>
      </c>
      <c r="T28">
        <v>313</v>
      </c>
      <c r="U28">
        <v>104</v>
      </c>
      <c r="V28">
        <v>72</v>
      </c>
      <c r="W28">
        <v>110</v>
      </c>
      <c r="X28">
        <v>126</v>
      </c>
      <c r="Y28">
        <v>79</v>
      </c>
      <c r="AA28">
        <f t="shared" si="6"/>
        <v>0.58565015869408166</v>
      </c>
      <c r="AB28">
        <f t="shared" si="7"/>
        <v>0.47074913212651476</v>
      </c>
      <c r="AC28">
        <f t="shared" si="8"/>
        <v>0.7875118876949937</v>
      </c>
      <c r="AD28">
        <f t="shared" si="9"/>
        <v>0.62661950924517584</v>
      </c>
      <c r="AE28">
        <f t="shared" si="10"/>
        <v>0.88973394899275648</v>
      </c>
      <c r="AF28">
        <f t="shared" si="11"/>
        <v>0.7075101333438204</v>
      </c>
      <c r="AH28">
        <v>25</v>
      </c>
      <c r="AI28">
        <v>77394</v>
      </c>
      <c r="AJ28">
        <v>33433</v>
      </c>
      <c r="AK28">
        <v>15439</v>
      </c>
      <c r="AL28">
        <v>30290</v>
      </c>
      <c r="AM28">
        <v>56044</v>
      </c>
      <c r="AN28">
        <v>45977</v>
      </c>
      <c r="AP28">
        <v>322037</v>
      </c>
      <c r="AR28">
        <f t="shared" si="1"/>
        <v>0.2403264221191975</v>
      </c>
      <c r="AS28">
        <f t="shared" si="2"/>
        <v>0.10381726323372781</v>
      </c>
      <c r="AT28">
        <f t="shared" si="3"/>
        <v>4.7941696140505592E-2</v>
      </c>
      <c r="AU28">
        <f t="shared" si="4"/>
        <v>9.4057515130249014E-2</v>
      </c>
      <c r="AV28">
        <f t="shared" si="5"/>
        <v>0.17402969224033263</v>
      </c>
      <c r="AW28">
        <f t="shared" si="12"/>
        <v>0.14276930911665431</v>
      </c>
    </row>
    <row r="29" spans="3:49">
      <c r="C29" t="s">
        <v>35</v>
      </c>
      <c r="D29">
        <v>4501</v>
      </c>
      <c r="E29">
        <v>77158</v>
      </c>
      <c r="F29">
        <v>23040</v>
      </c>
      <c r="G29">
        <v>57676</v>
      </c>
      <c r="H29">
        <v>38860</v>
      </c>
      <c r="I29">
        <v>396258</v>
      </c>
      <c r="K29" t="s">
        <v>35</v>
      </c>
      <c r="L29">
        <v>1924</v>
      </c>
      <c r="M29">
        <v>30935</v>
      </c>
      <c r="N29">
        <v>9081</v>
      </c>
      <c r="O29">
        <v>37815</v>
      </c>
      <c r="P29">
        <v>11325</v>
      </c>
      <c r="Q29">
        <v>104165</v>
      </c>
      <c r="S29" t="s">
        <v>35</v>
      </c>
      <c r="T29">
        <v>172</v>
      </c>
      <c r="U29">
        <v>48</v>
      </c>
      <c r="V29">
        <v>56</v>
      </c>
      <c r="W29">
        <v>95</v>
      </c>
      <c r="X29">
        <v>79</v>
      </c>
      <c r="Y29">
        <v>95</v>
      </c>
      <c r="AA29">
        <f t="shared" si="6"/>
        <v>0.53432570539880031</v>
      </c>
      <c r="AB29">
        <f t="shared" si="7"/>
        <v>0.59844734181808756</v>
      </c>
      <c r="AC29">
        <f t="shared" si="8"/>
        <v>0.60342881944444449</v>
      </c>
      <c r="AD29">
        <f t="shared" si="9"/>
        <v>0.34270753866426246</v>
      </c>
      <c r="AE29">
        <f t="shared" si="10"/>
        <v>0.70653628409675762</v>
      </c>
      <c r="AF29">
        <f>(I29 - Q29 - Y29) / I29</f>
        <v>0.73688859278550845</v>
      </c>
      <c r="AH29">
        <v>26</v>
      </c>
      <c r="AI29">
        <v>46075</v>
      </c>
      <c r="AJ29">
        <v>15075</v>
      </c>
      <c r="AK29">
        <v>12444</v>
      </c>
      <c r="AL29">
        <v>27652</v>
      </c>
      <c r="AM29">
        <v>35154</v>
      </c>
      <c r="AN29">
        <v>29344</v>
      </c>
      <c r="AP29">
        <v>205862</v>
      </c>
      <c r="AR29">
        <f t="shared" si="1"/>
        <v>0.22381498285259058</v>
      </c>
      <c r="AS29">
        <f t="shared" si="2"/>
        <v>7.3228667748297407E-2</v>
      </c>
      <c r="AT29">
        <f t="shared" si="3"/>
        <v>6.0448261456704004E-2</v>
      </c>
      <c r="AU29">
        <f t="shared" si="4"/>
        <v>0.1343229930730295</v>
      </c>
      <c r="AV29">
        <f t="shared" si="5"/>
        <v>0.17076488132826845</v>
      </c>
      <c r="AW29">
        <f t="shared" si="12"/>
        <v>0.14254209130388318</v>
      </c>
    </row>
    <row r="30" spans="3:49">
      <c r="C30" t="s">
        <v>36</v>
      </c>
      <c r="D30">
        <v>383114</v>
      </c>
      <c r="E30">
        <v>57735</v>
      </c>
      <c r="F30">
        <v>88265</v>
      </c>
      <c r="G30">
        <v>43090</v>
      </c>
      <c r="H30">
        <v>68173</v>
      </c>
      <c r="I30">
        <v>72681</v>
      </c>
      <c r="K30" t="s">
        <v>36</v>
      </c>
      <c r="L30">
        <v>148891</v>
      </c>
      <c r="M30">
        <v>28268</v>
      </c>
      <c r="N30">
        <v>35102</v>
      </c>
      <c r="O30">
        <v>19828</v>
      </c>
      <c r="P30">
        <v>24586</v>
      </c>
      <c r="Q30">
        <v>41621</v>
      </c>
      <c r="S30" t="s">
        <v>36</v>
      </c>
      <c r="T30">
        <v>532</v>
      </c>
      <c r="U30">
        <v>50</v>
      </c>
      <c r="V30">
        <v>74</v>
      </c>
      <c r="W30">
        <v>48</v>
      </c>
      <c r="X30">
        <v>141</v>
      </c>
      <c r="Y30">
        <v>94</v>
      </c>
      <c r="AA30">
        <f t="shared" si="6"/>
        <v>0.60997770898479309</v>
      </c>
      <c r="AB30">
        <f t="shared" si="7"/>
        <v>0.50951762362518405</v>
      </c>
      <c r="AC30">
        <f t="shared" si="8"/>
        <v>0.60147283747804903</v>
      </c>
      <c r="AD30">
        <f t="shared" si="9"/>
        <v>0.5387328846600139</v>
      </c>
      <c r="AE30">
        <f t="shared" si="10"/>
        <v>0.6372904228946944</v>
      </c>
      <c r="AF30">
        <f t="shared" si="11"/>
        <v>0.42605357658810417</v>
      </c>
      <c r="AH30">
        <v>27</v>
      </c>
      <c r="AI30">
        <v>117770</v>
      </c>
      <c r="AJ30">
        <v>12304</v>
      </c>
      <c r="AK30">
        <v>13672</v>
      </c>
      <c r="AL30">
        <v>29839</v>
      </c>
      <c r="AM30">
        <v>31673</v>
      </c>
      <c r="AN30">
        <v>24493</v>
      </c>
      <c r="AP30">
        <v>379300</v>
      </c>
      <c r="AR30">
        <f t="shared" si="1"/>
        <v>0.31049301344582125</v>
      </c>
      <c r="AS30">
        <f t="shared" si="2"/>
        <v>3.2438702873714739E-2</v>
      </c>
      <c r="AT30">
        <f t="shared" si="3"/>
        <v>3.6045346691273399E-2</v>
      </c>
      <c r="AU30">
        <f t="shared" si="4"/>
        <v>7.8668600052728715E-2</v>
      </c>
      <c r="AV30">
        <f t="shared" si="5"/>
        <v>8.3503822831531765E-2</v>
      </c>
      <c r="AW30">
        <f t="shared" si="12"/>
        <v>6.4574215660427106E-2</v>
      </c>
    </row>
    <row r="31" spans="3:49">
      <c r="C31" t="s">
        <v>37</v>
      </c>
      <c r="D31">
        <v>27779</v>
      </c>
      <c r="E31">
        <v>79076</v>
      </c>
      <c r="F31">
        <v>22528</v>
      </c>
      <c r="G31">
        <v>40291</v>
      </c>
      <c r="H31">
        <v>83616</v>
      </c>
      <c r="I31">
        <v>455537</v>
      </c>
      <c r="K31" t="s">
        <v>37</v>
      </c>
      <c r="L31">
        <v>11992</v>
      </c>
      <c r="M31">
        <v>24040</v>
      </c>
      <c r="N31">
        <v>5663</v>
      </c>
      <c r="O31">
        <v>14775</v>
      </c>
      <c r="P31">
        <v>23337</v>
      </c>
      <c r="Q31">
        <v>105285</v>
      </c>
      <c r="S31" t="s">
        <v>37</v>
      </c>
      <c r="T31">
        <v>110</v>
      </c>
      <c r="U31">
        <v>47</v>
      </c>
      <c r="V31">
        <v>51</v>
      </c>
      <c r="W31">
        <v>32</v>
      </c>
      <c r="X31">
        <v>176</v>
      </c>
      <c r="Y31">
        <v>111</v>
      </c>
      <c r="AA31">
        <f t="shared" si="6"/>
        <v>0.56434716872457613</v>
      </c>
      <c r="AB31">
        <f t="shared" si="7"/>
        <v>0.69539430421366788</v>
      </c>
      <c r="AC31">
        <f t="shared" si="8"/>
        <v>0.74636008522727271</v>
      </c>
      <c r="AD31">
        <f t="shared" si="9"/>
        <v>0.6324985728822814</v>
      </c>
      <c r="AE31">
        <f t="shared" si="10"/>
        <v>0.71879783773440487</v>
      </c>
      <c r="AF31">
        <f t="shared" si="11"/>
        <v>0.76863350287682453</v>
      </c>
      <c r="AH31">
        <v>28</v>
      </c>
      <c r="AI31">
        <v>50226</v>
      </c>
      <c r="AJ31">
        <v>16575</v>
      </c>
      <c r="AK31">
        <v>10662</v>
      </c>
      <c r="AL31">
        <v>23177</v>
      </c>
      <c r="AM31">
        <v>37921</v>
      </c>
      <c r="AN31">
        <v>29860</v>
      </c>
      <c r="AP31">
        <v>212255</v>
      </c>
      <c r="AR31">
        <f t="shared" si="1"/>
        <v>0.23663046806906787</v>
      </c>
      <c r="AS31">
        <f t="shared" si="2"/>
        <v>7.8090033214765264E-2</v>
      </c>
      <c r="AT31">
        <f t="shared" si="3"/>
        <v>5.0232032225389273E-2</v>
      </c>
      <c r="AU31">
        <f t="shared" si="4"/>
        <v>0.10919412970248051</v>
      </c>
      <c r="AV31">
        <f t="shared" si="5"/>
        <v>0.17865774657840805</v>
      </c>
      <c r="AW31">
        <f t="shared" si="12"/>
        <v>0.14067984264210501</v>
      </c>
    </row>
    <row r="32" spans="3:49">
      <c r="C32" t="s">
        <v>38</v>
      </c>
      <c r="D32">
        <v>2170007</v>
      </c>
      <c r="E32">
        <v>461601</v>
      </c>
      <c r="F32">
        <v>232413</v>
      </c>
      <c r="G32">
        <v>220413</v>
      </c>
      <c r="H32">
        <v>508362</v>
      </c>
      <c r="I32">
        <v>1076315</v>
      </c>
      <c r="K32" t="s">
        <v>38</v>
      </c>
      <c r="L32">
        <v>435572</v>
      </c>
      <c r="M32">
        <v>103616</v>
      </c>
      <c r="N32">
        <v>47206</v>
      </c>
      <c r="O32">
        <v>29437</v>
      </c>
      <c r="P32">
        <v>64397</v>
      </c>
      <c r="Q32">
        <v>280961</v>
      </c>
      <c r="S32" t="s">
        <v>38</v>
      </c>
      <c r="T32">
        <v>1234</v>
      </c>
      <c r="U32">
        <v>116</v>
      </c>
      <c r="V32">
        <v>142</v>
      </c>
      <c r="W32">
        <v>94</v>
      </c>
      <c r="X32">
        <v>328</v>
      </c>
      <c r="Y32">
        <v>220</v>
      </c>
      <c r="AA32">
        <f t="shared" si="6"/>
        <v>0.79870756177284219</v>
      </c>
      <c r="AB32">
        <f t="shared" si="7"/>
        <v>0.77527778319371055</v>
      </c>
      <c r="AC32">
        <f t="shared" si="8"/>
        <v>0.79627645613627462</v>
      </c>
      <c r="AD32">
        <f t="shared" si="9"/>
        <v>0.86601969938252277</v>
      </c>
      <c r="AE32">
        <f t="shared" si="10"/>
        <v>0.8726793111994996</v>
      </c>
      <c r="AF32">
        <f t="shared" si="11"/>
        <v>0.73875584749817669</v>
      </c>
      <c r="AH32">
        <v>29</v>
      </c>
      <c r="AI32">
        <v>219576</v>
      </c>
      <c r="AJ32">
        <v>33753</v>
      </c>
      <c r="AK32">
        <v>24320</v>
      </c>
      <c r="AL32">
        <v>54298</v>
      </c>
      <c r="AM32">
        <v>73035</v>
      </c>
      <c r="AN32">
        <v>57748</v>
      </c>
      <c r="AP32">
        <v>714595</v>
      </c>
      <c r="AR32">
        <f t="shared" si="1"/>
        <v>0.30727335063917322</v>
      </c>
      <c r="AS32">
        <f t="shared" si="2"/>
        <v>4.7233747787208138E-2</v>
      </c>
      <c r="AT32">
        <f t="shared" si="3"/>
        <v>3.403326359686256E-2</v>
      </c>
      <c r="AU32">
        <f t="shared" si="4"/>
        <v>7.5984298798620203E-2</v>
      </c>
      <c r="AV32">
        <f t="shared" si="5"/>
        <v>0.1022047453452655</v>
      </c>
      <c r="AW32">
        <f t="shared" si="12"/>
        <v>8.0812208313800121E-2</v>
      </c>
    </row>
    <row r="33" spans="3:49">
      <c r="C33" t="s">
        <v>39</v>
      </c>
      <c r="D33">
        <v>346437</v>
      </c>
      <c r="E33">
        <v>38922</v>
      </c>
      <c r="F33">
        <v>13373</v>
      </c>
      <c r="G33">
        <v>26905</v>
      </c>
      <c r="H33">
        <v>42354</v>
      </c>
      <c r="I33">
        <v>178916</v>
      </c>
      <c r="K33" t="s">
        <v>39</v>
      </c>
      <c r="L33">
        <v>46990</v>
      </c>
      <c r="M33">
        <v>10717</v>
      </c>
      <c r="N33">
        <v>8541</v>
      </c>
      <c r="O33">
        <v>6839</v>
      </c>
      <c r="P33">
        <v>5928</v>
      </c>
      <c r="Q33">
        <v>27175</v>
      </c>
      <c r="S33" t="s">
        <v>39</v>
      </c>
      <c r="T33">
        <v>158</v>
      </c>
      <c r="U33">
        <v>39</v>
      </c>
      <c r="V33">
        <v>39</v>
      </c>
      <c r="W33">
        <v>15</v>
      </c>
      <c r="X33">
        <v>111</v>
      </c>
      <c r="Y33">
        <v>62</v>
      </c>
      <c r="AA33">
        <f t="shared" si="6"/>
        <v>0.86390599156556602</v>
      </c>
      <c r="AB33">
        <f>(E33 - M33 - U33) / E33</f>
        <v>0.7236524330712707</v>
      </c>
      <c r="AC33">
        <f t="shared" si="8"/>
        <v>0.35840873401630152</v>
      </c>
      <c r="AD33">
        <f t="shared" si="9"/>
        <v>0.74525181193086787</v>
      </c>
      <c r="AE33">
        <f t="shared" si="10"/>
        <v>0.85741606459838504</v>
      </c>
      <c r="AF33">
        <f t="shared" si="11"/>
        <v>0.84776654966576492</v>
      </c>
      <c r="AH33">
        <v>30</v>
      </c>
      <c r="AI33">
        <v>72070</v>
      </c>
      <c r="AJ33">
        <v>11227</v>
      </c>
      <c r="AK33">
        <v>7398</v>
      </c>
      <c r="AL33">
        <v>17261</v>
      </c>
      <c r="AM33">
        <v>26090</v>
      </c>
      <c r="AN33">
        <v>18880</v>
      </c>
      <c r="AP33">
        <v>233571</v>
      </c>
      <c r="AR33">
        <f t="shared" si="1"/>
        <v>0.30855714108343929</v>
      </c>
      <c r="AS33">
        <f t="shared" si="2"/>
        <v>4.8066754862547148E-2</v>
      </c>
      <c r="AT33">
        <f t="shared" si="3"/>
        <v>3.1673452611839653E-2</v>
      </c>
      <c r="AU33">
        <f t="shared" si="4"/>
        <v>7.3900441407537751E-2</v>
      </c>
      <c r="AV33">
        <f t="shared" si="5"/>
        <v>0.11170051076546318</v>
      </c>
      <c r="AW33">
        <f t="shared" si="12"/>
        <v>8.0831952596854911E-2</v>
      </c>
    </row>
    <row r="34" spans="3:49">
      <c r="C34" t="s">
        <v>40</v>
      </c>
      <c r="D34">
        <v>273443</v>
      </c>
      <c r="E34">
        <v>36520</v>
      </c>
      <c r="F34">
        <v>14856</v>
      </c>
      <c r="G34">
        <v>27144</v>
      </c>
      <c r="H34">
        <v>41356</v>
      </c>
      <c r="I34">
        <v>207714</v>
      </c>
      <c r="K34" t="s">
        <v>40</v>
      </c>
      <c r="L34">
        <v>38617</v>
      </c>
      <c r="M34">
        <v>15818</v>
      </c>
      <c r="N34">
        <v>4945</v>
      </c>
      <c r="O34">
        <v>6723</v>
      </c>
      <c r="P34">
        <v>15291</v>
      </c>
      <c r="Q34">
        <v>40935</v>
      </c>
      <c r="S34" t="s">
        <v>40</v>
      </c>
      <c r="T34">
        <v>157</v>
      </c>
      <c r="U34">
        <v>18</v>
      </c>
      <c r="V34">
        <v>41</v>
      </c>
      <c r="W34">
        <v>32</v>
      </c>
      <c r="X34">
        <v>110</v>
      </c>
      <c r="Y34">
        <v>64</v>
      </c>
      <c r="AA34">
        <f t="shared" si="6"/>
        <v>0.85820079504686531</v>
      </c>
      <c r="AB34">
        <f t="shared" si="7"/>
        <v>0.56637458926615558</v>
      </c>
      <c r="AC34">
        <f t="shared" si="8"/>
        <v>0.66437802907915988</v>
      </c>
      <c r="AD34">
        <f t="shared" si="9"/>
        <v>0.75114205717653992</v>
      </c>
      <c r="AE34">
        <f t="shared" si="10"/>
        <v>0.62759938098462131</v>
      </c>
      <c r="AF34">
        <f t="shared" si="11"/>
        <v>0.80261802285835326</v>
      </c>
      <c r="AH34">
        <v>31</v>
      </c>
      <c r="AI34">
        <v>68752</v>
      </c>
      <c r="AJ34">
        <v>11014</v>
      </c>
      <c r="AK34">
        <v>8049</v>
      </c>
      <c r="AL34">
        <v>18983</v>
      </c>
      <c r="AM34">
        <v>27503</v>
      </c>
      <c r="AN34">
        <v>19918</v>
      </c>
      <c r="AP34">
        <v>233345</v>
      </c>
      <c r="AR34">
        <f t="shared" si="1"/>
        <v>0.29463669673659176</v>
      </c>
      <c r="AS34">
        <f t="shared" si="2"/>
        <v>4.7200497118001242E-2</v>
      </c>
      <c r="AT34">
        <f t="shared" si="3"/>
        <v>3.4493989586234973E-2</v>
      </c>
      <c r="AU34">
        <f t="shared" si="4"/>
        <v>8.1351646703379119E-2</v>
      </c>
      <c r="AV34">
        <f t="shared" si="5"/>
        <v>0.11786410679466026</v>
      </c>
      <c r="AW34">
        <f t="shared" si="12"/>
        <v>8.535858921339648E-2</v>
      </c>
    </row>
    <row r="35" spans="3:49">
      <c r="C35" t="s">
        <v>41</v>
      </c>
      <c r="D35">
        <v>47939</v>
      </c>
      <c r="E35">
        <v>219742</v>
      </c>
      <c r="F35">
        <v>137841</v>
      </c>
      <c r="G35">
        <v>201991</v>
      </c>
      <c r="H35">
        <v>576019</v>
      </c>
      <c r="I35">
        <v>906259</v>
      </c>
      <c r="K35" t="s">
        <v>41</v>
      </c>
      <c r="L35">
        <v>24742</v>
      </c>
      <c r="M35">
        <v>92073</v>
      </c>
      <c r="N35">
        <v>19484</v>
      </c>
      <c r="O35">
        <v>37809</v>
      </c>
      <c r="P35">
        <v>30123</v>
      </c>
      <c r="Q35">
        <v>243376</v>
      </c>
      <c r="S35" t="s">
        <v>41</v>
      </c>
      <c r="T35">
        <v>551</v>
      </c>
      <c r="U35">
        <v>44</v>
      </c>
      <c r="V35">
        <v>93</v>
      </c>
      <c r="W35">
        <v>173</v>
      </c>
      <c r="X35">
        <v>439</v>
      </c>
      <c r="Y35">
        <v>157</v>
      </c>
      <c r="AA35">
        <f t="shared" si="6"/>
        <v>0.47239199816433386</v>
      </c>
      <c r="AB35">
        <f t="shared" si="7"/>
        <v>0.58079475020706106</v>
      </c>
      <c r="AC35">
        <f t="shared" si="8"/>
        <v>0.85797404255627863</v>
      </c>
      <c r="AD35">
        <f t="shared" si="9"/>
        <v>0.81196191909540527</v>
      </c>
      <c r="AE35">
        <f t="shared" si="10"/>
        <v>0.94694272237547716</v>
      </c>
      <c r="AF35">
        <f t="shared" si="11"/>
        <v>0.73127659973583714</v>
      </c>
      <c r="AH35">
        <v>32</v>
      </c>
      <c r="AI35">
        <v>77580</v>
      </c>
      <c r="AJ35">
        <v>27118</v>
      </c>
      <c r="AK35">
        <v>18623</v>
      </c>
      <c r="AL35">
        <v>34669</v>
      </c>
      <c r="AM35">
        <v>56132</v>
      </c>
      <c r="AN35">
        <v>47542</v>
      </c>
      <c r="AP35">
        <v>342149</v>
      </c>
      <c r="AR35">
        <f t="shared" si="1"/>
        <v>0.22674331943100812</v>
      </c>
      <c r="AS35">
        <f t="shared" si="2"/>
        <v>7.9257867186518158E-2</v>
      </c>
      <c r="AT35">
        <f t="shared" si="3"/>
        <v>5.4429502935855432E-2</v>
      </c>
      <c r="AU35">
        <f t="shared" si="4"/>
        <v>0.10132719955341093</v>
      </c>
      <c r="AV35">
        <f t="shared" si="5"/>
        <v>0.16405717976670983</v>
      </c>
      <c r="AW35">
        <f t="shared" si="12"/>
        <v>0.13895115870571009</v>
      </c>
    </row>
    <row r="36" spans="3:49">
      <c r="C36" t="s">
        <v>42</v>
      </c>
      <c r="D36">
        <v>5240</v>
      </c>
      <c r="E36">
        <v>181756</v>
      </c>
      <c r="F36">
        <v>93382</v>
      </c>
      <c r="G36">
        <v>90370</v>
      </c>
      <c r="H36">
        <v>260173</v>
      </c>
      <c r="I36">
        <v>997846</v>
      </c>
      <c r="K36" t="s">
        <v>42</v>
      </c>
      <c r="L36">
        <v>2258</v>
      </c>
      <c r="M36">
        <v>107375</v>
      </c>
      <c r="N36">
        <v>21590</v>
      </c>
      <c r="O36">
        <v>36852</v>
      </c>
      <c r="P36">
        <v>55475</v>
      </c>
      <c r="Q36">
        <v>270621</v>
      </c>
      <c r="S36" t="s">
        <v>42</v>
      </c>
      <c r="T36">
        <v>485</v>
      </c>
      <c r="U36">
        <v>45</v>
      </c>
      <c r="V36">
        <v>45</v>
      </c>
      <c r="W36">
        <v>63</v>
      </c>
      <c r="X36">
        <v>250</v>
      </c>
      <c r="Y36">
        <v>188</v>
      </c>
      <c r="AA36">
        <f t="shared" si="6"/>
        <v>0.4765267175572519</v>
      </c>
      <c r="AB36">
        <f t="shared" si="7"/>
        <v>0.40898787385285768</v>
      </c>
      <c r="AC36">
        <f t="shared" si="8"/>
        <v>0.76831723458482359</v>
      </c>
      <c r="AD36">
        <f t="shared" si="9"/>
        <v>0.59151267013389397</v>
      </c>
      <c r="AE36">
        <f t="shared" si="10"/>
        <v>0.78581559193305994</v>
      </c>
      <c r="AF36">
        <f t="shared" si="11"/>
        <v>0.72860641822485639</v>
      </c>
      <c r="AH36">
        <v>33</v>
      </c>
      <c r="AI36">
        <v>65573</v>
      </c>
      <c r="AJ36">
        <v>26971</v>
      </c>
      <c r="AK36">
        <v>19293</v>
      </c>
      <c r="AL36">
        <v>38056</v>
      </c>
      <c r="AM36">
        <v>54523</v>
      </c>
      <c r="AN36">
        <v>45265</v>
      </c>
      <c r="AP36">
        <v>304495</v>
      </c>
      <c r="AR36">
        <f t="shared" ref="AR36:AR67" si="13">AI36 / AP36</f>
        <v>0.2153500057472208</v>
      </c>
      <c r="AS36">
        <f t="shared" ref="AS36:AS67" si="14">AJ36 / AP36</f>
        <v>8.8576167096339836E-2</v>
      </c>
      <c r="AT36">
        <f t="shared" ref="AT36:AT67" si="15">AK36 / AP36</f>
        <v>6.3360646316031458E-2</v>
      </c>
      <c r="AU36">
        <f t="shared" ref="AU36:AU67" si="16">AL36 / AP36</f>
        <v>0.12498070575871525</v>
      </c>
      <c r="AV36">
        <f t="shared" ref="AV36:AV67" si="17">AM36 / AP36</f>
        <v>0.17906041150100988</v>
      </c>
      <c r="AW36">
        <f t="shared" si="12"/>
        <v>0.14865597136241973</v>
      </c>
    </row>
    <row r="37" spans="3:49">
      <c r="C37" t="s">
        <v>43</v>
      </c>
      <c r="D37">
        <v>11500</v>
      </c>
      <c r="E37">
        <v>129544</v>
      </c>
      <c r="F37">
        <v>26739</v>
      </c>
      <c r="G37">
        <v>38678</v>
      </c>
      <c r="H37">
        <v>106378</v>
      </c>
      <c r="I37">
        <v>641583</v>
      </c>
      <c r="K37" t="s">
        <v>43</v>
      </c>
      <c r="L37">
        <v>4086</v>
      </c>
      <c r="M37">
        <v>41293</v>
      </c>
      <c r="N37">
        <v>15195</v>
      </c>
      <c r="O37">
        <v>12578</v>
      </c>
      <c r="P37">
        <v>23852</v>
      </c>
      <c r="Q37">
        <v>110448</v>
      </c>
      <c r="S37" t="s">
        <v>43</v>
      </c>
      <c r="T37">
        <v>188</v>
      </c>
      <c r="U37">
        <v>27</v>
      </c>
      <c r="V37">
        <v>28</v>
      </c>
      <c r="W37">
        <v>79</v>
      </c>
      <c r="X37">
        <v>95</v>
      </c>
      <c r="Y37">
        <v>63</v>
      </c>
      <c r="AA37">
        <f t="shared" si="6"/>
        <v>0.6283478260869565</v>
      </c>
      <c r="AB37">
        <f t="shared" si="7"/>
        <v>0.68103501512999443</v>
      </c>
      <c r="AC37">
        <f t="shared" si="8"/>
        <v>0.43068177568345861</v>
      </c>
      <c r="AD37">
        <f t="shared" si="9"/>
        <v>0.67275970836134236</v>
      </c>
      <c r="AE37">
        <f t="shared" si="10"/>
        <v>0.77488766474270998</v>
      </c>
      <c r="AF37">
        <f t="shared" si="11"/>
        <v>0.82775260566442688</v>
      </c>
      <c r="AH37">
        <v>34</v>
      </c>
      <c r="AI37">
        <v>50343</v>
      </c>
      <c r="AJ37">
        <v>19723</v>
      </c>
      <c r="AK37">
        <v>12284</v>
      </c>
      <c r="AL37">
        <v>22957</v>
      </c>
      <c r="AM37">
        <v>40228</v>
      </c>
      <c r="AN37">
        <v>32342</v>
      </c>
      <c r="AP37">
        <v>230141</v>
      </c>
      <c r="AR37">
        <f t="shared" si="13"/>
        <v>0.21874850635045473</v>
      </c>
      <c r="AS37">
        <f t="shared" si="14"/>
        <v>8.5699636309914354E-2</v>
      </c>
      <c r="AT37">
        <f t="shared" si="15"/>
        <v>5.3375973859503524E-2</v>
      </c>
      <c r="AU37">
        <f t="shared" si="16"/>
        <v>9.9751891231896969E-2</v>
      </c>
      <c r="AV37">
        <f t="shared" si="17"/>
        <v>0.1747971895490156</v>
      </c>
      <c r="AW37">
        <f t="shared" si="12"/>
        <v>0.14053123954445318</v>
      </c>
    </row>
    <row r="38" spans="3:49">
      <c r="C38" t="s">
        <v>44</v>
      </c>
      <c r="D38">
        <v>158062</v>
      </c>
      <c r="E38">
        <v>113522</v>
      </c>
      <c r="F38">
        <v>66055</v>
      </c>
      <c r="G38">
        <v>84056</v>
      </c>
      <c r="H38">
        <v>119730</v>
      </c>
      <c r="I38">
        <v>370208</v>
      </c>
      <c r="K38" t="s">
        <v>44</v>
      </c>
      <c r="L38">
        <v>76876</v>
      </c>
      <c r="M38">
        <v>65333</v>
      </c>
      <c r="N38">
        <v>13916</v>
      </c>
      <c r="O38">
        <v>30295</v>
      </c>
      <c r="P38">
        <v>42447</v>
      </c>
      <c r="Q38">
        <v>109468</v>
      </c>
      <c r="S38" t="s">
        <v>44</v>
      </c>
      <c r="T38">
        <v>251</v>
      </c>
      <c r="U38">
        <v>35</v>
      </c>
      <c r="V38">
        <v>36</v>
      </c>
      <c r="W38">
        <v>97</v>
      </c>
      <c r="X38">
        <v>157</v>
      </c>
      <c r="Y38">
        <v>63</v>
      </c>
      <c r="AA38">
        <f t="shared" si="6"/>
        <v>0.51204590603687161</v>
      </c>
      <c r="AB38">
        <f t="shared" si="7"/>
        <v>0.4241820968622822</v>
      </c>
      <c r="AC38">
        <f t="shared" si="8"/>
        <v>0.78878207554310797</v>
      </c>
      <c r="AD38">
        <f t="shared" si="9"/>
        <v>0.63843152184258112</v>
      </c>
      <c r="AE38">
        <f t="shared" si="10"/>
        <v>0.64416604025724544</v>
      </c>
      <c r="AF38">
        <f t="shared" si="11"/>
        <v>0.70413659348258273</v>
      </c>
      <c r="AH38">
        <v>35</v>
      </c>
      <c r="AI38">
        <v>71677</v>
      </c>
      <c r="AJ38">
        <v>21270</v>
      </c>
      <c r="AK38">
        <v>16367</v>
      </c>
      <c r="AL38">
        <v>31658</v>
      </c>
      <c r="AM38">
        <v>41793</v>
      </c>
      <c r="AN38">
        <v>33216</v>
      </c>
      <c r="AP38">
        <v>286368</v>
      </c>
      <c r="AR38">
        <f t="shared" si="13"/>
        <v>0.25029682087384064</v>
      </c>
      <c r="AS38">
        <f t="shared" si="14"/>
        <v>7.4275058665772706E-2</v>
      </c>
      <c r="AT38">
        <f t="shared" si="15"/>
        <v>5.7153732260587772E-2</v>
      </c>
      <c r="AU38">
        <f t="shared" si="16"/>
        <v>0.11055006145938094</v>
      </c>
      <c r="AV38">
        <f t="shared" si="17"/>
        <v>0.14594158565202817</v>
      </c>
      <c r="AW38">
        <f t="shared" si="12"/>
        <v>0.11599061347636608</v>
      </c>
    </row>
    <row r="39" spans="3:49">
      <c r="C39" t="s">
        <v>45</v>
      </c>
      <c r="D39">
        <v>3109973</v>
      </c>
      <c r="E39">
        <v>5086486</v>
      </c>
      <c r="F39">
        <v>2087103</v>
      </c>
      <c r="G39">
        <v>614723</v>
      </c>
      <c r="H39">
        <v>1270374</v>
      </c>
      <c r="I39">
        <v>1495861</v>
      </c>
      <c r="K39" t="s">
        <v>45</v>
      </c>
      <c r="L39">
        <v>387046</v>
      </c>
      <c r="M39">
        <v>527022</v>
      </c>
      <c r="N39">
        <v>201072</v>
      </c>
      <c r="O39">
        <v>111478</v>
      </c>
      <c r="P39">
        <v>381090</v>
      </c>
      <c r="Q39">
        <v>326553</v>
      </c>
      <c r="S39" t="s">
        <v>45</v>
      </c>
      <c r="T39">
        <v>1281</v>
      </c>
      <c r="U39">
        <v>109</v>
      </c>
      <c r="V39">
        <v>123</v>
      </c>
      <c r="W39">
        <v>316</v>
      </c>
      <c r="X39">
        <v>1732</v>
      </c>
      <c r="Y39">
        <v>204</v>
      </c>
      <c r="AA39">
        <f>(D39 - L39 - T39) / D39</f>
        <v>0.8751349288241409</v>
      </c>
      <c r="AB39">
        <f t="shared" si="7"/>
        <v>0.89636637159720878</v>
      </c>
      <c r="AC39">
        <f t="shared" si="8"/>
        <v>0.90360082851684842</v>
      </c>
      <c r="AD39">
        <f>(G39 - O39 - W39) / G39</f>
        <v>0.81813922693635999</v>
      </c>
      <c r="AE39">
        <f t="shared" si="10"/>
        <v>0.69865409713989735</v>
      </c>
      <c r="AF39">
        <f t="shared" si="11"/>
        <v>0.78155924915483455</v>
      </c>
      <c r="AH39">
        <v>36</v>
      </c>
      <c r="AI39">
        <v>218886</v>
      </c>
      <c r="AJ39">
        <v>61233</v>
      </c>
      <c r="AK39">
        <v>50333</v>
      </c>
      <c r="AL39">
        <v>97522</v>
      </c>
      <c r="AM39">
        <v>140141</v>
      </c>
      <c r="AN39">
        <v>111747</v>
      </c>
      <c r="AP39">
        <v>906895</v>
      </c>
      <c r="AR39">
        <f t="shared" si="13"/>
        <v>0.2413575992810634</v>
      </c>
      <c r="AS39">
        <f t="shared" si="14"/>
        <v>6.7519393094018595E-2</v>
      </c>
      <c r="AT39">
        <f t="shared" si="15"/>
        <v>5.5500361122290891E-2</v>
      </c>
      <c r="AU39">
        <f t="shared" si="16"/>
        <v>0.10753394825200271</v>
      </c>
      <c r="AV39">
        <f t="shared" si="17"/>
        <v>0.15452836326145805</v>
      </c>
      <c r="AW39">
        <f t="shared" si="12"/>
        <v>0.1232193363068492</v>
      </c>
    </row>
    <row r="40" spans="3:49">
      <c r="C40" t="s">
        <v>46</v>
      </c>
      <c r="D40">
        <v>8875</v>
      </c>
      <c r="E40">
        <v>152104</v>
      </c>
      <c r="F40">
        <v>60840</v>
      </c>
      <c r="G40">
        <v>121325</v>
      </c>
      <c r="H40">
        <v>138434</v>
      </c>
      <c r="I40">
        <v>1018873</v>
      </c>
      <c r="K40" t="s">
        <v>46</v>
      </c>
      <c r="L40">
        <v>2390</v>
      </c>
      <c r="M40">
        <v>66019</v>
      </c>
      <c r="N40">
        <v>13994</v>
      </c>
      <c r="O40">
        <v>22167</v>
      </c>
      <c r="P40">
        <v>38860</v>
      </c>
      <c r="Q40">
        <v>148439</v>
      </c>
      <c r="S40" t="s">
        <v>46</v>
      </c>
      <c r="T40">
        <v>126</v>
      </c>
      <c r="U40">
        <v>29</v>
      </c>
      <c r="V40">
        <v>32</v>
      </c>
      <c r="W40">
        <v>94</v>
      </c>
      <c r="X40">
        <v>96</v>
      </c>
      <c r="Y40">
        <v>110</v>
      </c>
      <c r="AA40">
        <f t="shared" si="6"/>
        <v>0.71650704225352113</v>
      </c>
      <c r="AB40">
        <f t="shared" si="7"/>
        <v>0.56577078840793138</v>
      </c>
      <c r="AC40">
        <f t="shared" si="8"/>
        <v>0.76946088099934251</v>
      </c>
      <c r="AD40">
        <f t="shared" si="9"/>
        <v>0.81651761796826705</v>
      </c>
      <c r="AE40">
        <f t="shared" si="10"/>
        <v>0.71859514281173698</v>
      </c>
      <c r="AF40">
        <f t="shared" si="11"/>
        <v>0.85420263369428773</v>
      </c>
      <c r="AH40">
        <v>37</v>
      </c>
      <c r="AI40">
        <v>52597</v>
      </c>
      <c r="AJ40">
        <v>20308</v>
      </c>
      <c r="AK40">
        <v>15345</v>
      </c>
      <c r="AL40">
        <v>33356</v>
      </c>
      <c r="AM40">
        <v>42927</v>
      </c>
      <c r="AN40">
        <v>35016</v>
      </c>
      <c r="AP40">
        <v>241719</v>
      </c>
      <c r="AR40">
        <f t="shared" si="13"/>
        <v>0.21759563791013531</v>
      </c>
      <c r="AS40">
        <f t="shared" si="14"/>
        <v>8.4014909874689209E-2</v>
      </c>
      <c r="AT40">
        <f t="shared" si="15"/>
        <v>6.3482804413389105E-2</v>
      </c>
      <c r="AU40">
        <f t="shared" si="16"/>
        <v>0.13799494454304378</v>
      </c>
      <c r="AV40">
        <f t="shared" si="17"/>
        <v>0.17759050798654635</v>
      </c>
      <c r="AW40">
        <f t="shared" si="12"/>
        <v>0.14486242289600734</v>
      </c>
    </row>
    <row r="41" spans="3:49">
      <c r="C41" t="s">
        <v>47</v>
      </c>
      <c r="D41">
        <v>240766</v>
      </c>
      <c r="E41">
        <v>145627</v>
      </c>
      <c r="F41">
        <v>73819</v>
      </c>
      <c r="G41">
        <v>104520</v>
      </c>
      <c r="H41">
        <v>224262</v>
      </c>
      <c r="I41">
        <v>199306</v>
      </c>
      <c r="K41" t="s">
        <v>47</v>
      </c>
      <c r="L41">
        <v>97027</v>
      </c>
      <c r="M41">
        <v>73757</v>
      </c>
      <c r="N41">
        <v>12043</v>
      </c>
      <c r="O41">
        <v>16318</v>
      </c>
      <c r="P41">
        <v>47207</v>
      </c>
      <c r="Q41">
        <v>78312</v>
      </c>
      <c r="S41" t="s">
        <v>47</v>
      </c>
      <c r="T41">
        <v>360</v>
      </c>
      <c r="U41">
        <v>42</v>
      </c>
      <c r="V41">
        <v>36</v>
      </c>
      <c r="W41">
        <v>48</v>
      </c>
      <c r="X41">
        <v>110</v>
      </c>
      <c r="Y41">
        <v>126</v>
      </c>
      <c r="AA41">
        <f t="shared" si="6"/>
        <v>0.59551182475930986</v>
      </c>
      <c r="AB41">
        <f t="shared" si="7"/>
        <v>0.49323271096705967</v>
      </c>
      <c r="AC41">
        <f t="shared" si="8"/>
        <v>0.83637004023354422</v>
      </c>
      <c r="AD41">
        <f t="shared" si="9"/>
        <v>0.84341752774588596</v>
      </c>
      <c r="AE41">
        <f t="shared" si="10"/>
        <v>0.78901017559818432</v>
      </c>
      <c r="AF41">
        <f t="shared" si="11"/>
        <v>0.60644436193591766</v>
      </c>
      <c r="AH41">
        <v>38</v>
      </c>
      <c r="AI41">
        <v>79079</v>
      </c>
      <c r="AJ41">
        <v>23694</v>
      </c>
      <c r="AK41">
        <v>15786</v>
      </c>
      <c r="AL41">
        <v>32527</v>
      </c>
      <c r="AM41">
        <v>47768</v>
      </c>
      <c r="AN41">
        <v>37364</v>
      </c>
      <c r="AP41">
        <v>309931</v>
      </c>
      <c r="AR41">
        <f t="shared" si="13"/>
        <v>0.25515033991436803</v>
      </c>
      <c r="AS41">
        <f t="shared" si="14"/>
        <v>7.6449274193288189E-2</v>
      </c>
      <c r="AT41">
        <f t="shared" si="15"/>
        <v>5.0933917549390029E-2</v>
      </c>
      <c r="AU41">
        <f t="shared" si="16"/>
        <v>0.10494916610471362</v>
      </c>
      <c r="AV41">
        <f t="shared" si="17"/>
        <v>0.15412462773972271</v>
      </c>
      <c r="AW41">
        <f t="shared" si="12"/>
        <v>0.12055586566042119</v>
      </c>
    </row>
    <row r="42" spans="3:49">
      <c r="C42" t="s">
        <v>48</v>
      </c>
      <c r="D42">
        <v>64038</v>
      </c>
      <c r="E42">
        <v>149231</v>
      </c>
      <c r="F42">
        <v>86567</v>
      </c>
      <c r="G42">
        <v>101822</v>
      </c>
      <c r="H42">
        <v>337604</v>
      </c>
      <c r="I42">
        <v>750316</v>
      </c>
      <c r="K42" t="s">
        <v>48</v>
      </c>
      <c r="L42">
        <v>22184</v>
      </c>
      <c r="M42">
        <v>74381</v>
      </c>
      <c r="N42">
        <v>35047</v>
      </c>
      <c r="O42">
        <v>14962</v>
      </c>
      <c r="P42">
        <v>41828</v>
      </c>
      <c r="Q42">
        <v>220870</v>
      </c>
      <c r="S42" t="s">
        <v>48</v>
      </c>
      <c r="T42">
        <v>313</v>
      </c>
      <c r="U42">
        <v>84</v>
      </c>
      <c r="V42">
        <v>39</v>
      </c>
      <c r="W42">
        <v>48</v>
      </c>
      <c r="X42">
        <v>110</v>
      </c>
      <c r="Y42">
        <v>157</v>
      </c>
      <c r="AA42">
        <f t="shared" si="6"/>
        <v>0.64869296355289052</v>
      </c>
      <c r="AB42">
        <f t="shared" si="7"/>
        <v>0.50100850359509752</v>
      </c>
      <c r="AC42">
        <f t="shared" si="8"/>
        <v>0.59469543821548632</v>
      </c>
      <c r="AD42">
        <f t="shared" si="9"/>
        <v>0.85258588517216316</v>
      </c>
      <c r="AE42">
        <f t="shared" si="10"/>
        <v>0.87577753818082726</v>
      </c>
      <c r="AF42">
        <f t="shared" si="11"/>
        <v>0.70542144909611415</v>
      </c>
      <c r="AH42">
        <v>39</v>
      </c>
      <c r="AI42">
        <v>74520</v>
      </c>
      <c r="AJ42">
        <v>24753</v>
      </c>
      <c r="AK42">
        <v>16946</v>
      </c>
      <c r="AL42">
        <v>34051</v>
      </c>
      <c r="AM42">
        <v>50633</v>
      </c>
      <c r="AN42">
        <v>43563</v>
      </c>
      <c r="AP42">
        <v>331085</v>
      </c>
      <c r="AR42">
        <f t="shared" si="13"/>
        <v>0.22507815213615839</v>
      </c>
      <c r="AS42">
        <f t="shared" si="14"/>
        <v>7.4763278312215894E-2</v>
      </c>
      <c r="AT42">
        <f t="shared" si="15"/>
        <v>5.1183230892369029E-2</v>
      </c>
      <c r="AU42">
        <f t="shared" si="16"/>
        <v>0.10284670099823308</v>
      </c>
      <c r="AV42">
        <f t="shared" si="17"/>
        <v>0.15293051633266383</v>
      </c>
      <c r="AW42">
        <f t="shared" si="12"/>
        <v>0.13157648338040082</v>
      </c>
    </row>
    <row r="43" spans="3:49">
      <c r="C43" t="s">
        <v>49</v>
      </c>
      <c r="D43">
        <v>55068</v>
      </c>
      <c r="E43">
        <v>149637</v>
      </c>
      <c r="F43">
        <v>66338</v>
      </c>
      <c r="G43">
        <v>76972</v>
      </c>
      <c r="H43">
        <v>269103</v>
      </c>
      <c r="I43">
        <v>681224</v>
      </c>
      <c r="K43" t="s">
        <v>49</v>
      </c>
      <c r="L43">
        <v>33880</v>
      </c>
      <c r="M43">
        <v>74602</v>
      </c>
      <c r="N43">
        <v>22698</v>
      </c>
      <c r="O43">
        <v>27784</v>
      </c>
      <c r="P43">
        <v>43664</v>
      </c>
      <c r="Q43">
        <v>186849</v>
      </c>
      <c r="S43" t="s">
        <v>49</v>
      </c>
      <c r="T43">
        <v>298</v>
      </c>
      <c r="U43">
        <v>82</v>
      </c>
      <c r="V43">
        <v>37</v>
      </c>
      <c r="W43">
        <v>48</v>
      </c>
      <c r="X43">
        <v>110</v>
      </c>
      <c r="Y43">
        <v>79</v>
      </c>
      <c r="AA43">
        <f t="shared" si="6"/>
        <v>0.37934916830100968</v>
      </c>
      <c r="AB43">
        <f t="shared" si="7"/>
        <v>0.50089884186397748</v>
      </c>
      <c r="AC43">
        <f t="shared" si="8"/>
        <v>0.65728541710633426</v>
      </c>
      <c r="AD43">
        <f t="shared" si="9"/>
        <v>0.63841396871589673</v>
      </c>
      <c r="AE43">
        <f t="shared" si="10"/>
        <v>0.83733366034566692</v>
      </c>
      <c r="AF43">
        <f t="shared" si="11"/>
        <v>0.72559980270806668</v>
      </c>
      <c r="AH43">
        <v>40</v>
      </c>
      <c r="AI43">
        <v>74376</v>
      </c>
      <c r="AJ43">
        <v>25371</v>
      </c>
      <c r="AK43">
        <v>15729</v>
      </c>
      <c r="AL43">
        <v>30951</v>
      </c>
      <c r="AM43">
        <v>52012</v>
      </c>
      <c r="AN43">
        <v>44731</v>
      </c>
      <c r="AP43">
        <v>327362</v>
      </c>
      <c r="AR43">
        <f t="shared" si="13"/>
        <v>0.22719802542750839</v>
      </c>
      <c r="AS43">
        <f t="shared" si="14"/>
        <v>7.7501359351421356E-2</v>
      </c>
      <c r="AT43">
        <f t="shared" si="15"/>
        <v>4.8047726981140147E-2</v>
      </c>
      <c r="AU43">
        <f t="shared" si="16"/>
        <v>9.4546709758615843E-2</v>
      </c>
      <c r="AV43">
        <f t="shared" si="17"/>
        <v>0.15888221601774183</v>
      </c>
      <c r="AW43">
        <f t="shared" si="12"/>
        <v>0.13664078298641871</v>
      </c>
    </row>
    <row r="44" spans="3:49">
      <c r="C44" t="s">
        <v>50</v>
      </c>
      <c r="D44">
        <v>254568</v>
      </c>
      <c r="E44">
        <v>271213</v>
      </c>
      <c r="F44">
        <v>87672</v>
      </c>
      <c r="G44">
        <v>116129</v>
      </c>
      <c r="H44">
        <v>573832</v>
      </c>
      <c r="I44">
        <v>489890</v>
      </c>
      <c r="K44" t="s">
        <v>50</v>
      </c>
      <c r="L44">
        <v>129706</v>
      </c>
      <c r="M44">
        <v>40545</v>
      </c>
      <c r="N44">
        <v>22231</v>
      </c>
      <c r="O44">
        <v>12620</v>
      </c>
      <c r="P44">
        <v>18049</v>
      </c>
      <c r="Q44">
        <v>108716</v>
      </c>
      <c r="S44" t="s">
        <v>50</v>
      </c>
      <c r="T44">
        <v>297</v>
      </c>
      <c r="U44">
        <v>68</v>
      </c>
      <c r="V44">
        <v>73</v>
      </c>
      <c r="W44">
        <v>110</v>
      </c>
      <c r="X44">
        <v>375</v>
      </c>
      <c r="Y44">
        <v>63</v>
      </c>
      <c r="AA44">
        <f t="shared" si="6"/>
        <v>0.48931916030294459</v>
      </c>
      <c r="AB44">
        <f t="shared" si="7"/>
        <v>0.85025422822652308</v>
      </c>
      <c r="AC44">
        <f t="shared" si="8"/>
        <v>0.74559722602427225</v>
      </c>
      <c r="AD44">
        <f t="shared" si="9"/>
        <v>0.89038052510570143</v>
      </c>
      <c r="AE44">
        <f t="shared" si="10"/>
        <v>0.96789304186591196</v>
      </c>
      <c r="AF44">
        <f>(I44 - Q44 - Y44) / I44</f>
        <v>0.77795219334952748</v>
      </c>
      <c r="AH44">
        <v>41</v>
      </c>
      <c r="AI44">
        <v>75076</v>
      </c>
      <c r="AJ44">
        <v>20143</v>
      </c>
      <c r="AK44">
        <v>14268</v>
      </c>
      <c r="AL44">
        <v>28844</v>
      </c>
      <c r="AM44">
        <v>40676</v>
      </c>
      <c r="AN44">
        <v>31949</v>
      </c>
      <c r="AP44">
        <v>274088</v>
      </c>
      <c r="AR44">
        <f t="shared" si="13"/>
        <v>0.27391202825369954</v>
      </c>
      <c r="AS44">
        <f t="shared" si="14"/>
        <v>7.3490995592656372E-2</v>
      </c>
      <c r="AT44">
        <f t="shared" si="15"/>
        <v>5.2056273897434398E-2</v>
      </c>
      <c r="AU44">
        <f t="shared" si="16"/>
        <v>0.10523627448118852</v>
      </c>
      <c r="AV44">
        <f t="shared" si="17"/>
        <v>0.14840489185954875</v>
      </c>
      <c r="AW44">
        <f t="shared" si="12"/>
        <v>0.11656475292606754</v>
      </c>
    </row>
    <row r="45" spans="3:49">
      <c r="C45" t="s">
        <v>51</v>
      </c>
      <c r="D45">
        <v>48665</v>
      </c>
      <c r="E45">
        <v>209171</v>
      </c>
      <c r="F45">
        <v>88031</v>
      </c>
      <c r="G45">
        <v>132117</v>
      </c>
      <c r="H45">
        <v>253313</v>
      </c>
      <c r="I45">
        <v>629189</v>
      </c>
      <c r="K45" t="s">
        <v>51</v>
      </c>
      <c r="L45">
        <v>36159</v>
      </c>
      <c r="M45">
        <v>52104</v>
      </c>
      <c r="N45">
        <v>17846</v>
      </c>
      <c r="O45">
        <v>15709</v>
      </c>
      <c r="P45">
        <v>27472</v>
      </c>
      <c r="Q45">
        <v>151102</v>
      </c>
      <c r="S45" t="s">
        <v>51</v>
      </c>
      <c r="T45">
        <v>469</v>
      </c>
      <c r="U45">
        <v>69</v>
      </c>
      <c r="V45">
        <v>78</v>
      </c>
      <c r="W45">
        <v>95</v>
      </c>
      <c r="X45">
        <v>391</v>
      </c>
      <c r="Y45">
        <v>63</v>
      </c>
      <c r="AA45">
        <f t="shared" si="6"/>
        <v>0.24734408712627146</v>
      </c>
      <c r="AB45">
        <f t="shared" si="7"/>
        <v>0.75057249809964099</v>
      </c>
      <c r="AC45">
        <f t="shared" si="8"/>
        <v>0.79638990810055543</v>
      </c>
      <c r="AD45">
        <f t="shared" si="9"/>
        <v>0.88037875519425968</v>
      </c>
      <c r="AE45">
        <f t="shared" si="10"/>
        <v>0.89000564518994285</v>
      </c>
      <c r="AF45">
        <f t="shared" si="11"/>
        <v>0.75974627655601101</v>
      </c>
      <c r="AH45">
        <v>42</v>
      </c>
      <c r="AI45">
        <v>63890</v>
      </c>
      <c r="AJ45">
        <v>20451</v>
      </c>
      <c r="AK45">
        <v>15268</v>
      </c>
      <c r="AL45">
        <v>31975</v>
      </c>
      <c r="AM45">
        <v>41863</v>
      </c>
      <c r="AN45">
        <v>34349</v>
      </c>
      <c r="AP45">
        <v>265246</v>
      </c>
      <c r="AR45">
        <f t="shared" si="13"/>
        <v>0.24087073886128349</v>
      </c>
      <c r="AS45">
        <f t="shared" si="14"/>
        <v>7.7102010963407561E-2</v>
      </c>
      <c r="AT45">
        <f t="shared" si="15"/>
        <v>5.7561659742276984E-2</v>
      </c>
      <c r="AU45">
        <f t="shared" si="16"/>
        <v>0.1205484719844974</v>
      </c>
      <c r="AV45">
        <f t="shared" si="17"/>
        <v>0.15782707373532495</v>
      </c>
      <c r="AW45">
        <f t="shared" si="12"/>
        <v>0.12949865407960912</v>
      </c>
    </row>
    <row r="46" spans="3:49">
      <c r="C46" t="s">
        <v>52</v>
      </c>
      <c r="D46">
        <v>3528608</v>
      </c>
      <c r="E46">
        <v>691010</v>
      </c>
      <c r="F46">
        <v>402304</v>
      </c>
      <c r="G46">
        <v>419535</v>
      </c>
      <c r="H46">
        <v>205125</v>
      </c>
      <c r="I46">
        <v>814303</v>
      </c>
      <c r="K46" t="s">
        <v>52</v>
      </c>
      <c r="L46">
        <v>411487</v>
      </c>
      <c r="M46">
        <v>96798</v>
      </c>
      <c r="N46">
        <v>55898</v>
      </c>
      <c r="O46">
        <v>36207</v>
      </c>
      <c r="P46">
        <v>50748</v>
      </c>
      <c r="Q46">
        <v>258585</v>
      </c>
      <c r="S46" t="s">
        <v>52</v>
      </c>
      <c r="T46">
        <v>922</v>
      </c>
      <c r="U46">
        <v>108</v>
      </c>
      <c r="V46">
        <v>135</v>
      </c>
      <c r="W46">
        <v>157</v>
      </c>
      <c r="X46">
        <v>266</v>
      </c>
      <c r="Y46">
        <v>188</v>
      </c>
      <c r="AA46">
        <f t="shared" si="6"/>
        <v>0.88312416681025496</v>
      </c>
      <c r="AB46">
        <f t="shared" si="7"/>
        <v>0.85976179794793128</v>
      </c>
      <c r="AC46">
        <f t="shared" si="8"/>
        <v>0.86071975421571745</v>
      </c>
      <c r="AD46">
        <f t="shared" si="9"/>
        <v>0.91332308389049777</v>
      </c>
      <c r="AE46">
        <f t="shared" si="10"/>
        <v>0.75130286410725167</v>
      </c>
      <c r="AF46">
        <f t="shared" si="11"/>
        <v>0.68221534244623927</v>
      </c>
      <c r="AH46">
        <v>43</v>
      </c>
      <c r="AI46">
        <v>197235</v>
      </c>
      <c r="AJ46">
        <v>29837</v>
      </c>
      <c r="AK46">
        <v>23101</v>
      </c>
      <c r="AL46">
        <v>49425</v>
      </c>
      <c r="AM46">
        <v>63243</v>
      </c>
      <c r="AN46">
        <v>51254</v>
      </c>
      <c r="AP46">
        <v>650368</v>
      </c>
      <c r="AR46">
        <f t="shared" si="13"/>
        <v>0.30326676589254081</v>
      </c>
      <c r="AS46">
        <f t="shared" si="14"/>
        <v>4.5877103424522732E-2</v>
      </c>
      <c r="AT46">
        <f t="shared" si="15"/>
        <v>3.5519890277504428E-2</v>
      </c>
      <c r="AU46">
        <f t="shared" si="16"/>
        <v>7.5995436429836652E-2</v>
      </c>
      <c r="AV46">
        <f t="shared" si="17"/>
        <v>9.7241869218657739E-2</v>
      </c>
      <c r="AW46">
        <f t="shared" si="12"/>
        <v>7.880769041527258E-2</v>
      </c>
    </row>
    <row r="47" spans="3:49">
      <c r="C47" t="s">
        <v>53</v>
      </c>
      <c r="D47">
        <v>795733</v>
      </c>
      <c r="E47">
        <v>899754</v>
      </c>
      <c r="F47">
        <v>320225</v>
      </c>
      <c r="G47">
        <v>2005066</v>
      </c>
      <c r="H47">
        <v>147030</v>
      </c>
      <c r="I47">
        <v>449831</v>
      </c>
      <c r="K47" t="s">
        <v>53</v>
      </c>
      <c r="L47">
        <v>152865</v>
      </c>
      <c r="M47">
        <v>53182</v>
      </c>
      <c r="N47">
        <v>21465</v>
      </c>
      <c r="O47">
        <v>9718</v>
      </c>
      <c r="P47">
        <v>35131</v>
      </c>
      <c r="Q47">
        <v>120479</v>
      </c>
      <c r="S47" t="s">
        <v>53</v>
      </c>
      <c r="T47">
        <v>313</v>
      </c>
      <c r="U47">
        <v>86</v>
      </c>
      <c r="V47">
        <v>78</v>
      </c>
      <c r="W47">
        <v>64</v>
      </c>
      <c r="X47">
        <v>126</v>
      </c>
      <c r="Y47">
        <v>141</v>
      </c>
      <c r="AA47">
        <f t="shared" si="6"/>
        <v>0.80750075716352088</v>
      </c>
      <c r="AB47">
        <f t="shared" si="7"/>
        <v>0.94079715122133378</v>
      </c>
      <c r="AC47">
        <f t="shared" si="8"/>
        <v>0.93272542743383557</v>
      </c>
      <c r="AD47">
        <f t="shared" si="9"/>
        <v>0.99512135760119613</v>
      </c>
      <c r="AE47">
        <f t="shared" si="10"/>
        <v>0.76020540025845063</v>
      </c>
      <c r="AF47">
        <f t="shared" si="11"/>
        <v>0.73185485215558732</v>
      </c>
      <c r="AH47">
        <v>44</v>
      </c>
      <c r="AI47">
        <v>137055</v>
      </c>
      <c r="AJ47">
        <v>23040</v>
      </c>
      <c r="AK47">
        <v>14222</v>
      </c>
      <c r="AL47">
        <v>32929</v>
      </c>
      <c r="AM47">
        <v>52165</v>
      </c>
      <c r="AN47">
        <v>37801</v>
      </c>
      <c r="AP47">
        <v>444369</v>
      </c>
      <c r="AR47">
        <f t="shared" si="13"/>
        <v>0.30842610533137998</v>
      </c>
      <c r="AS47">
        <f t="shared" si="14"/>
        <v>5.1848801334026452E-2</v>
      </c>
      <c r="AT47">
        <f t="shared" si="15"/>
        <v>3.2004932837349141E-2</v>
      </c>
      <c r="AU47">
        <f t="shared" si="16"/>
        <v>7.4102828955215153E-2</v>
      </c>
      <c r="AV47">
        <f t="shared" si="17"/>
        <v>0.11739117715232161</v>
      </c>
      <c r="AW47">
        <f t="shared" si="12"/>
        <v>8.5066690070639495E-2</v>
      </c>
    </row>
    <row r="48" spans="3:49">
      <c r="C48" t="s">
        <v>54</v>
      </c>
      <c r="D48">
        <v>791750</v>
      </c>
      <c r="E48">
        <v>1080621</v>
      </c>
      <c r="F48">
        <v>279022</v>
      </c>
      <c r="G48">
        <v>1449399</v>
      </c>
      <c r="H48">
        <v>434791</v>
      </c>
      <c r="I48">
        <v>1045270</v>
      </c>
      <c r="K48" t="s">
        <v>54</v>
      </c>
      <c r="L48">
        <v>163400</v>
      </c>
      <c r="M48">
        <v>163055</v>
      </c>
      <c r="N48">
        <v>37114</v>
      </c>
      <c r="O48">
        <v>86613</v>
      </c>
      <c r="P48">
        <v>109443</v>
      </c>
      <c r="Q48">
        <v>248108</v>
      </c>
      <c r="S48" t="s">
        <v>54</v>
      </c>
      <c r="T48">
        <v>999</v>
      </c>
      <c r="U48">
        <v>124</v>
      </c>
      <c r="V48">
        <v>115</v>
      </c>
      <c r="W48">
        <v>97</v>
      </c>
      <c r="X48">
        <v>344</v>
      </c>
      <c r="Y48">
        <v>207</v>
      </c>
      <c r="AA48">
        <f t="shared" si="6"/>
        <v>0.79235996210925164</v>
      </c>
      <c r="AB48">
        <f>(E48 - M48 - U48) / E48</f>
        <v>0.84899516111569184</v>
      </c>
      <c r="AC48">
        <f t="shared" si="8"/>
        <v>0.86657324512045641</v>
      </c>
      <c r="AD48">
        <f t="shared" si="9"/>
        <v>0.94017520365337637</v>
      </c>
      <c r="AE48">
        <f t="shared" si="10"/>
        <v>0.74749477335087433</v>
      </c>
      <c r="AF48">
        <f t="shared" si="11"/>
        <v>0.76243936973222226</v>
      </c>
      <c r="AH48">
        <v>45</v>
      </c>
      <c r="AI48">
        <v>152995</v>
      </c>
      <c r="AJ48">
        <v>37119</v>
      </c>
      <c r="AK48">
        <v>21127</v>
      </c>
      <c r="AL48">
        <v>50016</v>
      </c>
      <c r="AM48">
        <v>70252</v>
      </c>
      <c r="AN48">
        <v>55590</v>
      </c>
      <c r="AP48">
        <v>538418</v>
      </c>
      <c r="AR48">
        <f t="shared" si="13"/>
        <v>0.28415654751512764</v>
      </c>
      <c r="AS48">
        <f t="shared" si="14"/>
        <v>6.8940860075257515E-2</v>
      </c>
      <c r="AT48">
        <f t="shared" si="15"/>
        <v>3.9239029898703238E-2</v>
      </c>
      <c r="AU48">
        <f t="shared" si="16"/>
        <v>9.2894368316066706E-2</v>
      </c>
      <c r="AV48">
        <f t="shared" si="17"/>
        <v>0.13047855012276707</v>
      </c>
      <c r="AW48">
        <f t="shared" si="12"/>
        <v>0.10324691967950551</v>
      </c>
    </row>
    <row r="49" spans="3:49">
      <c r="C49" t="s">
        <v>55</v>
      </c>
      <c r="D49">
        <v>678462</v>
      </c>
      <c r="E49">
        <v>266704</v>
      </c>
      <c r="F49">
        <v>109359</v>
      </c>
      <c r="G49">
        <v>182526</v>
      </c>
      <c r="H49">
        <v>291862</v>
      </c>
      <c r="I49">
        <v>726146</v>
      </c>
      <c r="K49" t="s">
        <v>55</v>
      </c>
      <c r="L49">
        <v>98967</v>
      </c>
      <c r="M49">
        <v>85629</v>
      </c>
      <c r="N49">
        <v>41423</v>
      </c>
      <c r="O49">
        <v>67345</v>
      </c>
      <c r="P49">
        <v>61371</v>
      </c>
      <c r="Q49">
        <v>199290</v>
      </c>
      <c r="S49" t="s">
        <v>55</v>
      </c>
      <c r="T49">
        <v>890</v>
      </c>
      <c r="U49">
        <v>59</v>
      </c>
      <c r="V49">
        <v>60</v>
      </c>
      <c r="W49">
        <v>157</v>
      </c>
      <c r="X49">
        <v>375</v>
      </c>
      <c r="Y49">
        <v>157</v>
      </c>
      <c r="AA49">
        <f t="shared" si="6"/>
        <v>0.85281858084903794</v>
      </c>
      <c r="AB49">
        <f t="shared" si="7"/>
        <v>0.6787149799028136</v>
      </c>
      <c r="AC49">
        <f t="shared" si="8"/>
        <v>0.620671366782798</v>
      </c>
      <c r="AD49">
        <f t="shared" si="9"/>
        <v>0.63017871426536498</v>
      </c>
      <c r="AE49">
        <f t="shared" si="10"/>
        <v>0.78844111258060312</v>
      </c>
      <c r="AF49">
        <f t="shared" si="11"/>
        <v>0.72533485001638787</v>
      </c>
      <c r="AH49">
        <v>46</v>
      </c>
      <c r="AI49">
        <v>128566</v>
      </c>
      <c r="AJ49">
        <v>27777</v>
      </c>
      <c r="AK49">
        <v>20223</v>
      </c>
      <c r="AL49">
        <v>43039</v>
      </c>
      <c r="AM49">
        <v>60724</v>
      </c>
      <c r="AN49">
        <v>45300</v>
      </c>
      <c r="AP49">
        <v>467466</v>
      </c>
      <c r="AR49">
        <f t="shared" si="13"/>
        <v>0.27502748863018917</v>
      </c>
      <c r="AS49">
        <f t="shared" si="14"/>
        <v>5.9420364261785881E-2</v>
      </c>
      <c r="AT49">
        <f t="shared" si="15"/>
        <v>4.3260900257986679E-2</v>
      </c>
      <c r="AU49">
        <f t="shared" si="16"/>
        <v>9.2068727993051908E-2</v>
      </c>
      <c r="AV49">
        <f t="shared" si="17"/>
        <v>0.1299003563895556</v>
      </c>
      <c r="AW49">
        <f t="shared" si="12"/>
        <v>9.6905443390535348E-2</v>
      </c>
    </row>
    <row r="50" spans="3:49">
      <c r="C50" t="s">
        <v>56</v>
      </c>
      <c r="D50">
        <v>3479</v>
      </c>
      <c r="E50">
        <v>408318</v>
      </c>
      <c r="F50">
        <v>88406</v>
      </c>
      <c r="G50">
        <v>78752</v>
      </c>
      <c r="H50">
        <v>712684</v>
      </c>
      <c r="I50">
        <v>2170209</v>
      </c>
      <c r="K50" t="s">
        <v>56</v>
      </c>
      <c r="L50">
        <v>234</v>
      </c>
      <c r="M50">
        <v>140512</v>
      </c>
      <c r="N50">
        <v>20670</v>
      </c>
      <c r="O50">
        <v>25197</v>
      </c>
      <c r="P50">
        <v>156390</v>
      </c>
      <c r="Q50">
        <v>621641</v>
      </c>
      <c r="S50" t="s">
        <v>56</v>
      </c>
      <c r="T50">
        <v>220</v>
      </c>
      <c r="U50">
        <v>58</v>
      </c>
      <c r="V50">
        <v>47</v>
      </c>
      <c r="W50">
        <v>63</v>
      </c>
      <c r="X50">
        <v>440</v>
      </c>
      <c r="Y50">
        <v>172</v>
      </c>
      <c r="AA50">
        <f t="shared" si="6"/>
        <v>0.86950273066973272</v>
      </c>
      <c r="AB50">
        <f t="shared" si="7"/>
        <v>0.65573401123634034</v>
      </c>
      <c r="AC50">
        <f t="shared" si="8"/>
        <v>0.76566070176232381</v>
      </c>
      <c r="AD50">
        <f t="shared" si="9"/>
        <v>0.67924624136529865</v>
      </c>
      <c r="AE50">
        <f t="shared" si="10"/>
        <v>0.77994454765365862</v>
      </c>
      <c r="AF50">
        <f t="shared" si="11"/>
        <v>0.71347782632916923</v>
      </c>
      <c r="AH50">
        <v>47</v>
      </c>
      <c r="AI50">
        <v>109017</v>
      </c>
      <c r="AJ50">
        <v>41103</v>
      </c>
      <c r="AK50">
        <v>18910</v>
      </c>
      <c r="AL50">
        <v>40512</v>
      </c>
      <c r="AM50">
        <v>93024</v>
      </c>
      <c r="AN50">
        <v>85225</v>
      </c>
      <c r="AP50">
        <v>524635</v>
      </c>
      <c r="AR50">
        <f t="shared" si="13"/>
        <v>0.20779589619449712</v>
      </c>
      <c r="AS50">
        <f t="shared" si="14"/>
        <v>7.8345897624062438E-2</v>
      </c>
      <c r="AT50">
        <f t="shared" si="15"/>
        <v>3.6044106855242217E-2</v>
      </c>
      <c r="AU50">
        <f t="shared" si="16"/>
        <v>7.7219400154393047E-2</v>
      </c>
      <c r="AV50">
        <f t="shared" si="17"/>
        <v>0.17731184537821534</v>
      </c>
      <c r="AW50">
        <f t="shared" si="12"/>
        <v>0.16244627217017546</v>
      </c>
    </row>
    <row r="51" spans="3:49">
      <c r="C51" t="s">
        <v>57</v>
      </c>
      <c r="D51">
        <v>59264</v>
      </c>
      <c r="E51">
        <v>757697</v>
      </c>
      <c r="F51">
        <v>228635</v>
      </c>
      <c r="G51">
        <v>389740</v>
      </c>
      <c r="H51">
        <v>357811</v>
      </c>
      <c r="I51">
        <v>2196590</v>
      </c>
      <c r="K51" t="s">
        <v>57</v>
      </c>
      <c r="L51">
        <v>24664</v>
      </c>
      <c r="M51">
        <v>197920</v>
      </c>
      <c r="N51">
        <v>41761</v>
      </c>
      <c r="O51">
        <v>57673</v>
      </c>
      <c r="P51">
        <v>87890</v>
      </c>
      <c r="Q51">
        <v>612371</v>
      </c>
      <c r="S51" t="s">
        <v>57</v>
      </c>
      <c r="T51">
        <v>266</v>
      </c>
      <c r="U51">
        <v>60</v>
      </c>
      <c r="V51">
        <v>50</v>
      </c>
      <c r="W51">
        <v>79</v>
      </c>
      <c r="X51">
        <v>359</v>
      </c>
      <c r="Y51">
        <v>142</v>
      </c>
      <c r="AA51">
        <f t="shared" si="6"/>
        <v>0.57933990280777536</v>
      </c>
      <c r="AB51">
        <f t="shared" si="7"/>
        <v>0.73870821713692936</v>
      </c>
      <c r="AC51">
        <f t="shared" si="8"/>
        <v>0.81712773634832814</v>
      </c>
      <c r="AD51">
        <f>(G51 - O51 - W51) / G51</f>
        <v>0.85181916149227688</v>
      </c>
      <c r="AE51">
        <f t="shared" si="10"/>
        <v>0.75336420624296063</v>
      </c>
      <c r="AF51">
        <f t="shared" si="11"/>
        <v>0.72115278681957029</v>
      </c>
      <c r="AH51">
        <v>48</v>
      </c>
      <c r="AI51">
        <v>121188</v>
      </c>
      <c r="AJ51">
        <v>39119</v>
      </c>
      <c r="AK51">
        <v>20868</v>
      </c>
      <c r="AL51">
        <v>45221</v>
      </c>
      <c r="AM51">
        <v>80150</v>
      </c>
      <c r="AN51">
        <v>70144</v>
      </c>
      <c r="AP51">
        <v>525534</v>
      </c>
      <c r="AR51">
        <f t="shared" si="13"/>
        <v>0.23059973284316523</v>
      </c>
      <c r="AS51">
        <f t="shared" si="14"/>
        <v>7.4436668226984359E-2</v>
      </c>
      <c r="AT51">
        <f t="shared" si="15"/>
        <v>3.97081825343365E-2</v>
      </c>
      <c r="AU51">
        <f t="shared" si="16"/>
        <v>8.6047715276271378E-2</v>
      </c>
      <c r="AV51">
        <f t="shared" si="17"/>
        <v>0.15251154064247033</v>
      </c>
      <c r="AW51">
        <f t="shared" si="12"/>
        <v>0.1334718590995064</v>
      </c>
    </row>
    <row r="52" spans="3:49">
      <c r="C52" t="s">
        <v>58</v>
      </c>
      <c r="D52">
        <v>1155</v>
      </c>
      <c r="E52">
        <v>331918</v>
      </c>
      <c r="F52">
        <v>84458</v>
      </c>
      <c r="G52">
        <v>102259</v>
      </c>
      <c r="H52">
        <v>765920</v>
      </c>
      <c r="I52">
        <v>1794113</v>
      </c>
      <c r="K52" t="s">
        <v>58</v>
      </c>
      <c r="L52">
        <v>203</v>
      </c>
      <c r="M52">
        <v>88795</v>
      </c>
      <c r="N52">
        <v>16255</v>
      </c>
      <c r="O52">
        <v>32001</v>
      </c>
      <c r="P52">
        <v>88093</v>
      </c>
      <c r="Q52">
        <v>593363</v>
      </c>
      <c r="S52" t="s">
        <v>58</v>
      </c>
      <c r="T52">
        <v>282</v>
      </c>
      <c r="U52">
        <v>93</v>
      </c>
      <c r="V52">
        <v>36</v>
      </c>
      <c r="W52">
        <v>47</v>
      </c>
      <c r="X52">
        <v>313</v>
      </c>
      <c r="Y52">
        <v>110</v>
      </c>
      <c r="AA52">
        <f t="shared" si="6"/>
        <v>0.58008658008658009</v>
      </c>
      <c r="AB52">
        <f t="shared" si="7"/>
        <v>0.73219891659988312</v>
      </c>
      <c r="AC52">
        <f t="shared" si="8"/>
        <v>0.80711122688200054</v>
      </c>
      <c r="AD52">
        <f t="shared" si="9"/>
        <v>0.68659971249474372</v>
      </c>
      <c r="AE52">
        <f t="shared" si="10"/>
        <v>0.88457541257572592</v>
      </c>
      <c r="AF52">
        <f t="shared" si="11"/>
        <v>0.669210913693842</v>
      </c>
      <c r="AH52">
        <v>49</v>
      </c>
      <c r="AI52">
        <v>79948</v>
      </c>
      <c r="AJ52">
        <v>29724</v>
      </c>
      <c r="AK52">
        <v>15817</v>
      </c>
      <c r="AL52">
        <v>32803</v>
      </c>
      <c r="AM52">
        <v>66989</v>
      </c>
      <c r="AN52">
        <v>60769</v>
      </c>
      <c r="AP52">
        <v>383059</v>
      </c>
      <c r="AR52">
        <f t="shared" si="13"/>
        <v>0.20870936330956849</v>
      </c>
      <c r="AS52">
        <f t="shared" si="14"/>
        <v>7.7596401598709341E-2</v>
      </c>
      <c r="AT52">
        <f t="shared" si="15"/>
        <v>4.1291289331408479E-2</v>
      </c>
      <c r="AU52">
        <f t="shared" si="16"/>
        <v>8.5634327871163443E-2</v>
      </c>
      <c r="AV52">
        <f t="shared" si="17"/>
        <v>0.17487906562696609</v>
      </c>
      <c r="AW52">
        <f t="shared" si="12"/>
        <v>0.15864135811976746</v>
      </c>
    </row>
    <row r="53" spans="3:49">
      <c r="C53" t="s">
        <v>59</v>
      </c>
      <c r="D53">
        <v>146717</v>
      </c>
      <c r="E53">
        <v>745209</v>
      </c>
      <c r="F53">
        <v>261165</v>
      </c>
      <c r="G53">
        <v>324418</v>
      </c>
      <c r="H53">
        <v>470483</v>
      </c>
      <c r="I53">
        <v>2029630</v>
      </c>
      <c r="K53" t="s">
        <v>59</v>
      </c>
      <c r="L53">
        <v>37224</v>
      </c>
      <c r="M53">
        <v>203835</v>
      </c>
      <c r="N53">
        <v>62208</v>
      </c>
      <c r="O53">
        <v>61449</v>
      </c>
      <c r="P53">
        <v>117530</v>
      </c>
      <c r="Q53">
        <v>626890</v>
      </c>
      <c r="S53" t="s">
        <v>59</v>
      </c>
      <c r="T53">
        <v>344</v>
      </c>
      <c r="U53">
        <v>144</v>
      </c>
      <c r="V53">
        <v>67</v>
      </c>
      <c r="W53">
        <v>95</v>
      </c>
      <c r="X53">
        <v>203</v>
      </c>
      <c r="Y53">
        <v>282</v>
      </c>
      <c r="AA53">
        <f t="shared" si="6"/>
        <v>0.74394241976049125</v>
      </c>
      <c r="AB53">
        <f t="shared" si="7"/>
        <v>0.72627947327528253</v>
      </c>
      <c r="AC53">
        <f t="shared" si="8"/>
        <v>0.7615492121838684</v>
      </c>
      <c r="AD53">
        <f t="shared" si="9"/>
        <v>0.81029412671306766</v>
      </c>
      <c r="AE53">
        <f t="shared" si="10"/>
        <v>0.74976141539651808</v>
      </c>
      <c r="AF53">
        <f t="shared" si="11"/>
        <v>0.69099195419854853</v>
      </c>
      <c r="AH53">
        <v>50</v>
      </c>
      <c r="AI53">
        <v>150165</v>
      </c>
      <c r="AJ53">
        <v>42915</v>
      </c>
      <c r="AK53">
        <v>26319</v>
      </c>
      <c r="AL53">
        <v>54933</v>
      </c>
      <c r="AM53">
        <v>90634</v>
      </c>
      <c r="AN53">
        <v>75303</v>
      </c>
      <c r="AP53">
        <v>618386</v>
      </c>
      <c r="AR53">
        <f t="shared" si="13"/>
        <v>0.24283376402441192</v>
      </c>
      <c r="AS53">
        <f t="shared" si="14"/>
        <v>6.939840164557412E-2</v>
      </c>
      <c r="AT53">
        <f t="shared" si="15"/>
        <v>4.2560795360826409E-2</v>
      </c>
      <c r="AU53">
        <f t="shared" si="16"/>
        <v>8.8832864909619558E-2</v>
      </c>
      <c r="AV53">
        <f t="shared" si="17"/>
        <v>0.14656541383537144</v>
      </c>
      <c r="AW53">
        <f t="shared" si="12"/>
        <v>0.12177345541457925</v>
      </c>
    </row>
    <row r="54" spans="3:49">
      <c r="C54" t="s">
        <v>60</v>
      </c>
      <c r="D54">
        <v>32052</v>
      </c>
      <c r="E54">
        <v>56207</v>
      </c>
      <c r="F54">
        <v>22370</v>
      </c>
      <c r="G54">
        <v>28972</v>
      </c>
      <c r="H54">
        <v>35396</v>
      </c>
      <c r="I54">
        <v>413113</v>
      </c>
      <c r="K54" t="s">
        <v>60</v>
      </c>
      <c r="L54">
        <v>9860</v>
      </c>
      <c r="M54">
        <v>16083</v>
      </c>
      <c r="N54">
        <v>4181</v>
      </c>
      <c r="O54">
        <v>7534</v>
      </c>
      <c r="P54">
        <v>13322</v>
      </c>
      <c r="Q54">
        <v>82921</v>
      </c>
      <c r="S54" t="s">
        <v>60</v>
      </c>
      <c r="T54">
        <v>204</v>
      </c>
      <c r="U54">
        <v>45</v>
      </c>
      <c r="V54">
        <v>40</v>
      </c>
      <c r="W54">
        <v>48</v>
      </c>
      <c r="X54">
        <v>126</v>
      </c>
      <c r="Y54">
        <v>112</v>
      </c>
      <c r="AA54">
        <f t="shared" si="6"/>
        <v>0.68601023337077249</v>
      </c>
      <c r="AB54">
        <f t="shared" si="7"/>
        <v>0.71306065080861813</v>
      </c>
      <c r="AC54">
        <f t="shared" si="8"/>
        <v>0.81130978989718372</v>
      </c>
      <c r="AD54">
        <f t="shared" si="9"/>
        <v>0.73829904735606788</v>
      </c>
      <c r="AE54">
        <f t="shared" si="10"/>
        <v>0.6200700644140581</v>
      </c>
      <c r="AF54">
        <f t="shared" si="11"/>
        <v>0.79900656721042429</v>
      </c>
      <c r="AH54">
        <v>51</v>
      </c>
      <c r="AI54">
        <v>53049</v>
      </c>
      <c r="AJ54">
        <v>15201</v>
      </c>
      <c r="AK54">
        <v>7712</v>
      </c>
      <c r="AL54">
        <v>16848</v>
      </c>
      <c r="AM54">
        <v>32547</v>
      </c>
      <c r="AN54">
        <v>29075</v>
      </c>
      <c r="AP54">
        <v>220284</v>
      </c>
      <c r="AR54">
        <f t="shared" si="13"/>
        <v>0.24082094024078007</v>
      </c>
      <c r="AS54">
        <f t="shared" si="14"/>
        <v>6.9006373590455958E-2</v>
      </c>
      <c r="AT54">
        <f t="shared" si="15"/>
        <v>3.5009351564344211E-2</v>
      </c>
      <c r="AU54">
        <f t="shared" si="16"/>
        <v>7.6483085471482262E-2</v>
      </c>
      <c r="AV54">
        <f t="shared" si="17"/>
        <v>0.14775017704417934</v>
      </c>
      <c r="AW54">
        <f t="shared" si="12"/>
        <v>0.13198870548927749</v>
      </c>
    </row>
    <row r="55" spans="3:49">
      <c r="C55" t="s">
        <v>61</v>
      </c>
      <c r="D55">
        <v>5522</v>
      </c>
      <c r="E55">
        <v>1398748</v>
      </c>
      <c r="F55">
        <v>277165</v>
      </c>
      <c r="G55">
        <v>223181</v>
      </c>
      <c r="H55">
        <v>2263799</v>
      </c>
      <c r="I55">
        <v>3862988</v>
      </c>
      <c r="K55" t="s">
        <v>61</v>
      </c>
      <c r="L55">
        <v>468</v>
      </c>
      <c r="M55">
        <v>324472</v>
      </c>
      <c r="N55">
        <v>50242</v>
      </c>
      <c r="O55">
        <v>56019</v>
      </c>
      <c r="P55">
        <v>519569</v>
      </c>
      <c r="Q55">
        <v>656340</v>
      </c>
      <c r="S55" t="s">
        <v>61</v>
      </c>
      <c r="T55">
        <v>830</v>
      </c>
      <c r="U55">
        <v>1263</v>
      </c>
      <c r="V55">
        <v>358</v>
      </c>
      <c r="W55">
        <v>1202</v>
      </c>
      <c r="X55">
        <v>766</v>
      </c>
      <c r="Y55">
        <v>547</v>
      </c>
      <c r="AA55">
        <f t="shared" si="6"/>
        <v>0.76494023904382469</v>
      </c>
      <c r="AB55">
        <f t="shared" si="7"/>
        <v>0.76712388507436646</v>
      </c>
      <c r="AC55">
        <f t="shared" si="8"/>
        <v>0.81743726661014193</v>
      </c>
      <c r="AD55">
        <f t="shared" si="9"/>
        <v>0.74361168737482131</v>
      </c>
      <c r="AE55">
        <f t="shared" si="10"/>
        <v>0.77014964667799568</v>
      </c>
      <c r="AF55">
        <f t="shared" si="11"/>
        <v>0.8299536524576312</v>
      </c>
      <c r="AH55">
        <v>52</v>
      </c>
      <c r="AI55">
        <v>184268</v>
      </c>
      <c r="AJ55">
        <v>69814</v>
      </c>
      <c r="AK55">
        <v>30651</v>
      </c>
      <c r="AL55">
        <v>65021</v>
      </c>
      <c r="AM55">
        <v>158916</v>
      </c>
      <c r="AN55">
        <v>145153</v>
      </c>
      <c r="AP55">
        <v>887477</v>
      </c>
      <c r="AR55">
        <f t="shared" si="13"/>
        <v>0.20763129636035638</v>
      </c>
      <c r="AS55">
        <f t="shared" si="14"/>
        <v>7.8665700632241736E-2</v>
      </c>
      <c r="AT55">
        <f t="shared" si="15"/>
        <v>3.4537233077589616E-2</v>
      </c>
      <c r="AU55">
        <f t="shared" si="16"/>
        <v>7.3264997290070619E-2</v>
      </c>
      <c r="AV55">
        <f t="shared" si="17"/>
        <v>0.17906492224587228</v>
      </c>
      <c r="AW55">
        <f t="shared" si="12"/>
        <v>0.1635569147144095</v>
      </c>
    </row>
    <row r="56" spans="3:49">
      <c r="C56" t="s">
        <v>62</v>
      </c>
      <c r="D56">
        <v>11188</v>
      </c>
      <c r="E56">
        <v>591929</v>
      </c>
      <c r="F56">
        <v>175081</v>
      </c>
      <c r="G56">
        <v>197560</v>
      </c>
      <c r="H56">
        <v>451790</v>
      </c>
      <c r="I56">
        <v>3264826</v>
      </c>
      <c r="K56" t="s">
        <v>62</v>
      </c>
      <c r="L56">
        <v>1825</v>
      </c>
      <c r="M56">
        <v>264001</v>
      </c>
      <c r="N56">
        <v>35748</v>
      </c>
      <c r="O56">
        <v>55396</v>
      </c>
      <c r="P56">
        <v>109536</v>
      </c>
      <c r="Q56">
        <v>647220</v>
      </c>
      <c r="S56" t="s">
        <v>62</v>
      </c>
      <c r="T56">
        <v>500</v>
      </c>
      <c r="U56">
        <v>159</v>
      </c>
      <c r="V56">
        <v>116</v>
      </c>
      <c r="W56">
        <v>157</v>
      </c>
      <c r="X56">
        <v>422</v>
      </c>
      <c r="Y56">
        <v>360</v>
      </c>
      <c r="AA56">
        <f t="shared" si="6"/>
        <v>0.79218805863425101</v>
      </c>
      <c r="AB56">
        <f t="shared" si="7"/>
        <v>0.55373026156853267</v>
      </c>
      <c r="AC56">
        <f t="shared" si="8"/>
        <v>0.79515766987851333</v>
      </c>
      <c r="AD56">
        <f t="shared" si="9"/>
        <v>0.71880441384895732</v>
      </c>
      <c r="AE56">
        <f t="shared" si="10"/>
        <v>0.75661701232873679</v>
      </c>
      <c r="AF56">
        <f t="shared" si="11"/>
        <v>0.8016494600324795</v>
      </c>
      <c r="AH56">
        <v>53</v>
      </c>
      <c r="AI56">
        <v>124775</v>
      </c>
      <c r="AJ56">
        <v>48690</v>
      </c>
      <c r="AK56">
        <v>21718</v>
      </c>
      <c r="AL56">
        <v>45712</v>
      </c>
      <c r="AM56">
        <v>100587</v>
      </c>
      <c r="AN56">
        <v>90076</v>
      </c>
      <c r="AP56">
        <v>591833</v>
      </c>
      <c r="AR56">
        <f t="shared" si="13"/>
        <v>0.21082805453565448</v>
      </c>
      <c r="AS56">
        <f t="shared" si="14"/>
        <v>8.2269829495820609E-2</v>
      </c>
      <c r="AT56">
        <f t="shared" si="15"/>
        <v>3.6696162599922616E-2</v>
      </c>
      <c r="AU56">
        <f t="shared" si="16"/>
        <v>7.7238004639822389E-2</v>
      </c>
      <c r="AV56">
        <f t="shared" si="17"/>
        <v>0.16995841732380587</v>
      </c>
      <c r="AW56">
        <f t="shared" si="12"/>
        <v>0.15219833973435073</v>
      </c>
    </row>
    <row r="57" spans="3:49">
      <c r="C57" t="s">
        <v>63</v>
      </c>
      <c r="D57">
        <v>2511</v>
      </c>
      <c r="E57">
        <v>913691</v>
      </c>
      <c r="F57">
        <v>201541</v>
      </c>
      <c r="G57">
        <v>139324</v>
      </c>
      <c r="H57">
        <v>3794091</v>
      </c>
      <c r="I57">
        <v>7859944</v>
      </c>
      <c r="K57" t="s">
        <v>63</v>
      </c>
      <c r="L57">
        <v>546</v>
      </c>
      <c r="M57">
        <v>213181</v>
      </c>
      <c r="N57">
        <v>39391</v>
      </c>
      <c r="O57">
        <v>16632</v>
      </c>
      <c r="P57">
        <v>276450</v>
      </c>
      <c r="Q57">
        <v>544586</v>
      </c>
      <c r="S57" t="s">
        <v>63</v>
      </c>
      <c r="T57">
        <v>267</v>
      </c>
      <c r="U57">
        <v>174</v>
      </c>
      <c r="V57">
        <v>128</v>
      </c>
      <c r="W57">
        <v>189</v>
      </c>
      <c r="X57">
        <v>578</v>
      </c>
      <c r="Y57">
        <v>407</v>
      </c>
      <c r="AA57">
        <f t="shared" si="6"/>
        <v>0.67622461170848269</v>
      </c>
      <c r="AB57">
        <f t="shared" si="7"/>
        <v>0.76649107849371401</v>
      </c>
      <c r="AC57">
        <f t="shared" si="8"/>
        <v>0.80391582854109089</v>
      </c>
      <c r="AD57">
        <f t="shared" si="9"/>
        <v>0.87926703224139413</v>
      </c>
      <c r="AE57">
        <f t="shared" si="10"/>
        <v>0.92698435540950386</v>
      </c>
      <c r="AF57">
        <f t="shared" si="11"/>
        <v>0.93066197418200436</v>
      </c>
      <c r="AH57">
        <v>54</v>
      </c>
      <c r="AI57">
        <v>144203</v>
      </c>
      <c r="AJ57">
        <v>54469</v>
      </c>
      <c r="AK57">
        <v>24278</v>
      </c>
      <c r="AL57">
        <v>51480</v>
      </c>
      <c r="AM57">
        <v>124008</v>
      </c>
      <c r="AN57">
        <v>113503</v>
      </c>
      <c r="AP57">
        <v>694125</v>
      </c>
      <c r="AR57">
        <f t="shared" si="13"/>
        <v>0.20774788402665226</v>
      </c>
      <c r="AS57">
        <f t="shared" si="14"/>
        <v>7.8471456870160272E-2</v>
      </c>
      <c r="AT57">
        <f t="shared" si="15"/>
        <v>3.4976409148208175E-2</v>
      </c>
      <c r="AU57">
        <f t="shared" si="16"/>
        <v>7.4165316045380875E-2</v>
      </c>
      <c r="AV57">
        <f t="shared" si="17"/>
        <v>0.17865370070232306</v>
      </c>
      <c r="AW57">
        <f t="shared" si="12"/>
        <v>0.16351953898793445</v>
      </c>
    </row>
    <row r="58" spans="3:49">
      <c r="C58" t="s">
        <v>64</v>
      </c>
      <c r="D58">
        <v>34133</v>
      </c>
      <c r="E58">
        <v>805404</v>
      </c>
      <c r="F58">
        <v>231383</v>
      </c>
      <c r="G58">
        <v>342943</v>
      </c>
      <c r="H58">
        <v>392498</v>
      </c>
      <c r="I58">
        <v>2862164</v>
      </c>
      <c r="K58" t="s">
        <v>64</v>
      </c>
      <c r="L58">
        <v>12246</v>
      </c>
      <c r="M58">
        <v>153372</v>
      </c>
      <c r="N58">
        <v>28486</v>
      </c>
      <c r="O58">
        <v>58045</v>
      </c>
      <c r="P58">
        <v>97470</v>
      </c>
      <c r="Q58">
        <v>764810</v>
      </c>
      <c r="S58" t="s">
        <v>64</v>
      </c>
      <c r="T58">
        <v>454</v>
      </c>
      <c r="U58">
        <v>126</v>
      </c>
      <c r="V58">
        <v>107</v>
      </c>
      <c r="W58">
        <v>80</v>
      </c>
      <c r="X58">
        <v>375</v>
      </c>
      <c r="Y58">
        <v>157</v>
      </c>
      <c r="AA58">
        <f>(D58 - L58 - T58) / D58</f>
        <v>0.62792605396537071</v>
      </c>
      <c r="AB58">
        <f t="shared" si="7"/>
        <v>0.8094149023347289</v>
      </c>
      <c r="AC58">
        <f t="shared" si="8"/>
        <v>0.87642566653557086</v>
      </c>
      <c r="AD58">
        <f t="shared" si="9"/>
        <v>0.83051119282213082</v>
      </c>
      <c r="AE58">
        <f t="shared" si="10"/>
        <v>0.75071210553939127</v>
      </c>
      <c r="AF58">
        <f t="shared" si="11"/>
        <v>0.73273124810458101</v>
      </c>
      <c r="AH58">
        <v>55</v>
      </c>
      <c r="AI58">
        <v>117603</v>
      </c>
      <c r="AJ58">
        <v>41882</v>
      </c>
      <c r="AK58">
        <v>20132</v>
      </c>
      <c r="AL58">
        <v>43492</v>
      </c>
      <c r="AM58">
        <v>86310</v>
      </c>
      <c r="AN58">
        <v>77017</v>
      </c>
      <c r="AP58">
        <v>534588</v>
      </c>
      <c r="AR58">
        <f t="shared" si="13"/>
        <v>0.2199881029877214</v>
      </c>
      <c r="AS58">
        <f t="shared" si="14"/>
        <v>7.8344444693857707E-2</v>
      </c>
      <c r="AT58">
        <f t="shared" si="15"/>
        <v>3.7658907420293757E-2</v>
      </c>
      <c r="AU58">
        <f t="shared" si="16"/>
        <v>8.1356109751808875E-2</v>
      </c>
      <c r="AV58">
        <f t="shared" si="17"/>
        <v>0.16145143549799099</v>
      </c>
      <c r="AW58">
        <f t="shared" si="12"/>
        <v>0.14406795513554363</v>
      </c>
    </row>
    <row r="59" spans="3:49">
      <c r="C59" t="s">
        <v>65</v>
      </c>
      <c r="D59">
        <v>6141</v>
      </c>
      <c r="E59">
        <v>38126</v>
      </c>
      <c r="F59">
        <v>9064</v>
      </c>
      <c r="G59">
        <v>25478</v>
      </c>
      <c r="H59">
        <v>105619</v>
      </c>
      <c r="I59">
        <v>694114</v>
      </c>
      <c r="K59" t="s">
        <v>65</v>
      </c>
      <c r="L59">
        <v>1890</v>
      </c>
      <c r="M59">
        <v>7581</v>
      </c>
      <c r="N59">
        <v>3464</v>
      </c>
      <c r="O59">
        <v>10770</v>
      </c>
      <c r="P59">
        <v>21498</v>
      </c>
      <c r="Q59">
        <v>132912</v>
      </c>
      <c r="S59" t="s">
        <v>65</v>
      </c>
      <c r="T59">
        <v>110</v>
      </c>
      <c r="U59">
        <v>45</v>
      </c>
      <c r="V59">
        <v>27</v>
      </c>
      <c r="W59">
        <v>31</v>
      </c>
      <c r="X59">
        <v>126</v>
      </c>
      <c r="Y59">
        <v>48</v>
      </c>
      <c r="AA59">
        <f t="shared" si="6"/>
        <v>0.67432014329913692</v>
      </c>
      <c r="AB59">
        <f t="shared" si="7"/>
        <v>0.7999790169438179</v>
      </c>
      <c r="AC59">
        <f t="shared" si="8"/>
        <v>0.6148499558693733</v>
      </c>
      <c r="AD59">
        <f t="shared" si="9"/>
        <v>0.57606562524530969</v>
      </c>
      <c r="AE59">
        <f t="shared" si="10"/>
        <v>0.79526410967723615</v>
      </c>
      <c r="AF59">
        <f t="shared" si="11"/>
        <v>0.80844645115931968</v>
      </c>
      <c r="AH59">
        <v>56</v>
      </c>
      <c r="AI59">
        <v>52981</v>
      </c>
      <c r="AJ59">
        <v>16125</v>
      </c>
      <c r="AK59">
        <v>4832</v>
      </c>
      <c r="AL59">
        <v>23040</v>
      </c>
      <c r="AM59">
        <v>49434</v>
      </c>
      <c r="AN59">
        <v>33177</v>
      </c>
      <c r="AP59">
        <v>221023</v>
      </c>
      <c r="AR59">
        <f t="shared" si="13"/>
        <v>0.23970808467897006</v>
      </c>
      <c r="AS59">
        <f t="shared" si="14"/>
        <v>7.2956208177429496E-2</v>
      </c>
      <c r="AT59">
        <f t="shared" si="15"/>
        <v>2.1861978165168331E-2</v>
      </c>
      <c r="AU59">
        <f t="shared" si="16"/>
        <v>0.10424254489351786</v>
      </c>
      <c r="AV59">
        <f t="shared" si="17"/>
        <v>0.22365998108794108</v>
      </c>
      <c r="AW59">
        <f t="shared" si="12"/>
        <v>0.15010654999705914</v>
      </c>
    </row>
    <row r="60" spans="3:49">
      <c r="C60" t="s">
        <v>66</v>
      </c>
      <c r="D60">
        <v>1290644</v>
      </c>
      <c r="E60">
        <v>440640</v>
      </c>
      <c r="F60">
        <v>95458</v>
      </c>
      <c r="G60">
        <v>361817</v>
      </c>
      <c r="H60">
        <v>591405</v>
      </c>
      <c r="I60">
        <v>593024</v>
      </c>
      <c r="K60" t="s">
        <v>66</v>
      </c>
      <c r="L60">
        <v>159417</v>
      </c>
      <c r="M60">
        <v>154810</v>
      </c>
      <c r="N60">
        <v>27159</v>
      </c>
      <c r="O60">
        <v>76441</v>
      </c>
      <c r="P60">
        <v>110105</v>
      </c>
      <c r="Q60">
        <v>311532</v>
      </c>
      <c r="S60" t="s">
        <v>66</v>
      </c>
      <c r="T60">
        <v>1031</v>
      </c>
      <c r="U60">
        <v>133</v>
      </c>
      <c r="V60">
        <v>111</v>
      </c>
      <c r="W60">
        <v>94</v>
      </c>
      <c r="X60">
        <v>375</v>
      </c>
      <c r="Y60">
        <v>313</v>
      </c>
      <c r="AA60">
        <f t="shared" si="6"/>
        <v>0.87568376717359708</v>
      </c>
      <c r="AB60">
        <f t="shared" si="7"/>
        <v>0.64836828249818446</v>
      </c>
      <c r="AC60">
        <f t="shared" si="8"/>
        <v>0.71432462444216305</v>
      </c>
      <c r="AD60">
        <f>(G60 - O60 - W60) / G60</f>
        <v>0.78847041460185674</v>
      </c>
      <c r="AE60">
        <f t="shared" si="10"/>
        <v>0.81319062233156636</v>
      </c>
      <c r="AF60">
        <f>(I60 - Q60 - Y60) / I60</f>
        <v>0.47414438538743797</v>
      </c>
      <c r="AH60">
        <v>57</v>
      </c>
      <c r="AI60">
        <v>163378</v>
      </c>
      <c r="AJ60">
        <v>39244</v>
      </c>
      <c r="AK60">
        <v>20142</v>
      </c>
      <c r="AL60">
        <v>47840</v>
      </c>
      <c r="AM60">
        <v>71099</v>
      </c>
      <c r="AN60">
        <v>56861</v>
      </c>
      <c r="AP60">
        <v>564834</v>
      </c>
      <c r="AR60">
        <f t="shared" si="13"/>
        <v>0.28924958483377416</v>
      </c>
      <c r="AS60">
        <f t="shared" si="14"/>
        <v>6.9478820325971885E-2</v>
      </c>
      <c r="AT60">
        <f t="shared" si="15"/>
        <v>3.56600346296434E-2</v>
      </c>
      <c r="AU60">
        <f t="shared" si="16"/>
        <v>8.4697450932486359E-2</v>
      </c>
      <c r="AV60">
        <f t="shared" si="17"/>
        <v>0.12587592106707457</v>
      </c>
      <c r="AW60">
        <f t="shared" si="12"/>
        <v>0.10066851499732665</v>
      </c>
    </row>
    <row r="61" spans="3:49">
      <c r="C61" t="s">
        <v>67</v>
      </c>
      <c r="D61">
        <v>9771</v>
      </c>
      <c r="E61">
        <v>226795</v>
      </c>
      <c r="F61">
        <v>73991</v>
      </c>
      <c r="G61">
        <v>139698</v>
      </c>
      <c r="H61">
        <v>267909</v>
      </c>
      <c r="I61">
        <v>603782</v>
      </c>
      <c r="K61" t="s">
        <v>67</v>
      </c>
      <c r="L61">
        <v>4962</v>
      </c>
      <c r="M61">
        <v>62057</v>
      </c>
      <c r="N61">
        <v>16333</v>
      </c>
      <c r="O61">
        <v>21670</v>
      </c>
      <c r="P61">
        <v>33321</v>
      </c>
      <c r="Q61">
        <v>143663</v>
      </c>
      <c r="S61" t="s">
        <v>67</v>
      </c>
      <c r="T61">
        <v>251</v>
      </c>
      <c r="U61">
        <v>40</v>
      </c>
      <c r="V61">
        <v>39</v>
      </c>
      <c r="W61">
        <v>48</v>
      </c>
      <c r="X61">
        <v>110</v>
      </c>
      <c r="Y61">
        <v>142</v>
      </c>
      <c r="AA61">
        <f t="shared" si="6"/>
        <v>0.46648244806058747</v>
      </c>
      <c r="AB61">
        <f t="shared" si="7"/>
        <v>0.72619766749707881</v>
      </c>
      <c r="AC61">
        <f t="shared" si="8"/>
        <v>0.77872984552175262</v>
      </c>
      <c r="AD61">
        <f t="shared" si="9"/>
        <v>0.84453607066672398</v>
      </c>
      <c r="AE61">
        <f t="shared" si="10"/>
        <v>0.87521509169158185</v>
      </c>
      <c r="AF61">
        <f t="shared" si="11"/>
        <v>0.76182628829610688</v>
      </c>
      <c r="AH61">
        <v>58</v>
      </c>
      <c r="AI61">
        <v>60227</v>
      </c>
      <c r="AJ61">
        <v>21672</v>
      </c>
      <c r="AK61">
        <v>14985</v>
      </c>
      <c r="AL61">
        <v>33878</v>
      </c>
      <c r="AM61">
        <v>44729</v>
      </c>
      <c r="AN61">
        <v>36063</v>
      </c>
      <c r="AP61">
        <v>263284</v>
      </c>
      <c r="AR61">
        <f t="shared" si="13"/>
        <v>0.22875298157123106</v>
      </c>
      <c r="AS61">
        <f t="shared" si="14"/>
        <v>8.2314155056896737E-2</v>
      </c>
      <c r="AT61">
        <f t="shared" si="15"/>
        <v>5.6915725984108413E-2</v>
      </c>
      <c r="AU61">
        <f t="shared" si="16"/>
        <v>0.12867473906504004</v>
      </c>
      <c r="AV61">
        <f t="shared" si="17"/>
        <v>0.16988878929217119</v>
      </c>
      <c r="AW61">
        <f t="shared" si="12"/>
        <v>0.13697376217316662</v>
      </c>
    </row>
    <row r="62" spans="3:49">
      <c r="C62" t="s">
        <v>68</v>
      </c>
      <c r="D62">
        <v>1314407</v>
      </c>
      <c r="E62">
        <v>4266972</v>
      </c>
      <c r="F62">
        <v>639803</v>
      </c>
      <c r="G62">
        <v>611665</v>
      </c>
      <c r="H62">
        <v>1035595</v>
      </c>
      <c r="I62">
        <v>3348005</v>
      </c>
      <c r="K62" t="s">
        <v>68</v>
      </c>
      <c r="L62">
        <v>248415</v>
      </c>
      <c r="M62">
        <v>581758</v>
      </c>
      <c r="N62">
        <v>85036</v>
      </c>
      <c r="O62">
        <v>65052</v>
      </c>
      <c r="P62">
        <v>200883</v>
      </c>
      <c r="Q62">
        <v>601730</v>
      </c>
      <c r="S62" t="s">
        <v>68</v>
      </c>
      <c r="T62">
        <v>781</v>
      </c>
      <c r="U62">
        <v>114</v>
      </c>
      <c r="V62">
        <v>88</v>
      </c>
      <c r="W62">
        <v>128</v>
      </c>
      <c r="X62">
        <v>298</v>
      </c>
      <c r="Y62">
        <v>177</v>
      </c>
      <c r="AA62">
        <f t="shared" si="6"/>
        <v>0.81041184351574513</v>
      </c>
      <c r="AB62">
        <f t="shared" si="7"/>
        <v>0.86363350872703171</v>
      </c>
      <c r="AC62">
        <f t="shared" si="8"/>
        <v>0.86695279640764422</v>
      </c>
      <c r="AD62">
        <f t="shared" si="9"/>
        <v>0.89343840173951428</v>
      </c>
      <c r="AE62">
        <f t="shared" si="10"/>
        <v>0.8057339017666173</v>
      </c>
      <c r="AF62">
        <f t="shared" si="11"/>
        <v>0.82021920516845104</v>
      </c>
      <c r="AH62">
        <v>59</v>
      </c>
      <c r="AI62">
        <v>188114</v>
      </c>
      <c r="AJ62">
        <v>66056</v>
      </c>
      <c r="AK62">
        <v>34846</v>
      </c>
      <c r="AL62">
        <v>72808</v>
      </c>
      <c r="AM62">
        <v>130839</v>
      </c>
      <c r="AN62">
        <v>103269</v>
      </c>
      <c r="AP62">
        <v>767989</v>
      </c>
      <c r="AR62">
        <f t="shared" si="13"/>
        <v>0.24494361247361615</v>
      </c>
      <c r="AS62">
        <f t="shared" si="14"/>
        <v>8.6011648604341989E-2</v>
      </c>
      <c r="AT62">
        <f t="shared" si="15"/>
        <v>4.5373045707685918E-2</v>
      </c>
      <c r="AU62">
        <f t="shared" si="16"/>
        <v>9.4803441195121282E-2</v>
      </c>
      <c r="AV62">
        <f t="shared" si="17"/>
        <v>0.17036572138403025</v>
      </c>
      <c r="AW62">
        <f t="shared" si="12"/>
        <v>0.13446676970633695</v>
      </c>
    </row>
    <row r="63" spans="3:49">
      <c r="C63" t="s">
        <v>69</v>
      </c>
      <c r="D63">
        <v>19048</v>
      </c>
      <c r="E63">
        <v>1221153</v>
      </c>
      <c r="F63">
        <v>214223</v>
      </c>
      <c r="G63">
        <v>191028</v>
      </c>
      <c r="H63">
        <v>494886</v>
      </c>
      <c r="I63">
        <v>2138471</v>
      </c>
      <c r="K63" t="s">
        <v>69</v>
      </c>
      <c r="L63">
        <v>8174</v>
      </c>
      <c r="M63">
        <v>216504</v>
      </c>
      <c r="N63">
        <v>29796</v>
      </c>
      <c r="O63">
        <v>26879</v>
      </c>
      <c r="P63">
        <v>102149</v>
      </c>
      <c r="Q63">
        <v>624631</v>
      </c>
      <c r="S63" t="s">
        <v>69</v>
      </c>
      <c r="T63">
        <v>344</v>
      </c>
      <c r="U63">
        <v>140</v>
      </c>
      <c r="V63">
        <v>113</v>
      </c>
      <c r="W63">
        <v>64</v>
      </c>
      <c r="X63">
        <v>422</v>
      </c>
      <c r="Y63">
        <v>142</v>
      </c>
      <c r="AA63">
        <f t="shared" si="6"/>
        <v>0.55281394372112558</v>
      </c>
      <c r="AB63">
        <f t="shared" si="7"/>
        <v>0.82259061722814419</v>
      </c>
      <c r="AC63">
        <f t="shared" si="8"/>
        <v>0.86038380566045658</v>
      </c>
      <c r="AD63">
        <f t="shared" si="9"/>
        <v>0.85895784911112505</v>
      </c>
      <c r="AE63">
        <f t="shared" si="10"/>
        <v>0.79273812554810608</v>
      </c>
      <c r="AF63">
        <f t="shared" si="11"/>
        <v>0.70784125667357656</v>
      </c>
      <c r="AH63">
        <v>60</v>
      </c>
      <c r="AI63">
        <v>93578</v>
      </c>
      <c r="AJ63">
        <v>41859</v>
      </c>
      <c r="AK63">
        <v>21121</v>
      </c>
      <c r="AL63">
        <v>40681</v>
      </c>
      <c r="AM63">
        <v>90773</v>
      </c>
      <c r="AN63">
        <v>68990</v>
      </c>
      <c r="AP63">
        <v>429685</v>
      </c>
      <c r="AR63">
        <f t="shared" si="13"/>
        <v>0.2177827943726218</v>
      </c>
      <c r="AS63">
        <f t="shared" si="14"/>
        <v>9.7417875885823332E-2</v>
      </c>
      <c r="AT63">
        <f t="shared" si="15"/>
        <v>4.9154613263204437E-2</v>
      </c>
      <c r="AU63">
        <f t="shared" si="16"/>
        <v>9.467633266229912E-2</v>
      </c>
      <c r="AV63">
        <f t="shared" si="17"/>
        <v>0.21125475639130992</v>
      </c>
      <c r="AW63">
        <f t="shared" si="12"/>
        <v>0.1605594796187905</v>
      </c>
    </row>
    <row r="64" spans="3:49">
      <c r="C64" t="s">
        <v>70</v>
      </c>
      <c r="D64">
        <v>4370</v>
      </c>
      <c r="E64">
        <v>228558</v>
      </c>
      <c r="F64">
        <v>102649</v>
      </c>
      <c r="G64">
        <v>131436</v>
      </c>
      <c r="H64">
        <v>426821</v>
      </c>
      <c r="I64">
        <v>713581</v>
      </c>
      <c r="K64" t="s">
        <v>70</v>
      </c>
      <c r="L64">
        <v>1951</v>
      </c>
      <c r="M64">
        <v>52385</v>
      </c>
      <c r="N64">
        <v>20358</v>
      </c>
      <c r="O64">
        <v>24367</v>
      </c>
      <c r="P64">
        <v>25101</v>
      </c>
      <c r="Q64">
        <v>177966</v>
      </c>
      <c r="S64" t="s">
        <v>70</v>
      </c>
      <c r="T64">
        <v>141</v>
      </c>
      <c r="U64">
        <v>81</v>
      </c>
      <c r="V64">
        <v>76</v>
      </c>
      <c r="W64">
        <v>110</v>
      </c>
      <c r="X64">
        <v>203</v>
      </c>
      <c r="Y64">
        <v>142</v>
      </c>
      <c r="AA64">
        <f t="shared" si="6"/>
        <v>0.52128146453089241</v>
      </c>
      <c r="AB64">
        <f>(E64 - M64 - U64) / E64</f>
        <v>0.77044776380612356</v>
      </c>
      <c r="AC64">
        <f t="shared" si="8"/>
        <v>0.80093327747956633</v>
      </c>
      <c r="AD64">
        <f t="shared" si="9"/>
        <v>0.81377248242490641</v>
      </c>
      <c r="AE64">
        <f t="shared" si="10"/>
        <v>0.94071519442576634</v>
      </c>
      <c r="AF64">
        <f t="shared" si="11"/>
        <v>0.75040254715302113</v>
      </c>
      <c r="AH64">
        <v>61</v>
      </c>
      <c r="AI64">
        <v>58099</v>
      </c>
      <c r="AJ64">
        <v>20827</v>
      </c>
      <c r="AK64">
        <v>15814</v>
      </c>
      <c r="AL64">
        <v>32235</v>
      </c>
      <c r="AM64">
        <v>44177</v>
      </c>
      <c r="AN64">
        <v>36302</v>
      </c>
      <c r="AP64">
        <v>275442</v>
      </c>
      <c r="AR64">
        <f t="shared" si="13"/>
        <v>0.21093006876220766</v>
      </c>
      <c r="AS64">
        <f t="shared" si="14"/>
        <v>7.5613014718162078E-2</v>
      </c>
      <c r="AT64">
        <f t="shared" si="15"/>
        <v>5.7413175913622466E-2</v>
      </c>
      <c r="AU64">
        <f t="shared" si="16"/>
        <v>0.11703008255821552</v>
      </c>
      <c r="AV64">
        <f t="shared" si="17"/>
        <v>0.16038585255698115</v>
      </c>
      <c r="AW64">
        <f t="shared" si="12"/>
        <v>0.13179544150855715</v>
      </c>
    </row>
    <row r="65" spans="3:49">
      <c r="C65" t="s">
        <v>71</v>
      </c>
      <c r="D65">
        <v>54413</v>
      </c>
      <c r="E65">
        <v>209618</v>
      </c>
      <c r="F65">
        <v>125316</v>
      </c>
      <c r="G65">
        <v>113538</v>
      </c>
      <c r="H65">
        <v>383147</v>
      </c>
      <c r="I65">
        <v>772935</v>
      </c>
      <c r="K65" t="s">
        <v>71</v>
      </c>
      <c r="L65">
        <v>35880</v>
      </c>
      <c r="M65">
        <v>94973</v>
      </c>
      <c r="N65">
        <v>44260</v>
      </c>
      <c r="O65">
        <v>32729</v>
      </c>
      <c r="P65">
        <v>69173</v>
      </c>
      <c r="Q65">
        <v>224439</v>
      </c>
      <c r="S65" t="s">
        <v>71</v>
      </c>
      <c r="T65">
        <v>173</v>
      </c>
      <c r="U65">
        <v>94</v>
      </c>
      <c r="V65">
        <v>52</v>
      </c>
      <c r="W65">
        <v>63</v>
      </c>
      <c r="X65">
        <v>235</v>
      </c>
      <c r="Y65">
        <v>157</v>
      </c>
      <c r="AA65">
        <f t="shared" si="6"/>
        <v>0.3374193666954588</v>
      </c>
      <c r="AB65">
        <f t="shared" si="7"/>
        <v>0.54647501645851027</v>
      </c>
      <c r="AC65">
        <f t="shared" si="8"/>
        <v>0.64639790609339587</v>
      </c>
      <c r="AD65">
        <f t="shared" si="9"/>
        <v>0.71118039775229436</v>
      </c>
      <c r="AE65">
        <f t="shared" si="10"/>
        <v>0.8188475963533578</v>
      </c>
      <c r="AF65">
        <f t="shared" si="11"/>
        <v>0.70942446648165758</v>
      </c>
      <c r="AH65">
        <v>62</v>
      </c>
      <c r="AI65">
        <v>75667</v>
      </c>
      <c r="AJ65">
        <v>26828</v>
      </c>
      <c r="AK65">
        <v>20291</v>
      </c>
      <c r="AL65">
        <v>39844</v>
      </c>
      <c r="AM65">
        <v>54093</v>
      </c>
      <c r="AN65">
        <v>44298</v>
      </c>
      <c r="AP65">
        <v>325884</v>
      </c>
      <c r="AR65">
        <f t="shared" si="13"/>
        <v>0.23218998171128377</v>
      </c>
      <c r="AS65">
        <f t="shared" si="14"/>
        <v>8.2323771648807553E-2</v>
      </c>
      <c r="AT65">
        <f t="shared" si="15"/>
        <v>6.2264486749886459E-2</v>
      </c>
      <c r="AU65">
        <f t="shared" si="16"/>
        <v>0.12226436400682451</v>
      </c>
      <c r="AV65">
        <f t="shared" si="17"/>
        <v>0.16598851124940162</v>
      </c>
      <c r="AW65">
        <f t="shared" si="12"/>
        <v>0.13593180395478147</v>
      </c>
    </row>
    <row r="66" spans="3:49">
      <c r="C66" t="s">
        <v>72</v>
      </c>
      <c r="D66">
        <v>502292</v>
      </c>
      <c r="E66">
        <v>176609</v>
      </c>
      <c r="F66">
        <v>128888</v>
      </c>
      <c r="G66">
        <v>108808</v>
      </c>
      <c r="H66">
        <v>408643</v>
      </c>
      <c r="I66">
        <v>469344</v>
      </c>
      <c r="K66" t="s">
        <v>72</v>
      </c>
      <c r="L66">
        <v>179041</v>
      </c>
      <c r="M66">
        <v>85474</v>
      </c>
      <c r="N66">
        <v>19203</v>
      </c>
      <c r="O66">
        <v>32511</v>
      </c>
      <c r="P66">
        <v>34882</v>
      </c>
      <c r="Q66">
        <v>122180</v>
      </c>
      <c r="S66" t="s">
        <v>72</v>
      </c>
      <c r="T66">
        <v>204</v>
      </c>
      <c r="U66">
        <v>87</v>
      </c>
      <c r="V66">
        <v>110</v>
      </c>
      <c r="W66">
        <v>127</v>
      </c>
      <c r="X66">
        <v>221</v>
      </c>
      <c r="Y66">
        <v>79</v>
      </c>
      <c r="AA66">
        <f t="shared" si="6"/>
        <v>0.64314581956312267</v>
      </c>
      <c r="AB66">
        <f t="shared" si="7"/>
        <v>0.51553431591821486</v>
      </c>
      <c r="AC66">
        <f t="shared" si="8"/>
        <v>0.8501567252187946</v>
      </c>
      <c r="AD66">
        <f t="shared" si="9"/>
        <v>0.70004043820307327</v>
      </c>
      <c r="AE66">
        <f t="shared" si="10"/>
        <v>0.91409861419380734</v>
      </c>
      <c r="AF66">
        <f t="shared" si="11"/>
        <v>0.73951089179791374</v>
      </c>
      <c r="AH66">
        <v>63</v>
      </c>
      <c r="AI66">
        <v>88497</v>
      </c>
      <c r="AJ66">
        <v>24286</v>
      </c>
      <c r="AK66">
        <v>19122</v>
      </c>
      <c r="AL66">
        <v>35205</v>
      </c>
      <c r="AM66">
        <v>47593</v>
      </c>
      <c r="AN66">
        <v>38111</v>
      </c>
      <c r="AP66">
        <v>332620</v>
      </c>
      <c r="AR66">
        <f t="shared" si="13"/>
        <v>0.26606036919006676</v>
      </c>
      <c r="AS66">
        <f t="shared" si="14"/>
        <v>7.301425049606157E-2</v>
      </c>
      <c r="AT66">
        <f t="shared" si="15"/>
        <v>5.7489026516745839E-2</v>
      </c>
      <c r="AU66">
        <f t="shared" si="16"/>
        <v>0.10584150081173711</v>
      </c>
      <c r="AV66">
        <f t="shared" si="17"/>
        <v>0.1430852023329926</v>
      </c>
      <c r="AW66">
        <f t="shared" si="12"/>
        <v>0.11457819734231255</v>
      </c>
    </row>
    <row r="67" spans="3:49">
      <c r="C67" t="s">
        <v>73</v>
      </c>
      <c r="D67">
        <v>128576</v>
      </c>
      <c r="E67">
        <v>3820319</v>
      </c>
      <c r="F67">
        <v>1461762</v>
      </c>
      <c r="G67">
        <v>1339424</v>
      </c>
      <c r="H67">
        <v>2621730</v>
      </c>
      <c r="I67">
        <v>2901219</v>
      </c>
      <c r="K67" t="s">
        <v>73</v>
      </c>
      <c r="L67">
        <v>42198</v>
      </c>
      <c r="M67">
        <v>894288</v>
      </c>
      <c r="N67">
        <v>303505</v>
      </c>
      <c r="O67">
        <v>192618</v>
      </c>
      <c r="P67">
        <v>518038</v>
      </c>
      <c r="Q67">
        <v>363641</v>
      </c>
      <c r="S67" t="s">
        <v>73</v>
      </c>
      <c r="T67">
        <v>844</v>
      </c>
      <c r="U67">
        <v>1193</v>
      </c>
      <c r="V67">
        <v>1048</v>
      </c>
      <c r="W67">
        <v>219</v>
      </c>
      <c r="X67">
        <v>410</v>
      </c>
      <c r="Y67">
        <v>719</v>
      </c>
      <c r="AA67">
        <f t="shared" si="6"/>
        <v>0.66524079143852666</v>
      </c>
      <c r="AB67">
        <f t="shared" si="7"/>
        <v>0.76560046425442485</v>
      </c>
      <c r="AC67">
        <f>(F67 - N67 - V67) / F67</f>
        <v>0.79165349762820492</v>
      </c>
      <c r="AD67">
        <f t="shared" si="9"/>
        <v>0.85602990539216861</v>
      </c>
      <c r="AE67">
        <f t="shared" si="10"/>
        <v>0.80224965957592886</v>
      </c>
      <c r="AF67">
        <f t="shared" si="11"/>
        <v>0.87441141120335975</v>
      </c>
      <c r="AH67">
        <v>64</v>
      </c>
      <c r="AI67">
        <v>212167</v>
      </c>
      <c r="AJ67">
        <v>80844</v>
      </c>
      <c r="AK67">
        <v>59497</v>
      </c>
      <c r="AL67">
        <v>122215</v>
      </c>
      <c r="AM67">
        <v>176486</v>
      </c>
      <c r="AN67">
        <v>138648</v>
      </c>
      <c r="AP67">
        <v>971698</v>
      </c>
      <c r="AR67">
        <f t="shared" si="13"/>
        <v>0.21834664679766758</v>
      </c>
      <c r="AS67">
        <f t="shared" si="14"/>
        <v>8.3198689304701673E-2</v>
      </c>
      <c r="AT67">
        <f t="shared" si="15"/>
        <v>6.1229929463681103E-2</v>
      </c>
      <c r="AU67">
        <f t="shared" si="16"/>
        <v>0.12577467484753493</v>
      </c>
      <c r="AV67">
        <f t="shared" si="17"/>
        <v>0.18162639009239495</v>
      </c>
      <c r="AW67">
        <f t="shared" si="12"/>
        <v>0.14268630788578343</v>
      </c>
    </row>
    <row r="68" spans="3:49">
      <c r="C68" t="s">
        <v>74</v>
      </c>
      <c r="D68">
        <v>900589</v>
      </c>
      <c r="E68">
        <v>3138615</v>
      </c>
      <c r="F68">
        <v>1237130</v>
      </c>
      <c r="G68">
        <v>987307</v>
      </c>
      <c r="H68">
        <v>1809875</v>
      </c>
      <c r="I68">
        <v>1620281</v>
      </c>
      <c r="K68" t="s">
        <v>74</v>
      </c>
      <c r="L68">
        <v>224860</v>
      </c>
      <c r="M68">
        <v>665197</v>
      </c>
      <c r="N68">
        <v>220476</v>
      </c>
      <c r="O68">
        <v>155845</v>
      </c>
      <c r="P68">
        <v>375669</v>
      </c>
      <c r="Q68">
        <v>374289</v>
      </c>
      <c r="S68" t="s">
        <v>74</v>
      </c>
      <c r="T68">
        <v>1501</v>
      </c>
      <c r="U68">
        <v>242</v>
      </c>
      <c r="V68">
        <v>277</v>
      </c>
      <c r="W68">
        <v>204</v>
      </c>
      <c r="X68">
        <v>1311</v>
      </c>
      <c r="Y68">
        <v>250</v>
      </c>
      <c r="AA68">
        <f t="shared" si="6"/>
        <v>0.74865227090270925</v>
      </c>
      <c r="AB68">
        <f t="shared" si="7"/>
        <v>0.787983234643306</v>
      </c>
      <c r="AC68">
        <f t="shared" si="8"/>
        <v>0.82156038573149148</v>
      </c>
      <c r="AD68">
        <f t="shared" si="9"/>
        <v>0.84194480541513428</v>
      </c>
      <c r="AE68">
        <f t="shared" si="10"/>
        <v>0.79170937219421234</v>
      </c>
      <c r="AF68">
        <f t="shared" si="11"/>
        <v>0.76884318213939429</v>
      </c>
      <c r="AH68">
        <v>65</v>
      </c>
      <c r="AI68">
        <v>203678</v>
      </c>
      <c r="AJ68">
        <v>67773</v>
      </c>
      <c r="AK68">
        <v>53633</v>
      </c>
      <c r="AL68">
        <v>104129</v>
      </c>
      <c r="AM68">
        <v>143291</v>
      </c>
      <c r="AN68">
        <v>114294</v>
      </c>
      <c r="AP68">
        <v>868352</v>
      </c>
      <c r="AR68">
        <f t="shared" ref="AR68:AR76" si="18">AI68 / AP68</f>
        <v>0.23455695386202829</v>
      </c>
      <c r="AS68">
        <f t="shared" ref="AS68:AS76" si="19">AJ68 / AP68</f>
        <v>7.8047842349646221E-2</v>
      </c>
      <c r="AT68">
        <f t="shared" ref="AT68:AT76" si="20">AK68 / AP68</f>
        <v>6.1764123304834904E-2</v>
      </c>
      <c r="AU68">
        <f t="shared" ref="AU68:AU76" si="21">AL68 / AP68</f>
        <v>0.11991565632370282</v>
      </c>
      <c r="AV68">
        <f t="shared" ref="AV68:AV76" si="22">AM68 / AP68</f>
        <v>0.16501487875884435</v>
      </c>
      <c r="AW68">
        <f t="shared" si="12"/>
        <v>0.13162173864976415</v>
      </c>
    </row>
    <row r="69" spans="3:49">
      <c r="C69" t="s">
        <v>75</v>
      </c>
      <c r="D69">
        <v>358548</v>
      </c>
      <c r="E69">
        <v>96174</v>
      </c>
      <c r="F69">
        <v>51839</v>
      </c>
      <c r="G69">
        <v>29141</v>
      </c>
      <c r="H69">
        <v>97532</v>
      </c>
      <c r="I69">
        <v>397619</v>
      </c>
      <c r="K69" t="s">
        <v>75</v>
      </c>
      <c r="L69">
        <v>188371</v>
      </c>
      <c r="M69">
        <v>60030</v>
      </c>
      <c r="N69">
        <v>14773</v>
      </c>
      <c r="O69">
        <v>5336</v>
      </c>
      <c r="P69">
        <v>20281</v>
      </c>
      <c r="Q69">
        <v>108966</v>
      </c>
      <c r="S69" t="s">
        <v>75</v>
      </c>
      <c r="T69">
        <v>344</v>
      </c>
      <c r="U69">
        <v>78</v>
      </c>
      <c r="V69">
        <v>75</v>
      </c>
      <c r="W69">
        <v>94</v>
      </c>
      <c r="X69">
        <v>94</v>
      </c>
      <c r="Y69">
        <v>63</v>
      </c>
      <c r="AA69">
        <f t="shared" ref="AA69:AF76" si="23">(D69 - L69 - T69) / D69</f>
        <v>0.47366879748318219</v>
      </c>
      <c r="AB69">
        <f t="shared" si="23"/>
        <v>0.37500779836546261</v>
      </c>
      <c r="AC69">
        <f t="shared" si="23"/>
        <v>0.71357472173460135</v>
      </c>
      <c r="AD69">
        <f t="shared" si="23"/>
        <v>0.81366459627329191</v>
      </c>
      <c r="AE69">
        <f t="shared" si="23"/>
        <v>0.79109420497887872</v>
      </c>
      <c r="AF69">
        <f t="shared" si="23"/>
        <v>0.72579529650243069</v>
      </c>
      <c r="AH69">
        <v>66</v>
      </c>
      <c r="AI69">
        <v>78572</v>
      </c>
      <c r="AJ69">
        <v>22577</v>
      </c>
      <c r="AK69">
        <v>14517</v>
      </c>
      <c r="AL69">
        <v>25122</v>
      </c>
      <c r="AM69">
        <v>38964</v>
      </c>
      <c r="AN69">
        <v>33025</v>
      </c>
      <c r="AP69">
        <v>283896</v>
      </c>
      <c r="AR69">
        <f t="shared" si="18"/>
        <v>0.27676332177980667</v>
      </c>
      <c r="AS69">
        <f t="shared" si="19"/>
        <v>7.9525600924282125E-2</v>
      </c>
      <c r="AT69">
        <f t="shared" si="20"/>
        <v>5.1134922647730154E-2</v>
      </c>
      <c r="AU69">
        <f t="shared" si="21"/>
        <v>8.8490151323019697E-2</v>
      </c>
      <c r="AV69">
        <f t="shared" si="22"/>
        <v>0.13724744272550513</v>
      </c>
      <c r="AW69">
        <f t="shared" ref="AW69:AW76" si="24">AN69 / AP69</f>
        <v>0.11632781018401105</v>
      </c>
    </row>
    <row r="70" spans="3:49">
      <c r="C70" t="s">
        <v>76</v>
      </c>
      <c r="D70">
        <v>47898</v>
      </c>
      <c r="E70">
        <v>153379</v>
      </c>
      <c r="F70">
        <v>53637</v>
      </c>
      <c r="G70">
        <v>63162</v>
      </c>
      <c r="H70">
        <v>146485</v>
      </c>
      <c r="I70">
        <v>901402</v>
      </c>
      <c r="K70" t="s">
        <v>76</v>
      </c>
      <c r="L70">
        <v>9223</v>
      </c>
      <c r="M70">
        <v>54772</v>
      </c>
      <c r="N70">
        <v>11061</v>
      </c>
      <c r="O70">
        <v>10312</v>
      </c>
      <c r="P70">
        <v>37908</v>
      </c>
      <c r="Q70">
        <v>126086</v>
      </c>
      <c r="S70" t="s">
        <v>76</v>
      </c>
      <c r="T70">
        <v>203</v>
      </c>
      <c r="U70">
        <v>61</v>
      </c>
      <c r="V70">
        <v>72</v>
      </c>
      <c r="W70">
        <v>94</v>
      </c>
      <c r="X70">
        <v>188</v>
      </c>
      <c r="Y70">
        <v>79</v>
      </c>
      <c r="AA70">
        <f>(D70 - L70 - T70) / D70</f>
        <v>0.80320681448077169</v>
      </c>
      <c r="AB70">
        <f t="shared" si="23"/>
        <v>0.64249995110151981</v>
      </c>
      <c r="AC70">
        <f t="shared" si="23"/>
        <v>0.79243805581967675</v>
      </c>
      <c r="AD70">
        <f t="shared" si="23"/>
        <v>0.83524904214559392</v>
      </c>
      <c r="AE70">
        <f t="shared" si="23"/>
        <v>0.73993241628835715</v>
      </c>
      <c r="AF70">
        <f t="shared" si="23"/>
        <v>0.86003470149833261</v>
      </c>
      <c r="AH70">
        <v>67</v>
      </c>
      <c r="AI70">
        <v>54781</v>
      </c>
      <c r="AJ70">
        <v>20296</v>
      </c>
      <c r="AK70">
        <v>14371</v>
      </c>
      <c r="AL70">
        <v>27880</v>
      </c>
      <c r="AM70">
        <v>40757</v>
      </c>
      <c r="AN70">
        <v>33472</v>
      </c>
      <c r="AP70">
        <v>240372</v>
      </c>
      <c r="AR70">
        <f t="shared" si="18"/>
        <v>0.22790092024029421</v>
      </c>
      <c r="AS70">
        <f t="shared" si="19"/>
        <v>8.4435791190321671E-2</v>
      </c>
      <c r="AT70">
        <f t="shared" si="20"/>
        <v>5.9786497595393805E-2</v>
      </c>
      <c r="AU70">
        <f t="shared" si="21"/>
        <v>0.11598688699182932</v>
      </c>
      <c r="AV70">
        <f t="shared" si="22"/>
        <v>0.16955801840480589</v>
      </c>
      <c r="AW70">
        <f t="shared" si="24"/>
        <v>0.13925082788344734</v>
      </c>
    </row>
    <row r="71" spans="3:49">
      <c r="C71" t="s">
        <v>77</v>
      </c>
      <c r="D71">
        <v>163926</v>
      </c>
      <c r="E71">
        <v>612987</v>
      </c>
      <c r="F71">
        <v>202398</v>
      </c>
      <c r="G71">
        <v>235005</v>
      </c>
      <c r="H71">
        <v>880116</v>
      </c>
      <c r="I71">
        <v>1191011</v>
      </c>
      <c r="K71" t="s">
        <v>77</v>
      </c>
      <c r="L71">
        <v>67158</v>
      </c>
      <c r="M71">
        <v>165939</v>
      </c>
      <c r="N71">
        <v>52200</v>
      </c>
      <c r="O71">
        <v>55008</v>
      </c>
      <c r="P71">
        <v>82292</v>
      </c>
      <c r="Q71">
        <v>343834</v>
      </c>
      <c r="S71" t="s">
        <v>77</v>
      </c>
      <c r="T71">
        <v>313</v>
      </c>
      <c r="U71">
        <v>115</v>
      </c>
      <c r="V71">
        <v>52</v>
      </c>
      <c r="W71">
        <v>157</v>
      </c>
      <c r="X71">
        <v>235</v>
      </c>
      <c r="Y71">
        <v>188</v>
      </c>
      <c r="AA71">
        <f t="shared" ref="AA71:AA76" si="25">(D71 - L71 - T71) / D71</f>
        <v>0.58840574405524448</v>
      </c>
      <c r="AB71">
        <f t="shared" si="23"/>
        <v>0.72910681629463592</v>
      </c>
      <c r="AC71">
        <f t="shared" si="23"/>
        <v>0.74183539363037188</v>
      </c>
      <c r="AD71">
        <f t="shared" si="23"/>
        <v>0.76526031361034874</v>
      </c>
      <c r="AE71">
        <f t="shared" si="23"/>
        <v>0.90623167855146369</v>
      </c>
      <c r="AF71">
        <f t="shared" si="23"/>
        <v>0.7111512823978956</v>
      </c>
      <c r="AH71">
        <v>68</v>
      </c>
      <c r="AI71">
        <v>98433</v>
      </c>
      <c r="AJ71">
        <v>34212</v>
      </c>
      <c r="AK71">
        <v>23493</v>
      </c>
      <c r="AL71">
        <v>48917</v>
      </c>
      <c r="AM71">
        <v>67859</v>
      </c>
      <c r="AN71">
        <v>54289</v>
      </c>
      <c r="AP71">
        <v>412232</v>
      </c>
      <c r="AR71">
        <f t="shared" si="18"/>
        <v>0.23878058957092124</v>
      </c>
      <c r="AS71">
        <f t="shared" si="19"/>
        <v>8.2992101535057927E-2</v>
      </c>
      <c r="AT71">
        <f t="shared" si="20"/>
        <v>5.6989753342777852E-2</v>
      </c>
      <c r="AU71">
        <f t="shared" si="21"/>
        <v>0.11866376215335055</v>
      </c>
      <c r="AV71">
        <f t="shared" si="22"/>
        <v>0.16461361563391488</v>
      </c>
      <c r="AW71">
        <f t="shared" si="24"/>
        <v>0.13169525898037998</v>
      </c>
    </row>
    <row r="72" spans="3:49">
      <c r="C72" t="s">
        <v>78</v>
      </c>
      <c r="D72">
        <v>101060</v>
      </c>
      <c r="E72">
        <v>170695</v>
      </c>
      <c r="F72">
        <v>67954</v>
      </c>
      <c r="G72">
        <v>30981</v>
      </c>
      <c r="H72">
        <v>223876</v>
      </c>
      <c r="I72">
        <v>757315</v>
      </c>
      <c r="K72" t="s">
        <v>78</v>
      </c>
      <c r="L72">
        <v>51815</v>
      </c>
      <c r="M72">
        <v>94848</v>
      </c>
      <c r="N72">
        <v>14961</v>
      </c>
      <c r="O72">
        <v>17772</v>
      </c>
      <c r="P72">
        <v>45075</v>
      </c>
      <c r="Q72">
        <v>206047</v>
      </c>
      <c r="S72" t="s">
        <v>78</v>
      </c>
      <c r="T72">
        <v>297</v>
      </c>
      <c r="U72">
        <v>89</v>
      </c>
      <c r="V72">
        <v>38</v>
      </c>
      <c r="W72">
        <v>94</v>
      </c>
      <c r="X72">
        <v>206</v>
      </c>
      <c r="Y72">
        <v>141</v>
      </c>
      <c r="AA72">
        <f t="shared" si="25"/>
        <v>0.48434593310904411</v>
      </c>
      <c r="AB72">
        <f t="shared" si="23"/>
        <v>0.4438208500541902</v>
      </c>
      <c r="AC72">
        <f t="shared" si="23"/>
        <v>0.77927715807752307</v>
      </c>
      <c r="AD72">
        <f t="shared" si="23"/>
        <v>0.4233239727574965</v>
      </c>
      <c r="AE72">
        <f t="shared" si="23"/>
        <v>0.79774071360931942</v>
      </c>
      <c r="AF72">
        <f t="shared" si="23"/>
        <v>0.72773812746347288</v>
      </c>
      <c r="AH72">
        <v>69</v>
      </c>
      <c r="AI72">
        <v>71175</v>
      </c>
      <c r="AJ72">
        <v>29424</v>
      </c>
      <c r="AK72">
        <v>16588</v>
      </c>
      <c r="AL72">
        <v>28911</v>
      </c>
      <c r="AM72">
        <v>47662</v>
      </c>
      <c r="AN72">
        <v>41689</v>
      </c>
      <c r="AP72">
        <v>294001</v>
      </c>
      <c r="AR72">
        <f t="shared" si="18"/>
        <v>0.24209101329587315</v>
      </c>
      <c r="AS72">
        <f t="shared" si="19"/>
        <v>0.10008129224050258</v>
      </c>
      <c r="AT72">
        <f t="shared" si="20"/>
        <v>5.6421576797357834E-2</v>
      </c>
      <c r="AU72">
        <f t="shared" si="21"/>
        <v>9.8336400216325795E-2</v>
      </c>
      <c r="AV72">
        <f t="shared" si="22"/>
        <v>0.16211509484661618</v>
      </c>
      <c r="AW72">
        <f t="shared" si="24"/>
        <v>0.14179883741892035</v>
      </c>
    </row>
    <row r="73" spans="3:49">
      <c r="C73" t="s">
        <v>79</v>
      </c>
      <c r="D73">
        <v>54014</v>
      </c>
      <c r="E73">
        <v>202757</v>
      </c>
      <c r="F73">
        <v>67423</v>
      </c>
      <c r="G73">
        <v>68601</v>
      </c>
      <c r="H73">
        <v>256060</v>
      </c>
      <c r="I73">
        <v>543521</v>
      </c>
      <c r="K73" t="s">
        <v>79</v>
      </c>
      <c r="L73">
        <v>16321</v>
      </c>
      <c r="M73">
        <v>51418</v>
      </c>
      <c r="N73">
        <v>10858</v>
      </c>
      <c r="O73">
        <v>13868</v>
      </c>
      <c r="P73">
        <v>23899</v>
      </c>
      <c r="Q73">
        <v>129559</v>
      </c>
      <c r="S73" t="s">
        <v>79</v>
      </c>
      <c r="T73">
        <v>142</v>
      </c>
      <c r="U73">
        <v>41</v>
      </c>
      <c r="V73">
        <v>38</v>
      </c>
      <c r="W73">
        <v>111</v>
      </c>
      <c r="X73">
        <v>94</v>
      </c>
      <c r="Y73">
        <v>64</v>
      </c>
      <c r="AA73">
        <f t="shared" si="25"/>
        <v>0.69520864960936057</v>
      </c>
      <c r="AB73">
        <f t="shared" si="23"/>
        <v>0.74620358360007299</v>
      </c>
      <c r="AC73">
        <f t="shared" si="23"/>
        <v>0.83839342657550098</v>
      </c>
      <c r="AD73">
        <f t="shared" si="23"/>
        <v>0.79622746024110436</v>
      </c>
      <c r="AE73">
        <f t="shared" si="23"/>
        <v>0.90629930485042565</v>
      </c>
      <c r="AF73">
        <f t="shared" si="23"/>
        <v>0.76151243466213814</v>
      </c>
      <c r="AH73">
        <v>70</v>
      </c>
      <c r="AI73">
        <v>59778</v>
      </c>
      <c r="AJ73">
        <v>21432</v>
      </c>
      <c r="AK73">
        <v>14495</v>
      </c>
      <c r="AL73">
        <v>26964</v>
      </c>
      <c r="AM73">
        <v>42154</v>
      </c>
      <c r="AN73">
        <v>33878</v>
      </c>
      <c r="AP73">
        <v>258518</v>
      </c>
      <c r="AR73">
        <f t="shared" si="18"/>
        <v>0.23123341508134829</v>
      </c>
      <c r="AS73">
        <f t="shared" si="19"/>
        <v>8.2903318144191121E-2</v>
      </c>
      <c r="AT73">
        <f t="shared" si="20"/>
        <v>5.6069596701196822E-2</v>
      </c>
      <c r="AU73">
        <f t="shared" si="21"/>
        <v>0.10430221493280932</v>
      </c>
      <c r="AV73">
        <f t="shared" si="22"/>
        <v>0.16306021244168684</v>
      </c>
      <c r="AW73">
        <f t="shared" si="24"/>
        <v>0.13104696771598109</v>
      </c>
    </row>
    <row r="74" spans="3:49">
      <c r="C74" t="s">
        <v>80</v>
      </c>
      <c r="D74">
        <v>162428</v>
      </c>
      <c r="E74">
        <v>59454</v>
      </c>
      <c r="F74">
        <v>57143</v>
      </c>
      <c r="G74">
        <v>56691</v>
      </c>
      <c r="H74">
        <v>94068</v>
      </c>
      <c r="I74">
        <v>389549</v>
      </c>
      <c r="K74" t="s">
        <v>80</v>
      </c>
      <c r="L74">
        <v>80199</v>
      </c>
      <c r="M74">
        <v>35303</v>
      </c>
      <c r="N74">
        <v>14008</v>
      </c>
      <c r="O74">
        <v>17987</v>
      </c>
      <c r="P74">
        <v>31013</v>
      </c>
      <c r="Q74">
        <v>112111</v>
      </c>
      <c r="S74" t="s">
        <v>80</v>
      </c>
      <c r="T74">
        <v>157</v>
      </c>
      <c r="U74">
        <v>37</v>
      </c>
      <c r="V74">
        <v>39</v>
      </c>
      <c r="W74">
        <v>110</v>
      </c>
      <c r="X74">
        <v>94</v>
      </c>
      <c r="Y74">
        <v>63</v>
      </c>
      <c r="AA74">
        <f t="shared" si="25"/>
        <v>0.50528234048316789</v>
      </c>
      <c r="AB74">
        <f t="shared" si="23"/>
        <v>0.40559087698052276</v>
      </c>
      <c r="AC74">
        <f t="shared" si="23"/>
        <v>0.75417811455471362</v>
      </c>
      <c r="AD74">
        <f t="shared" si="23"/>
        <v>0.68077825404385173</v>
      </c>
      <c r="AE74">
        <f t="shared" si="23"/>
        <v>0.66931368797040436</v>
      </c>
      <c r="AF74">
        <f t="shared" si="23"/>
        <v>0.71204136065039314</v>
      </c>
      <c r="AH74">
        <v>71</v>
      </c>
      <c r="AI74">
        <v>71444</v>
      </c>
      <c r="AJ74">
        <v>20189</v>
      </c>
      <c r="AK74">
        <v>15424</v>
      </c>
      <c r="AL74">
        <v>29789</v>
      </c>
      <c r="AM74">
        <v>39519</v>
      </c>
      <c r="AN74">
        <v>32267</v>
      </c>
      <c r="AP74">
        <v>276638</v>
      </c>
      <c r="AR74">
        <f t="shared" si="18"/>
        <v>0.25825808457261834</v>
      </c>
      <c r="AS74">
        <f t="shared" si="19"/>
        <v>7.2979850924312639E-2</v>
      </c>
      <c r="AT74">
        <f t="shared" si="20"/>
        <v>5.5755174632552286E-2</v>
      </c>
      <c r="AU74">
        <f t="shared" si="21"/>
        <v>0.10768224177444892</v>
      </c>
      <c r="AV74">
        <f t="shared" si="22"/>
        <v>0.14285456083401413</v>
      </c>
      <c r="AW74">
        <f t="shared" si="24"/>
        <v>0.11663979641264034</v>
      </c>
    </row>
    <row r="75" spans="3:49">
      <c r="C75" t="s">
        <v>81</v>
      </c>
      <c r="D75">
        <v>1440683</v>
      </c>
      <c r="E75">
        <v>546225</v>
      </c>
      <c r="F75">
        <v>189900</v>
      </c>
      <c r="G75">
        <v>194071</v>
      </c>
      <c r="H75">
        <v>508375</v>
      </c>
      <c r="I75">
        <v>1825282</v>
      </c>
      <c r="K75" t="s">
        <v>81</v>
      </c>
      <c r="L75">
        <v>240962</v>
      </c>
      <c r="M75">
        <v>196434</v>
      </c>
      <c r="N75">
        <v>61136</v>
      </c>
      <c r="O75">
        <v>52091</v>
      </c>
      <c r="P75">
        <v>87579</v>
      </c>
      <c r="Q75">
        <v>450081</v>
      </c>
      <c r="S75" t="s">
        <v>81</v>
      </c>
      <c r="T75">
        <v>547</v>
      </c>
      <c r="U75">
        <v>60</v>
      </c>
      <c r="V75">
        <v>60</v>
      </c>
      <c r="W75">
        <v>172</v>
      </c>
      <c r="X75">
        <v>329</v>
      </c>
      <c r="Y75">
        <v>110</v>
      </c>
      <c r="AA75">
        <f t="shared" si="25"/>
        <v>0.83236492691313768</v>
      </c>
      <c r="AB75">
        <f t="shared" si="23"/>
        <v>0.64026911986818613</v>
      </c>
      <c r="AC75">
        <f t="shared" si="23"/>
        <v>0.67774618220115845</v>
      </c>
      <c r="AD75">
        <f t="shared" si="23"/>
        <v>0.7307016504269056</v>
      </c>
      <c r="AE75">
        <f t="shared" si="23"/>
        <v>0.82708040324563559</v>
      </c>
      <c r="AF75">
        <f t="shared" si="23"/>
        <v>0.75335811123979746</v>
      </c>
      <c r="AH75">
        <v>72</v>
      </c>
      <c r="AI75">
        <v>123613</v>
      </c>
      <c r="AJ75">
        <v>37630</v>
      </c>
      <c r="AK75">
        <v>25628</v>
      </c>
      <c r="AL75">
        <v>50568</v>
      </c>
      <c r="AM75">
        <v>72374</v>
      </c>
      <c r="AN75">
        <v>60563</v>
      </c>
      <c r="AP75">
        <v>485699</v>
      </c>
      <c r="AR75">
        <f t="shared" si="18"/>
        <v>0.25450536237463944</v>
      </c>
      <c r="AS75">
        <f t="shared" si="19"/>
        <v>7.747596762603999E-2</v>
      </c>
      <c r="AT75">
        <f t="shared" si="20"/>
        <v>5.2765189963331197E-2</v>
      </c>
      <c r="AU75">
        <f t="shared" si="21"/>
        <v>0.10411386475986156</v>
      </c>
      <c r="AV75">
        <f t="shared" si="22"/>
        <v>0.14900998354948231</v>
      </c>
      <c r="AW75">
        <f t="shared" si="24"/>
        <v>0.12469245355662663</v>
      </c>
    </row>
    <row r="76" spans="3:49">
      <c r="C76" t="s">
        <v>82</v>
      </c>
      <c r="D76">
        <v>933560</v>
      </c>
      <c r="E76">
        <v>659787</v>
      </c>
      <c r="F76">
        <v>119699</v>
      </c>
      <c r="G76">
        <v>55052</v>
      </c>
      <c r="H76">
        <v>1025140</v>
      </c>
      <c r="I76">
        <v>3250036</v>
      </c>
      <c r="K76" t="s">
        <v>82</v>
      </c>
      <c r="L76">
        <v>137358</v>
      </c>
      <c r="M76">
        <v>212644</v>
      </c>
      <c r="N76">
        <v>23727</v>
      </c>
      <c r="O76">
        <v>20156</v>
      </c>
      <c r="P76">
        <v>128516</v>
      </c>
      <c r="Q76">
        <v>753282</v>
      </c>
      <c r="S76" t="s">
        <v>82</v>
      </c>
      <c r="T76">
        <v>516</v>
      </c>
      <c r="U76">
        <v>171</v>
      </c>
      <c r="V76">
        <v>136</v>
      </c>
      <c r="W76">
        <v>79</v>
      </c>
      <c r="X76">
        <v>204</v>
      </c>
      <c r="Y76">
        <v>157</v>
      </c>
      <c r="AA76">
        <f t="shared" si="25"/>
        <v>0.85231372380993187</v>
      </c>
      <c r="AB76">
        <f>(E76 - M76 - U76) / E76</f>
        <v>0.67744893427727437</v>
      </c>
      <c r="AC76">
        <f t="shared" si="23"/>
        <v>0.80064160937017015</v>
      </c>
      <c r="AD76">
        <f t="shared" si="23"/>
        <v>0.63243842185570009</v>
      </c>
      <c r="AE76">
        <f t="shared" si="23"/>
        <v>0.8744366623095382</v>
      </c>
      <c r="AF76">
        <f>(I76 - Q76 - Y76) / I76</f>
        <v>0.76817518329027745</v>
      </c>
      <c r="AH76">
        <v>73</v>
      </c>
      <c r="AI76">
        <v>122068</v>
      </c>
      <c r="AJ76">
        <v>47856</v>
      </c>
      <c r="AK76">
        <v>20633</v>
      </c>
      <c r="AL76">
        <v>39580</v>
      </c>
      <c r="AM76">
        <v>85688</v>
      </c>
      <c r="AN76">
        <v>74606</v>
      </c>
      <c r="AP76">
        <v>491766</v>
      </c>
      <c r="AR76">
        <f t="shared" si="18"/>
        <v>0.24822374869348429</v>
      </c>
      <c r="AS76">
        <f t="shared" si="19"/>
        <v>9.7314576444894524E-2</v>
      </c>
      <c r="AT76">
        <f t="shared" si="20"/>
        <v>4.1956947003249513E-2</v>
      </c>
      <c r="AU76">
        <f t="shared" si="21"/>
        <v>8.0485434129240335E-2</v>
      </c>
      <c r="AV76">
        <f t="shared" si="22"/>
        <v>0.17424547447363176</v>
      </c>
      <c r="AW76">
        <f t="shared" si="24"/>
        <v>0.15171036631243315</v>
      </c>
    </row>
    <row r="79" spans="3:49"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  <c r="T79" t="s">
        <v>4</v>
      </c>
      <c r="U79" t="s">
        <v>5</v>
      </c>
      <c r="V79" t="s">
        <v>6</v>
      </c>
      <c r="W79" t="s">
        <v>7</v>
      </c>
      <c r="X79" t="s">
        <v>8</v>
      </c>
      <c r="Y79" t="s">
        <v>9</v>
      </c>
      <c r="AA79" t="s">
        <v>92</v>
      </c>
      <c r="AB79" t="s">
        <v>93</v>
      </c>
      <c r="AC79" t="s">
        <v>94</v>
      </c>
      <c r="AD79" t="s">
        <v>95</v>
      </c>
      <c r="AE79" t="s">
        <v>96</v>
      </c>
      <c r="AF79" t="s">
        <v>97</v>
      </c>
    </row>
    <row r="80" spans="3:49">
      <c r="C80" t="s">
        <v>86</v>
      </c>
      <c r="D80">
        <f>MIN(D4:D76) / 1000</f>
        <v>1.129</v>
      </c>
      <c r="E80">
        <f t="shared" ref="E80:I80" si="26">MIN(E4:E76) / 1000</f>
        <v>36.520000000000003</v>
      </c>
      <c r="F80">
        <f t="shared" si="26"/>
        <v>9.0640000000000001</v>
      </c>
      <c r="G80">
        <f t="shared" si="26"/>
        <v>13.417</v>
      </c>
      <c r="H80">
        <f t="shared" si="26"/>
        <v>13.603</v>
      </c>
      <c r="I80">
        <f t="shared" si="26"/>
        <v>3.1</v>
      </c>
      <c r="K80" t="s">
        <v>86</v>
      </c>
      <c r="L80">
        <f>MIN(L4:L76)</f>
        <v>203</v>
      </c>
      <c r="M80">
        <f t="shared" ref="M80:Q80" si="27">MIN(M4:M76)</f>
        <v>7581</v>
      </c>
      <c r="N80">
        <f t="shared" si="27"/>
        <v>3464</v>
      </c>
      <c r="O80">
        <f t="shared" si="27"/>
        <v>4449</v>
      </c>
      <c r="P80">
        <f t="shared" si="27"/>
        <v>3915</v>
      </c>
      <c r="Q80">
        <f t="shared" si="27"/>
        <v>255</v>
      </c>
      <c r="S80" t="s">
        <v>86</v>
      </c>
      <c r="T80">
        <f>MIN(T4:T76) / 1000</f>
        <v>7.9000000000000001E-2</v>
      </c>
      <c r="U80">
        <f t="shared" ref="U80:Y80" si="28">MIN(U4:U76) / 1000</f>
        <v>1.7999999999999999E-2</v>
      </c>
      <c r="V80">
        <f t="shared" si="28"/>
        <v>2.5999999999999999E-2</v>
      </c>
      <c r="W80">
        <f t="shared" si="28"/>
        <v>1.4999999999999999E-2</v>
      </c>
      <c r="X80">
        <f t="shared" si="28"/>
        <v>6.4000000000000001E-2</v>
      </c>
      <c r="Y80">
        <f t="shared" si="28"/>
        <v>4.8000000000000001E-2</v>
      </c>
      <c r="Z80" t="s">
        <v>86</v>
      </c>
      <c r="AA80">
        <f>MIN(AA4:AA76)</f>
        <v>0.24734408712627146</v>
      </c>
      <c r="AB80">
        <f t="shared" ref="AB80:AF80" si="29">MIN(AB4:AB76)</f>
        <v>0.28752880632254596</v>
      </c>
      <c r="AC80">
        <f t="shared" si="29"/>
        <v>0.35840873401630152</v>
      </c>
      <c r="AD80">
        <f t="shared" si="29"/>
        <v>0.34270753866426246</v>
      </c>
      <c r="AE80">
        <f t="shared" si="29"/>
        <v>0.59578374702482151</v>
      </c>
      <c r="AF80">
        <f t="shared" si="29"/>
        <v>0.348270613397546</v>
      </c>
    </row>
    <row r="81" spans="3:37">
      <c r="C81" t="s">
        <v>87</v>
      </c>
      <c r="D81">
        <f>QUARTILE(D4:D76, 1) / 1000</f>
        <v>14.516999999999999</v>
      </c>
      <c r="E81">
        <f t="shared" ref="E81:I81" si="30">QUARTILE(E4:E76, 1) / 1000</f>
        <v>145.62700000000001</v>
      </c>
      <c r="F81">
        <f t="shared" si="30"/>
        <v>60.84</v>
      </c>
      <c r="G81">
        <f t="shared" si="30"/>
        <v>59.015000000000001</v>
      </c>
      <c r="H81">
        <f t="shared" si="30"/>
        <v>137.84200000000001</v>
      </c>
      <c r="I81">
        <f t="shared" si="30"/>
        <v>469.34399999999999</v>
      </c>
      <c r="K81" t="s">
        <v>87</v>
      </c>
      <c r="S81" t="s">
        <v>87</v>
      </c>
      <c r="T81">
        <f>QUARTILE(T4:T76, 1) / 1000</f>
        <v>0.20300000000000001</v>
      </c>
      <c r="U81">
        <f t="shared" ref="U81:Y81" si="31">QUARTILE(U4:U76, 1) / 1000</f>
        <v>5.8000000000000003E-2</v>
      </c>
      <c r="V81">
        <f t="shared" si="31"/>
        <v>3.9E-2</v>
      </c>
      <c r="W81">
        <f t="shared" si="31"/>
        <v>6.3E-2</v>
      </c>
      <c r="X81">
        <f t="shared" si="31"/>
        <v>0.11</v>
      </c>
      <c r="Y81">
        <f t="shared" si="31"/>
        <v>7.9000000000000001E-2</v>
      </c>
      <c r="Z81" t="s">
        <v>87</v>
      </c>
      <c r="AA81">
        <f>QUARTILE(AA4:AA76, 1)</f>
        <v>0.52128146453089241</v>
      </c>
      <c r="AB81">
        <f t="shared" ref="AB81:AF81" si="32">QUARTILE(AB4:AB76, 1)</f>
        <v>0.5589419567520898</v>
      </c>
      <c r="AC81">
        <f t="shared" si="32"/>
        <v>0.73298022708563082</v>
      </c>
      <c r="AD81">
        <f t="shared" si="32"/>
        <v>0.69849764473060738</v>
      </c>
      <c r="AE81">
        <f t="shared" si="32"/>
        <v>0.74976141539651808</v>
      </c>
      <c r="AF81">
        <f t="shared" si="32"/>
        <v>0.71456048769952363</v>
      </c>
    </row>
    <row r="82" spans="3:37">
      <c r="C82" t="s">
        <v>88</v>
      </c>
      <c r="D82">
        <f>MEDIAN(D4:D76) / 1000</f>
        <v>101.06</v>
      </c>
      <c r="E82">
        <f t="shared" ref="E82:I82" si="33">MEDIAN(E4:E76) / 1000</f>
        <v>228.55799999999999</v>
      </c>
      <c r="F82">
        <f t="shared" si="33"/>
        <v>88.983000000000004</v>
      </c>
      <c r="G82">
        <f t="shared" si="33"/>
        <v>123.45099999999999</v>
      </c>
      <c r="H82">
        <f t="shared" si="33"/>
        <v>337.60399999999998</v>
      </c>
      <c r="I82">
        <f t="shared" si="33"/>
        <v>750.31600000000003</v>
      </c>
      <c r="K82" t="s">
        <v>88</v>
      </c>
      <c r="S82" t="s">
        <v>88</v>
      </c>
      <c r="T82">
        <f>MEDIAN(T4:T76) / 1000</f>
        <v>0.313</v>
      </c>
      <c r="U82">
        <f t="shared" ref="U82:Y82" si="34">MEDIAN(U4:U76) / 1000</f>
        <v>8.1000000000000003E-2</v>
      </c>
      <c r="V82">
        <f t="shared" si="34"/>
        <v>7.1999999999999995E-2</v>
      </c>
      <c r="W82">
        <f t="shared" si="34"/>
        <v>9.5000000000000001E-2</v>
      </c>
      <c r="X82">
        <f t="shared" si="34"/>
        <v>0.20599999999999999</v>
      </c>
      <c r="Y82">
        <f t="shared" si="34"/>
        <v>0.14099999999999999</v>
      </c>
      <c r="Z82" t="s">
        <v>88</v>
      </c>
      <c r="AA82">
        <f>MEDIAN(AA4:AA76)</f>
        <v>0.64314581956312267</v>
      </c>
      <c r="AB82">
        <f t="shared" ref="AB82:AF82" si="35">MEDIAN(AB4:AB76)</f>
        <v>0.68670815247502226</v>
      </c>
      <c r="AC82">
        <f t="shared" si="35"/>
        <v>0.7875118876949937</v>
      </c>
      <c r="AD82">
        <f t="shared" si="35"/>
        <v>0.78847041460185674</v>
      </c>
      <c r="AE82">
        <f t="shared" si="35"/>
        <v>0.79526410967723615</v>
      </c>
      <c r="AF82">
        <f t="shared" si="35"/>
        <v>0.74569930835694154</v>
      </c>
    </row>
    <row r="83" spans="3:37">
      <c r="C83" t="s">
        <v>89</v>
      </c>
      <c r="D83">
        <f>QUARTILE(D4:D76, 3) / 1000</f>
        <v>502.29199999999997</v>
      </c>
      <c r="E83">
        <f t="shared" ref="E83:I83" si="36">QUARTILE(E4:E76, 3) / 1000</f>
        <v>745.20899999999995</v>
      </c>
      <c r="F83">
        <f t="shared" si="36"/>
        <v>232.41300000000001</v>
      </c>
      <c r="G83">
        <f t="shared" si="36"/>
        <v>235.005</v>
      </c>
      <c r="H83">
        <f t="shared" si="36"/>
        <v>712.68399999999997</v>
      </c>
      <c r="I83">
        <f t="shared" si="36"/>
        <v>2029.63</v>
      </c>
      <c r="K83" t="s">
        <v>89</v>
      </c>
      <c r="S83" t="s">
        <v>89</v>
      </c>
      <c r="T83">
        <f>QUARTILE(T4:T76, 3) / 1000</f>
        <v>0.53200000000000003</v>
      </c>
      <c r="U83">
        <f t="shared" ref="U83:Y83" si="37">QUARTILE(U4:U76, 3) / 1000</f>
        <v>0.124</v>
      </c>
      <c r="V83">
        <f t="shared" si="37"/>
        <v>0.113</v>
      </c>
      <c r="W83">
        <f t="shared" si="37"/>
        <v>0.14199999999999999</v>
      </c>
      <c r="X83">
        <f t="shared" si="37"/>
        <v>0.35899999999999999</v>
      </c>
      <c r="Y83">
        <f t="shared" si="37"/>
        <v>0.188</v>
      </c>
      <c r="Z83" t="s">
        <v>89</v>
      </c>
      <c r="AA83">
        <f>QUARTILE(AA4:AA76, 3)</f>
        <v>0.79218805863425101</v>
      </c>
      <c r="AB83">
        <f t="shared" ref="AB83:AF83" si="38">QUARTILE(AB4:AB76, 3)</f>
        <v>0.76712388507436646</v>
      </c>
      <c r="AC83">
        <f t="shared" si="38"/>
        <v>0.81743726661014193</v>
      </c>
      <c r="AD83">
        <f t="shared" si="38"/>
        <v>0.84947303073333291</v>
      </c>
      <c r="AE83">
        <f t="shared" si="38"/>
        <v>0.87577753818082726</v>
      </c>
      <c r="AF83">
        <f t="shared" si="38"/>
        <v>0.79780223506627579</v>
      </c>
    </row>
    <row r="84" spans="3:37">
      <c r="C84" t="s">
        <v>90</v>
      </c>
      <c r="D84">
        <f>MAX(D4:D76) / 1000</f>
        <v>6035.5889999999999</v>
      </c>
      <c r="E84">
        <f t="shared" ref="E84:I84" si="39">MAX(E4:E76) / 1000</f>
        <v>7331.3729999999996</v>
      </c>
      <c r="F84">
        <f t="shared" si="39"/>
        <v>2087.1030000000001</v>
      </c>
      <c r="G84">
        <f t="shared" si="39"/>
        <v>2105.931</v>
      </c>
      <c r="H84">
        <f t="shared" si="39"/>
        <v>7435.7420000000002</v>
      </c>
      <c r="I84">
        <f t="shared" si="39"/>
        <v>7859.9440000000004</v>
      </c>
      <c r="K84" t="s">
        <v>90</v>
      </c>
      <c r="L84">
        <f t="shared" ref="L84:Q84" si="40">MAX(L4:L76)</f>
        <v>487105</v>
      </c>
      <c r="M84">
        <f t="shared" si="40"/>
        <v>894288</v>
      </c>
      <c r="N84">
        <f t="shared" si="40"/>
        <v>303505</v>
      </c>
      <c r="O84">
        <f t="shared" si="40"/>
        <v>192618</v>
      </c>
      <c r="P84">
        <f t="shared" si="40"/>
        <v>530564</v>
      </c>
      <c r="Q84">
        <f t="shared" si="40"/>
        <v>993625</v>
      </c>
      <c r="S84" t="s">
        <v>90</v>
      </c>
      <c r="T84">
        <f>MAX(T4:T76) / 1000</f>
        <v>1.5009999999999999</v>
      </c>
      <c r="U84">
        <f t="shared" ref="U84:Y84" si="41">MAX(U4:U76) / 1000</f>
        <v>1.2629999999999999</v>
      </c>
      <c r="V84">
        <f t="shared" si="41"/>
        <v>1.048</v>
      </c>
      <c r="W84">
        <f t="shared" si="41"/>
        <v>1.202</v>
      </c>
      <c r="X84">
        <f t="shared" si="41"/>
        <v>1.92</v>
      </c>
      <c r="Y84">
        <f t="shared" si="41"/>
        <v>1.7669999999999999</v>
      </c>
      <c r="Z84" t="s">
        <v>90</v>
      </c>
      <c r="AA84">
        <f>MAX(AA4:AA76)</f>
        <v>0.95772210466948626</v>
      </c>
      <c r="AB84">
        <f t="shared" ref="AB84:AF84" si="42">MAX(AB4:AB76)</f>
        <v>0.94079715122133378</v>
      </c>
      <c r="AC84">
        <f t="shared" si="42"/>
        <v>0.93272542743383557</v>
      </c>
      <c r="AD84">
        <f t="shared" si="42"/>
        <v>0.99512135760119613</v>
      </c>
      <c r="AE84">
        <f t="shared" si="42"/>
        <v>0.96789304186591196</v>
      </c>
      <c r="AF84">
        <f t="shared" si="42"/>
        <v>0.93066197418200436</v>
      </c>
    </row>
    <row r="85" spans="3:37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3:37">
      <c r="C86" t="s">
        <v>91</v>
      </c>
      <c r="D86">
        <f>D81</f>
        <v>14.516999999999999</v>
      </c>
      <c r="E86">
        <f t="shared" ref="E86:I86" si="43">E81</f>
        <v>145.62700000000001</v>
      </c>
      <c r="F86">
        <f t="shared" si="43"/>
        <v>60.84</v>
      </c>
      <c r="G86">
        <f t="shared" si="43"/>
        <v>59.015000000000001</v>
      </c>
      <c r="H86">
        <f t="shared" si="43"/>
        <v>137.84200000000001</v>
      </c>
      <c r="I86">
        <f t="shared" si="43"/>
        <v>469.34399999999999</v>
      </c>
      <c r="S86" t="s">
        <v>91</v>
      </c>
      <c r="T86">
        <f>T81</f>
        <v>0.20300000000000001</v>
      </c>
      <c r="U86">
        <f t="shared" ref="U86:Y86" si="44">U81</f>
        <v>5.8000000000000003E-2</v>
      </c>
      <c r="V86">
        <f t="shared" si="44"/>
        <v>3.9E-2</v>
      </c>
      <c r="W86">
        <f t="shared" si="44"/>
        <v>6.3E-2</v>
      </c>
      <c r="X86">
        <f t="shared" si="44"/>
        <v>0.11</v>
      </c>
      <c r="Y86">
        <f t="shared" si="44"/>
        <v>7.9000000000000001E-2</v>
      </c>
      <c r="Z86" t="s">
        <v>91</v>
      </c>
      <c r="AA86">
        <f>AA81</f>
        <v>0.52128146453089241</v>
      </c>
      <c r="AB86">
        <f t="shared" ref="AB86:AF86" si="45">AB81</f>
        <v>0.5589419567520898</v>
      </c>
      <c r="AC86">
        <f t="shared" si="45"/>
        <v>0.73298022708563082</v>
      </c>
      <c r="AD86">
        <f t="shared" si="45"/>
        <v>0.69849764473060738</v>
      </c>
      <c r="AE86">
        <f t="shared" si="45"/>
        <v>0.74976141539651808</v>
      </c>
      <c r="AF86">
        <f t="shared" si="45"/>
        <v>0.71456048769952363</v>
      </c>
    </row>
    <row r="87" spans="3:37">
      <c r="C87" s="1" t="s">
        <v>0</v>
      </c>
      <c r="D87">
        <f>D82-D81</f>
        <v>86.543000000000006</v>
      </c>
      <c r="E87">
        <f t="shared" ref="E87:I87" si="46">E82-E81</f>
        <v>82.930999999999983</v>
      </c>
      <c r="F87">
        <f t="shared" si="46"/>
        <v>28.143000000000001</v>
      </c>
      <c r="G87">
        <f t="shared" si="46"/>
        <v>64.435999999999993</v>
      </c>
      <c r="H87">
        <f t="shared" si="46"/>
        <v>199.76199999999997</v>
      </c>
      <c r="I87">
        <f t="shared" si="46"/>
        <v>280.97200000000004</v>
      </c>
      <c r="S87" s="1" t="s">
        <v>0</v>
      </c>
      <c r="T87">
        <f>T82-T81</f>
        <v>0.10999999999999999</v>
      </c>
      <c r="U87">
        <f t="shared" ref="U87:Y87" si="47">U82-U81</f>
        <v>2.3E-2</v>
      </c>
      <c r="V87">
        <f t="shared" si="47"/>
        <v>3.2999999999999995E-2</v>
      </c>
      <c r="W87">
        <f t="shared" si="47"/>
        <v>3.2000000000000001E-2</v>
      </c>
      <c r="X87">
        <f t="shared" si="47"/>
        <v>9.5999999999999988E-2</v>
      </c>
      <c r="Y87">
        <f t="shared" si="47"/>
        <v>6.1999999999999986E-2</v>
      </c>
      <c r="Z87" s="1" t="s">
        <v>0</v>
      </c>
      <c r="AA87">
        <f>AA82-AA81</f>
        <v>0.12186435503223025</v>
      </c>
      <c r="AB87">
        <f t="shared" ref="AB87:AF87" si="48">AB82-AB81</f>
        <v>0.12776619572293246</v>
      </c>
      <c r="AC87">
        <f t="shared" si="48"/>
        <v>5.4531660609362875E-2</v>
      </c>
      <c r="AD87">
        <f t="shared" si="48"/>
        <v>8.9972769871249358E-2</v>
      </c>
      <c r="AE87">
        <f t="shared" si="48"/>
        <v>4.550269428071807E-2</v>
      </c>
      <c r="AF87">
        <f t="shared" si="48"/>
        <v>3.1138820657417909E-2</v>
      </c>
    </row>
    <row r="88" spans="3:37">
      <c r="C88" s="1" t="s">
        <v>1</v>
      </c>
      <c r="D88">
        <f>D83-D82</f>
        <v>401.23199999999997</v>
      </c>
      <c r="E88">
        <f t="shared" ref="E88:I88" si="49">E83-E82</f>
        <v>516.65099999999995</v>
      </c>
      <c r="F88">
        <f t="shared" si="49"/>
        <v>143.43</v>
      </c>
      <c r="G88">
        <f t="shared" si="49"/>
        <v>111.554</v>
      </c>
      <c r="H88">
        <f t="shared" si="49"/>
        <v>375.08</v>
      </c>
      <c r="I88">
        <f t="shared" si="49"/>
        <v>1279.3140000000001</v>
      </c>
      <c r="S88" s="1" t="s">
        <v>1</v>
      </c>
      <c r="T88">
        <f>T83-T82</f>
        <v>0.21900000000000003</v>
      </c>
      <c r="U88">
        <f t="shared" ref="U88:Y88" si="50">U83-U82</f>
        <v>4.2999999999999997E-2</v>
      </c>
      <c r="V88">
        <f t="shared" si="50"/>
        <v>4.1000000000000009E-2</v>
      </c>
      <c r="W88">
        <f t="shared" si="50"/>
        <v>4.6999999999999986E-2</v>
      </c>
      <c r="X88">
        <f t="shared" si="50"/>
        <v>0.153</v>
      </c>
      <c r="Y88">
        <f t="shared" si="50"/>
        <v>4.7000000000000014E-2</v>
      </c>
      <c r="Z88" s="1" t="s">
        <v>1</v>
      </c>
      <c r="AA88">
        <f>AA83-AA82</f>
        <v>0.14904223907112835</v>
      </c>
      <c r="AB88">
        <f t="shared" ref="AB88:AF88" si="51">AB83-AB82</f>
        <v>8.0415732599344203E-2</v>
      </c>
      <c r="AC88">
        <f t="shared" si="51"/>
        <v>2.9925378915148237E-2</v>
      </c>
      <c r="AD88">
        <f t="shared" si="51"/>
        <v>6.1002616131476173E-2</v>
      </c>
      <c r="AE88">
        <f t="shared" si="51"/>
        <v>8.0513428503591111E-2</v>
      </c>
      <c r="AF88">
        <f t="shared" si="51"/>
        <v>5.2102926709334252E-2</v>
      </c>
    </row>
    <row r="90" spans="3:37">
      <c r="C90" s="1" t="s">
        <v>2</v>
      </c>
      <c r="D90">
        <f>D84-D83</f>
        <v>5533.2969999999996</v>
      </c>
      <c r="E90">
        <f t="shared" ref="E90:I90" si="52">E84-E83</f>
        <v>6586.1639999999998</v>
      </c>
      <c r="F90">
        <f t="shared" si="52"/>
        <v>1854.69</v>
      </c>
      <c r="G90">
        <f t="shared" si="52"/>
        <v>1870.9259999999999</v>
      </c>
      <c r="H90">
        <f t="shared" si="52"/>
        <v>6723.058</v>
      </c>
      <c r="I90">
        <f t="shared" si="52"/>
        <v>5830.3140000000003</v>
      </c>
      <c r="S90" s="1" t="s">
        <v>2</v>
      </c>
      <c r="T90">
        <f>T84-T83</f>
        <v>0.96899999999999986</v>
      </c>
      <c r="U90">
        <f t="shared" ref="U90:Y90" si="53">U84-U83</f>
        <v>1.1389999999999998</v>
      </c>
      <c r="V90">
        <f t="shared" si="53"/>
        <v>0.93500000000000005</v>
      </c>
      <c r="W90">
        <f t="shared" si="53"/>
        <v>1.06</v>
      </c>
      <c r="X90">
        <f t="shared" si="53"/>
        <v>1.5609999999999999</v>
      </c>
      <c r="Y90">
        <f t="shared" si="53"/>
        <v>1.579</v>
      </c>
      <c r="Z90" s="1" t="s">
        <v>2</v>
      </c>
      <c r="AA90">
        <f>AA84-AA83</f>
        <v>0.16553404603523525</v>
      </c>
      <c r="AB90">
        <f t="shared" ref="AB90:AF90" si="54">AB84-AB83</f>
        <v>0.17367326614696732</v>
      </c>
      <c r="AC90">
        <f t="shared" si="54"/>
        <v>0.11528816082369364</v>
      </c>
      <c r="AD90">
        <f t="shared" si="54"/>
        <v>0.14564832686786322</v>
      </c>
      <c r="AE90">
        <f t="shared" si="54"/>
        <v>9.2115503685084699E-2</v>
      </c>
      <c r="AF90">
        <f t="shared" si="54"/>
        <v>0.13285973911572857</v>
      </c>
    </row>
    <row r="91" spans="3:37">
      <c r="C91" s="1" t="s">
        <v>3</v>
      </c>
      <c r="D91">
        <f>D81-D80</f>
        <v>13.388</v>
      </c>
      <c r="E91">
        <f t="shared" ref="E91:I91" si="55">E81-E80</f>
        <v>109.107</v>
      </c>
      <c r="F91">
        <f t="shared" si="55"/>
        <v>51.776000000000003</v>
      </c>
      <c r="G91">
        <f t="shared" si="55"/>
        <v>45.597999999999999</v>
      </c>
      <c r="H91">
        <f t="shared" si="55"/>
        <v>124.23900000000002</v>
      </c>
      <c r="I91">
        <f t="shared" si="55"/>
        <v>466.24399999999997</v>
      </c>
      <c r="S91" s="1" t="s">
        <v>3</v>
      </c>
      <c r="T91">
        <f>T81-T80</f>
        <v>0.12400000000000001</v>
      </c>
      <c r="U91">
        <f t="shared" ref="U91:Y91" si="56">U81-U80</f>
        <v>4.0000000000000008E-2</v>
      </c>
      <c r="V91">
        <f t="shared" si="56"/>
        <v>1.3000000000000001E-2</v>
      </c>
      <c r="W91">
        <f t="shared" si="56"/>
        <v>4.8000000000000001E-2</v>
      </c>
      <c r="X91">
        <f t="shared" si="56"/>
        <v>4.5999999999999999E-2</v>
      </c>
      <c r="Y91">
        <f t="shared" si="56"/>
        <v>3.1E-2</v>
      </c>
      <c r="Z91" s="1" t="s">
        <v>3</v>
      </c>
      <c r="AA91">
        <f>AA81-AA80</f>
        <v>0.27393737740462099</v>
      </c>
      <c r="AB91">
        <f t="shared" ref="AB91:AF91" si="57">AB81-AB80</f>
        <v>0.27141315042954384</v>
      </c>
      <c r="AC91">
        <f t="shared" si="57"/>
        <v>0.3745714930693293</v>
      </c>
      <c r="AD91">
        <f t="shared" si="57"/>
        <v>0.35579010606634492</v>
      </c>
      <c r="AE91">
        <f t="shared" si="57"/>
        <v>0.15397766837169657</v>
      </c>
      <c r="AF91">
        <f t="shared" si="57"/>
        <v>0.36628987430197762</v>
      </c>
    </row>
    <row r="93" spans="3:37">
      <c r="AA93" s="2" t="s">
        <v>98</v>
      </c>
    </row>
    <row r="95" spans="3:37"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7" spans="45:45">
      <c r="AS97">
        <v>993319</v>
      </c>
    </row>
    <row r="98" spans="45:45">
      <c r="AS98">
        <v>971698</v>
      </c>
    </row>
    <row r="99" spans="45:45">
      <c r="AS99">
        <v>906895</v>
      </c>
    </row>
    <row r="100" spans="45:45">
      <c r="AS100">
        <v>887477</v>
      </c>
    </row>
    <row r="101" spans="45:45">
      <c r="AS101">
        <v>868352</v>
      </c>
    </row>
    <row r="102" spans="45:45">
      <c r="AS102">
        <v>811663</v>
      </c>
    </row>
    <row r="103" spans="45:45">
      <c r="AS103">
        <v>807653</v>
      </c>
    </row>
    <row r="104" spans="45:45">
      <c r="AS104">
        <v>767989</v>
      </c>
    </row>
    <row r="105" spans="45:45">
      <c r="AS105">
        <v>760948</v>
      </c>
    </row>
    <row r="106" spans="45:45">
      <c r="AS106">
        <v>744279</v>
      </c>
    </row>
    <row r="107" spans="45:45">
      <c r="AS107">
        <v>714595</v>
      </c>
    </row>
    <row r="108" spans="45:45">
      <c r="AS108">
        <v>694125</v>
      </c>
    </row>
    <row r="109" spans="45:45">
      <c r="AS109">
        <v>650368</v>
      </c>
    </row>
    <row r="110" spans="45:45">
      <c r="AS110">
        <v>627783</v>
      </c>
    </row>
    <row r="111" spans="45:45">
      <c r="AS111">
        <v>618386</v>
      </c>
    </row>
    <row r="112" spans="45:45">
      <c r="AS112">
        <v>591833</v>
      </c>
    </row>
    <row r="113" spans="45:45">
      <c r="AS113">
        <v>588429</v>
      </c>
    </row>
    <row r="114" spans="45:45">
      <c r="AS114">
        <v>581046</v>
      </c>
    </row>
    <row r="115" spans="45:45">
      <c r="AS115">
        <v>564834</v>
      </c>
    </row>
    <row r="116" spans="45:45">
      <c r="AS116">
        <v>538418</v>
      </c>
    </row>
    <row r="117" spans="45:45">
      <c r="AS117">
        <v>535173</v>
      </c>
    </row>
    <row r="118" spans="45:45">
      <c r="AS118">
        <v>534588</v>
      </c>
    </row>
    <row r="119" spans="45:45">
      <c r="AS119">
        <v>525534</v>
      </c>
    </row>
    <row r="120" spans="45:45">
      <c r="AS120">
        <v>524635</v>
      </c>
    </row>
    <row r="121" spans="45:45">
      <c r="AS121">
        <v>514048</v>
      </c>
    </row>
    <row r="122" spans="45:45">
      <c r="AS122">
        <v>491766</v>
      </c>
    </row>
    <row r="123" spans="45:45">
      <c r="AS123">
        <v>485699</v>
      </c>
    </row>
    <row r="124" spans="45:45">
      <c r="AS124">
        <v>467466</v>
      </c>
    </row>
    <row r="125" spans="45:45">
      <c r="AS125">
        <v>444369</v>
      </c>
    </row>
    <row r="126" spans="45:45">
      <c r="AS126">
        <v>429685</v>
      </c>
    </row>
    <row r="127" spans="45:45">
      <c r="AS127">
        <v>412232</v>
      </c>
    </row>
    <row r="128" spans="45:45">
      <c r="AS128">
        <v>383059</v>
      </c>
    </row>
    <row r="129" spans="45:45">
      <c r="AS129">
        <v>379300</v>
      </c>
    </row>
    <row r="130" spans="45:45">
      <c r="AS130">
        <v>368875</v>
      </c>
    </row>
    <row r="131" spans="45:45">
      <c r="AS131">
        <v>344265</v>
      </c>
    </row>
    <row r="132" spans="45:45">
      <c r="AS132">
        <v>342149</v>
      </c>
    </row>
    <row r="133" spans="45:45">
      <c r="AS133">
        <v>332620</v>
      </c>
    </row>
    <row r="134" spans="45:45">
      <c r="AS134">
        <v>331085</v>
      </c>
    </row>
    <row r="135" spans="45:45">
      <c r="AS135">
        <v>327362</v>
      </c>
    </row>
    <row r="136" spans="45:45">
      <c r="AS136">
        <v>325884</v>
      </c>
    </row>
    <row r="137" spans="45:45">
      <c r="AS137">
        <v>323250</v>
      </c>
    </row>
    <row r="138" spans="45:45">
      <c r="AS138">
        <v>322037</v>
      </c>
    </row>
    <row r="139" spans="45:45">
      <c r="AS139">
        <v>309931</v>
      </c>
    </row>
    <row r="140" spans="45:45">
      <c r="AS140">
        <v>304495</v>
      </c>
    </row>
    <row r="141" spans="45:45">
      <c r="AS141">
        <v>294001</v>
      </c>
    </row>
    <row r="142" spans="45:45">
      <c r="AS142">
        <v>288099</v>
      </c>
    </row>
    <row r="143" spans="45:45">
      <c r="AS143">
        <v>286368</v>
      </c>
    </row>
    <row r="144" spans="45:45">
      <c r="AS144">
        <v>283896</v>
      </c>
    </row>
    <row r="145" spans="45:45">
      <c r="AS145">
        <v>279601</v>
      </c>
    </row>
    <row r="146" spans="45:45">
      <c r="AS146">
        <v>276638</v>
      </c>
    </row>
    <row r="147" spans="45:45">
      <c r="AS147">
        <v>275442</v>
      </c>
    </row>
    <row r="148" spans="45:45">
      <c r="AS148">
        <v>274088</v>
      </c>
    </row>
    <row r="149" spans="45:45">
      <c r="AS149">
        <v>271869</v>
      </c>
    </row>
    <row r="150" spans="45:45">
      <c r="AS150">
        <v>265246</v>
      </c>
    </row>
    <row r="151" spans="45:45">
      <c r="AS151">
        <v>264225</v>
      </c>
    </row>
    <row r="152" spans="45:45">
      <c r="AS152">
        <v>263284</v>
      </c>
    </row>
    <row r="153" spans="45:45">
      <c r="AS153">
        <v>258518</v>
      </c>
    </row>
    <row r="154" spans="45:45">
      <c r="AS154">
        <v>245231</v>
      </c>
    </row>
    <row r="155" spans="45:45">
      <c r="AS155">
        <v>243410</v>
      </c>
    </row>
    <row r="156" spans="45:45">
      <c r="AS156">
        <v>242199</v>
      </c>
    </row>
    <row r="157" spans="45:45">
      <c r="AS157">
        <v>241719</v>
      </c>
    </row>
    <row r="158" spans="45:45">
      <c r="AS158">
        <v>240372</v>
      </c>
    </row>
    <row r="159" spans="45:45">
      <c r="AS159">
        <v>234658</v>
      </c>
    </row>
    <row r="160" spans="45:45">
      <c r="AS160">
        <v>233571</v>
      </c>
    </row>
    <row r="161" spans="45:45">
      <c r="AS161">
        <v>233345</v>
      </c>
    </row>
    <row r="162" spans="45:45">
      <c r="AS162">
        <v>230141</v>
      </c>
    </row>
    <row r="163" spans="45:45">
      <c r="AS163">
        <v>227792</v>
      </c>
    </row>
    <row r="164" spans="45:45">
      <c r="AS164">
        <v>221023</v>
      </c>
    </row>
    <row r="165" spans="45:45">
      <c r="AS165">
        <v>220284</v>
      </c>
    </row>
    <row r="166" spans="45:45">
      <c r="AS166">
        <v>212255</v>
      </c>
    </row>
    <row r="167" spans="45:45">
      <c r="AS167">
        <v>210636</v>
      </c>
    </row>
    <row r="168" spans="45:45">
      <c r="AS168">
        <v>205862</v>
      </c>
    </row>
    <row r="169" spans="45:45">
      <c r="AS169">
        <v>175926</v>
      </c>
    </row>
  </sheetData>
  <sortState ref="AS97:AS169">
    <sortCondition descending="1" ref="AS97"/>
  </sortState>
  <mergeCells count="1">
    <mergeCell ref="AI3:AN3"/>
  </mergeCells>
  <phoneticPr fontId="2" type="noConversion"/>
  <hyperlinks>
    <hyperlink ref="AA93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26</vt:i4>
      </vt:variant>
    </vt:vector>
  </HeadingPairs>
  <TitlesOfParts>
    <vt:vector size="27" baseType="lpstr">
      <vt:lpstr>JavaInsData</vt:lpstr>
      <vt:lpstr>JavaInsData!__ExcelForInv1SlicedEvalTime.</vt:lpstr>
      <vt:lpstr>JavaInsData!__ExcelForInv1SlicingTime.</vt:lpstr>
      <vt:lpstr>JavaInsData!__ExcelForInv1UnslicedEvalTime.</vt:lpstr>
      <vt:lpstr>JavaInsData!__ExcelForInv2SlicedEvalTime.</vt:lpstr>
      <vt:lpstr>JavaInsData!__ExcelForInv2SlicingTime.</vt:lpstr>
      <vt:lpstr>JavaInsData!__ExcelForInv2UnslicedEvalTime.</vt:lpstr>
      <vt:lpstr>JavaInsData!__ExcelForInv3SlicedEvalTime.</vt:lpstr>
      <vt:lpstr>JavaInsData!__ExcelForInv3SlicingTime.</vt:lpstr>
      <vt:lpstr>JavaInsData!__ExcelForInv3UnslicedEvalTime.</vt:lpstr>
      <vt:lpstr>JavaInsData!__ExcelForInv4SlicedEvalTime.</vt:lpstr>
      <vt:lpstr>JavaInsData!__ExcelForInv4SlicingTime.</vt:lpstr>
      <vt:lpstr>JavaInsData!__ExcelForInv4UnslicedEvalTime.</vt:lpstr>
      <vt:lpstr>JavaInsData!__ExcelForInv5SlicedEvalTime.</vt:lpstr>
      <vt:lpstr>JavaInsData!__ExcelForInv5SlicingTime.</vt:lpstr>
      <vt:lpstr>JavaInsData!__ExcelForInv5UnslicedEvalTime.</vt:lpstr>
      <vt:lpstr>JavaInsData!__ExcelForInv6SlicedEvalTime.</vt:lpstr>
      <vt:lpstr>JavaInsData!__ExcelForInv6SlicingTime.</vt:lpstr>
      <vt:lpstr>JavaInsData!__ExcelForInv6UnslicedEvalTime.</vt:lpstr>
      <vt:lpstr>JavaInsData!__InstanceSize3.</vt:lpstr>
      <vt:lpstr>JavaInsData!__InstanceSize3._1</vt:lpstr>
      <vt:lpstr>JavaInsData!__SlicedInsForInv1Size.</vt:lpstr>
      <vt:lpstr>JavaInsData!__SlicedInsForInv2Size.</vt:lpstr>
      <vt:lpstr>JavaInsData!__SlicedInsForInv3Size.</vt:lpstr>
      <vt:lpstr>JavaInsData!__SlicedInsForInv4Size.</vt:lpstr>
      <vt:lpstr>JavaInsData!__SlicedInsForInv5Size.</vt:lpstr>
      <vt:lpstr>JavaInsData!__SlicedInsForInv6Size.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2014-12-23T21:25:27Z</dcterms:modified>
</cp:coreProperties>
</file>