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osgit\bosclient\BosClientPrototype\报表模板\"/>
    </mc:Choice>
  </mc:AlternateContent>
  <xr:revisionPtr revIDLastSave="0" documentId="8_{73CBFE5C-4970-44D4-8DFE-F7302E0739C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地罐交接复测计量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L17" i="1" s="1"/>
  <c r="H17" i="1"/>
  <c r="F17" i="1"/>
  <c r="B17" i="1"/>
  <c r="D17" i="1" s="1"/>
  <c r="L16" i="1"/>
  <c r="J16" i="1"/>
  <c r="H16" i="1"/>
  <c r="F16" i="1"/>
  <c r="D16" i="1"/>
  <c r="B16" i="1"/>
  <c r="I10" i="1"/>
  <c r="I11" i="1" s="1"/>
  <c r="I12" i="1" s="1"/>
  <c r="H10" i="1"/>
  <c r="H11" i="1" s="1"/>
  <c r="H12" i="1" s="1"/>
  <c r="H13" i="1" s="1"/>
  <c r="H14" i="1" s="1"/>
  <c r="K9" i="1"/>
  <c r="J9" i="1"/>
  <c r="J11" i="1" s="1"/>
  <c r="J13" i="1" s="1"/>
  <c r="I9" i="1"/>
  <c r="H9" i="1"/>
  <c r="J6" i="1"/>
  <c r="K11" i="1" l="1"/>
  <c r="I13" i="1"/>
  <c r="I14" i="1" s="1"/>
  <c r="K13" i="1" s="1"/>
</calcChain>
</file>

<file path=xl/sharedStrings.xml><?xml version="1.0" encoding="utf-8"?>
<sst xmlns="http://schemas.openxmlformats.org/spreadsheetml/2006/main" count="60" uniqueCount="55">
  <si>
    <t>附件12.11</t>
  </si>
  <si>
    <t>加油站油品地罐交接复测计量单</t>
  </si>
  <si>
    <t>站名：</t>
  </si>
  <si>
    <t>验收日期：</t>
  </si>
  <si>
    <t>时间：</t>
  </si>
  <si>
    <t>出库单号</t>
  </si>
  <si>
    <t>提货油库</t>
  </si>
  <si>
    <t>油品名称</t>
  </si>
  <si>
    <t>承运方</t>
  </si>
  <si>
    <t>承运车号</t>
  </si>
  <si>
    <t>发油时间日期</t>
  </si>
  <si>
    <t>原发重量,kg</t>
  </si>
  <si>
    <r>
      <rPr>
        <b/>
        <sz val="10"/>
        <color indexed="8"/>
        <rFont val="宋体"/>
        <charset val="134"/>
      </rPr>
      <t>原发体积V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</si>
  <si>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实发温度</t>
    </r>
    <r>
      <rPr>
        <b/>
        <i/>
        <sz val="10"/>
        <color indexed="8"/>
        <rFont val="宋体"/>
        <charset val="134"/>
      </rPr>
      <t>t</t>
    </r>
    <r>
      <rPr>
        <b/>
        <vertAlign val="subscript"/>
        <sz val="10"/>
        <color indexed="8"/>
        <rFont val="宋体"/>
        <charset val="134"/>
      </rPr>
      <t>1，</t>
    </r>
    <r>
      <rPr>
        <b/>
        <sz val="10"/>
        <color indexed="8"/>
        <rFont val="宋体"/>
        <charset val="134"/>
      </rPr>
      <t>℃</t>
    </r>
  </si>
  <si>
    <r>
      <rPr>
        <b/>
        <sz val="10"/>
        <color indexed="8"/>
        <rFont val="宋体"/>
        <charset val="134"/>
      </rPr>
      <t>实发体积V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</si>
  <si>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实发体积V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</si>
  <si>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t>到站日期时间</t>
  </si>
  <si>
    <t>地罐验收计量数据</t>
  </si>
  <si>
    <t>第一联：加油站；第二联：承运方</t>
  </si>
  <si>
    <t>第三联：零售管理部；第四联：物流管理部</t>
  </si>
  <si>
    <t>第五联：安全数质量管理部</t>
  </si>
  <si>
    <t>罐号</t>
  </si>
  <si>
    <t>接卸状态</t>
  </si>
  <si>
    <t>油水总高，mm</t>
  </si>
  <si>
    <t>水高，mm</t>
  </si>
  <si>
    <r>
      <rPr>
        <b/>
        <sz val="10"/>
        <color indexed="8"/>
        <rFont val="宋体"/>
        <charset val="134"/>
      </rPr>
      <t>罐内油温</t>
    </r>
    <r>
      <rPr>
        <b/>
        <i/>
        <sz val="10"/>
        <color indexed="8"/>
        <rFont val="宋体"/>
        <charset val="134"/>
      </rPr>
      <t>t</t>
    </r>
    <r>
      <rPr>
        <b/>
        <vertAlign val="subscript"/>
        <sz val="10"/>
        <color indexed="8"/>
        <rFont val="宋体"/>
        <charset val="134"/>
      </rPr>
      <t>1，</t>
    </r>
    <r>
      <rPr>
        <b/>
        <sz val="10"/>
        <color indexed="8"/>
        <rFont val="宋体"/>
        <charset val="134"/>
      </rPr>
      <t>℃</t>
    </r>
  </si>
  <si>
    <t>油水总容积，L</t>
  </si>
  <si>
    <t>水容积，L</t>
  </si>
  <si>
    <r>
      <rPr>
        <b/>
        <sz val="10"/>
        <color indexed="8"/>
        <rFont val="宋体"/>
        <charset val="134"/>
      </rPr>
      <t>存油体积V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</si>
  <si>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存油体积V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</si>
  <si>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罐收体积V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</si>
  <si>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罐收体积V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</si>
  <si>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t>期间付油体积，L</t>
  </si>
  <si>
    <t>是否液位仪自动取数</t>
  </si>
  <si>
    <t>卸前</t>
  </si>
  <si>
    <t>卸后</t>
  </si>
  <si>
    <t>验收损溢数据</t>
  </si>
  <si>
    <r>
      <rPr>
        <b/>
        <sz val="10"/>
        <color indexed="8"/>
        <rFont val="宋体"/>
        <charset val="134"/>
      </rPr>
      <t>罐实收体积V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</si>
  <si>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罐实收体积V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</si>
  <si>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地罐验收量V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</si>
  <si>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地罐验收量V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</si>
  <si>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t>交接允许误差率,%</t>
  </si>
  <si>
    <r>
      <rPr>
        <b/>
        <sz val="10"/>
        <color indexed="8"/>
        <rFont val="宋体"/>
        <charset val="134"/>
      </rPr>
      <t>验收损溢量V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</si>
  <si>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验收损溢率V</t>
    </r>
    <r>
      <rPr>
        <b/>
        <vertAlign val="subscript"/>
        <sz val="10"/>
        <color indexed="8"/>
        <rFont val="宋体"/>
        <charset val="134"/>
      </rPr>
      <t>t</t>
    </r>
    <r>
      <rPr>
        <b/>
        <sz val="10"/>
        <color indexed="8"/>
        <rFont val="宋体"/>
        <charset val="134"/>
      </rPr>
      <t>(%)</t>
    </r>
  </si>
  <si>
    <r>
      <rPr>
        <b/>
        <sz val="10"/>
        <color indexed="8"/>
        <rFont val="宋体"/>
        <charset val="134"/>
      </rPr>
      <t>验收损溢量V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/L</t>
    </r>
  </si>
  <si>
    <r>
      <rPr>
        <b/>
        <sz val="10"/>
        <color indexed="8"/>
        <rFont val="宋体"/>
        <charset val="134"/>
      </rPr>
      <t>验收损溢率V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(%)</t>
    </r>
  </si>
  <si>
    <r>
      <rPr>
        <b/>
        <sz val="10"/>
        <color indexed="8"/>
        <rFont val="宋体"/>
        <charset val="134"/>
      </rPr>
      <t>超耗量V</t>
    </r>
    <r>
      <rPr>
        <b/>
        <vertAlign val="subscript"/>
        <sz val="10"/>
        <color indexed="8"/>
        <rFont val="宋体"/>
        <charset val="134"/>
      </rPr>
      <t>20</t>
    </r>
    <r>
      <rPr>
        <b/>
        <sz val="10"/>
        <color indexed="8"/>
        <rFont val="宋体"/>
        <charset val="134"/>
      </rPr>
      <t>，L</t>
    </r>
  </si>
  <si>
    <t>超耗率，%</t>
  </si>
  <si>
    <t>出库铅封号</t>
  </si>
  <si>
    <t>回空铅封号</t>
  </si>
  <si>
    <t>气味、颜色、水杂   验收情况</t>
  </si>
  <si>
    <t>系统特殊情况及超耗原因分析</t>
  </si>
  <si>
    <t>加油站站长签字：</t>
  </si>
  <si>
    <t>承运方驾驶员签字：</t>
  </si>
  <si>
    <t>日期时间：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</si>
</sst>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_ "/>
    <numFmt numFmtId="179" formatCode="0_ "/>
    <numFmt numFmtId="180" formatCode="0.00_ "/>
  </numFmts>
  <fonts count="13">
    <font>
      <sz val="12"/>
      <name val="宋体"/>
      <charset val="134"/>
    </font>
    <font>
      <b/>
      <sz val="20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9"/>
      <color rgb="FF000000"/>
      <name val="Simsun"/>
      <charset val="134"/>
    </font>
    <font>
      <sz val="10"/>
      <color indexed="8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vertAlign val="subscript"/>
      <sz val="10"/>
      <color indexed="8"/>
      <name val="宋体"/>
      <charset val="134"/>
    </font>
    <font>
      <b/>
      <i/>
      <sz val="10"/>
      <color indexed="8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8" fontId="6" fillId="0" borderId="2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79" fontId="6" fillId="2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78" fontId="6" fillId="2" borderId="2" xfId="0" applyNumberFormat="1" applyFont="1" applyFill="1" applyBorder="1" applyAlignment="1">
      <alignment horizontal="center" vertical="center" wrapText="1"/>
    </xf>
    <xf numFmtId="179" fontId="6" fillId="4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180" fontId="6" fillId="4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179" fontId="6" fillId="4" borderId="7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6" fillId="0" borderId="3" xfId="0" applyNumberFormat="1" applyFont="1" applyBorder="1" applyAlignment="1">
      <alignment horizontal="center" vertical="center" wrapText="1"/>
    </xf>
    <xf numFmtId="22" fontId="6" fillId="0" borderId="7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79" fontId="6" fillId="4" borderId="5" xfId="0" applyNumberFormat="1" applyFont="1" applyFill="1" applyBorder="1" applyAlignment="1">
      <alignment horizontal="center" vertical="center" wrapText="1"/>
    </xf>
    <xf numFmtId="179" fontId="6" fillId="4" borderId="6" xfId="0" applyNumberFormat="1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top" textRotation="255"/>
    </xf>
    <xf numFmtId="0" fontId="9" fillId="0" borderId="0" xfId="0" applyFont="1" applyBorder="1" applyAlignment="1">
      <alignment horizontal="center" vertical="top" textRotation="255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A21" sqref="A21:M21"/>
    </sheetView>
  </sheetViews>
  <sheetFormatPr defaultColWidth="9" defaultRowHeight="15.6"/>
  <cols>
    <col min="1" max="1" width="9.59765625" customWidth="1"/>
    <col min="2" max="2" width="8.69921875" customWidth="1"/>
    <col min="3" max="3" width="9.3984375" customWidth="1"/>
    <col min="4" max="4" width="9.59765625" customWidth="1"/>
    <col min="5" max="5" width="9.09765625" customWidth="1"/>
    <col min="6" max="8" width="9.3984375" customWidth="1"/>
    <col min="9" max="10" width="9.8984375" customWidth="1"/>
    <col min="11" max="11" width="8.8984375" customWidth="1"/>
    <col min="12" max="12" width="8.69921875" customWidth="1"/>
    <col min="13" max="13" width="9.3984375" customWidth="1"/>
    <col min="14" max="14" width="2.8984375" customWidth="1"/>
    <col min="15" max="15" width="3.3984375" customWidth="1"/>
    <col min="16" max="16" width="3.69921875" customWidth="1"/>
  </cols>
  <sheetData>
    <row r="1" spans="1:16">
      <c r="A1" s="1" t="s">
        <v>0</v>
      </c>
    </row>
    <row r="2" spans="1:16" ht="17.25" customHeight="1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6" ht="11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6" ht="22.5" customHeight="1">
      <c r="A4" s="2" t="s">
        <v>2</v>
      </c>
      <c r="B4" s="23"/>
      <c r="C4" s="23"/>
      <c r="D4" s="23"/>
      <c r="E4" s="23"/>
      <c r="F4" s="2" t="s">
        <v>3</v>
      </c>
      <c r="G4" s="24"/>
      <c r="H4" s="24"/>
      <c r="I4" s="2" t="s">
        <v>4</v>
      </c>
      <c r="J4" s="24"/>
      <c r="K4" s="24"/>
      <c r="L4" s="24"/>
      <c r="M4" s="24"/>
    </row>
    <row r="5" spans="1:16" ht="29.25" customHeight="1">
      <c r="A5" s="3" t="s">
        <v>5</v>
      </c>
      <c r="B5" s="4"/>
      <c r="C5" s="3" t="s">
        <v>6</v>
      </c>
      <c r="D5" s="5"/>
      <c r="E5" s="3" t="s">
        <v>7</v>
      </c>
      <c r="F5" s="5"/>
      <c r="G5" s="6" t="s">
        <v>8</v>
      </c>
      <c r="H5" s="7"/>
      <c r="I5" s="3" t="s">
        <v>9</v>
      </c>
      <c r="J5" s="5"/>
      <c r="K5" s="3" t="s">
        <v>10</v>
      </c>
      <c r="L5" s="25"/>
      <c r="M5" s="26"/>
    </row>
    <row r="6" spans="1:16" ht="29.25" customHeight="1">
      <c r="A6" s="3" t="s">
        <v>11</v>
      </c>
      <c r="B6" s="5"/>
      <c r="C6" s="8" t="s">
        <v>12</v>
      </c>
      <c r="D6" s="5"/>
      <c r="E6" s="8" t="s">
        <v>13</v>
      </c>
      <c r="F6" s="9"/>
      <c r="G6" s="8" t="s">
        <v>14</v>
      </c>
      <c r="H6" s="5"/>
      <c r="I6" s="8" t="s">
        <v>15</v>
      </c>
      <c r="J6" s="14" t="str">
        <f>IF(H6="","",IF($F$5="0#车用柴油Ⅵ",H6*(1+(20-F6)*0.0008),H6*(1+(20-F6)*0.0012)))</f>
        <v/>
      </c>
      <c r="K6" s="3" t="s">
        <v>16</v>
      </c>
      <c r="L6" s="25"/>
      <c r="M6" s="26"/>
    </row>
    <row r="7" spans="1:16" ht="17.25" customHeight="1">
      <c r="A7" s="27" t="s">
        <v>17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45" t="s">
        <v>18</v>
      </c>
      <c r="O7" s="46" t="s">
        <v>19</v>
      </c>
      <c r="P7" s="46" t="s">
        <v>20</v>
      </c>
    </row>
    <row r="8" spans="1:16" ht="36.75" customHeight="1">
      <c r="A8" s="8" t="s">
        <v>21</v>
      </c>
      <c r="B8" s="8" t="s">
        <v>22</v>
      </c>
      <c r="C8" s="8" t="s">
        <v>23</v>
      </c>
      <c r="D8" s="8" t="s">
        <v>24</v>
      </c>
      <c r="E8" s="8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31</v>
      </c>
      <c r="L8" s="15" t="s">
        <v>32</v>
      </c>
      <c r="M8" s="8" t="s">
        <v>33</v>
      </c>
      <c r="N8" s="45"/>
      <c r="O8" s="46"/>
      <c r="P8" s="46"/>
    </row>
    <row r="9" spans="1:16" ht="21" customHeight="1">
      <c r="A9" s="41"/>
      <c r="B9" s="10" t="s">
        <v>34</v>
      </c>
      <c r="C9" s="10"/>
      <c r="D9" s="10"/>
      <c r="E9" s="10"/>
      <c r="F9" s="11"/>
      <c r="G9" s="10"/>
      <c r="H9" s="12" t="str">
        <f>IF(E9="","",F9-G9)</f>
        <v/>
      </c>
      <c r="I9" s="14" t="str">
        <f>IF(E9="","",IF($F$5="0#车用柴油Ⅵ",H9*(1+(20-E9)*0.0008),H9*(1+(20-E9)*0.0012)))</f>
        <v/>
      </c>
      <c r="J9" s="43" t="str">
        <f>IF(F10="","",H10-H9)</f>
        <v/>
      </c>
      <c r="K9" s="43" t="str">
        <f>IF(F10="","",I10-I9)</f>
        <v/>
      </c>
      <c r="L9" s="41"/>
      <c r="M9" s="10"/>
      <c r="N9" s="45"/>
      <c r="O9" s="46"/>
      <c r="P9" s="46"/>
    </row>
    <row r="10" spans="1:16" ht="21" customHeight="1">
      <c r="A10" s="42"/>
      <c r="B10" s="10" t="s">
        <v>35</v>
      </c>
      <c r="C10" s="10"/>
      <c r="D10" s="10"/>
      <c r="E10" s="10"/>
      <c r="F10" s="10"/>
      <c r="G10" s="10"/>
      <c r="H10" s="12" t="str">
        <f t="shared" ref="H10" si="0">IF(E10="","",F10-G10)</f>
        <v/>
      </c>
      <c r="I10" s="14" t="str">
        <f t="shared" ref="I10" si="1">IF(E10="","",IF($F$5="0#车用柴油Ⅵ",H10*(1+(20-E10)*0.0008),H10*(1+(20-E10)*0.0012)))</f>
        <v/>
      </c>
      <c r="J10" s="44"/>
      <c r="K10" s="44"/>
      <c r="L10" s="42"/>
      <c r="M10" s="10"/>
      <c r="N10" s="45"/>
      <c r="O10" s="46"/>
      <c r="P10" s="46"/>
    </row>
    <row r="11" spans="1:16" ht="21" customHeight="1">
      <c r="A11" s="41"/>
      <c r="B11" s="10" t="s">
        <v>34</v>
      </c>
      <c r="C11" s="10"/>
      <c r="D11" s="10"/>
      <c r="E11" s="10"/>
      <c r="F11" s="10"/>
      <c r="G11" s="10"/>
      <c r="H11" s="12" t="str">
        <f>IF(H10="","",F11-G11)</f>
        <v/>
      </c>
      <c r="I11" s="14" t="str">
        <f>IF(I10="","",IF($F$5="0#车用柴油Ⅵ",H11*(1+(20-E11)*0.0008),H11*(1+(20-E11)*0.0012)))</f>
        <v/>
      </c>
      <c r="J11" s="43" t="str">
        <f>IF(J9="","",H12-H11)</f>
        <v/>
      </c>
      <c r="K11" s="43" t="str">
        <f t="shared" ref="K11" si="2">IF(I12="","",I12-I11)</f>
        <v/>
      </c>
      <c r="L11" s="41"/>
      <c r="M11" s="10"/>
      <c r="N11" s="45"/>
      <c r="O11" s="46"/>
      <c r="P11" s="46"/>
    </row>
    <row r="12" spans="1:16" ht="21" customHeight="1">
      <c r="A12" s="42"/>
      <c r="B12" s="10" t="s">
        <v>35</v>
      </c>
      <c r="C12" s="10"/>
      <c r="D12" s="10"/>
      <c r="E12" s="10"/>
      <c r="F12" s="10"/>
      <c r="G12" s="10"/>
      <c r="H12" s="12" t="str">
        <f t="shared" ref="H12:H14" si="3">IF(H11="","",F12-G12)</f>
        <v/>
      </c>
      <c r="I12" s="14" t="str">
        <f t="shared" ref="I12:I14" si="4">IF(I11="","",IF($F$5="0#车用柴油Ⅵ",H12*(1+(20-E12)*0.0008),H12*(1+(20-E12)*0.0012)))</f>
        <v/>
      </c>
      <c r="J12" s="44"/>
      <c r="K12" s="44"/>
      <c r="L12" s="42"/>
      <c r="M12" s="10"/>
      <c r="N12" s="45"/>
      <c r="O12" s="46"/>
      <c r="P12" s="46"/>
    </row>
    <row r="13" spans="1:16" ht="21" customHeight="1">
      <c r="A13" s="41"/>
      <c r="B13" s="10" t="s">
        <v>34</v>
      </c>
      <c r="C13" s="10"/>
      <c r="D13" s="10"/>
      <c r="E13" s="13"/>
      <c r="F13" s="10"/>
      <c r="G13" s="10"/>
      <c r="H13" s="12" t="str">
        <f t="shared" si="3"/>
        <v/>
      </c>
      <c r="I13" s="14" t="str">
        <f t="shared" si="4"/>
        <v/>
      </c>
      <c r="J13" s="43" t="str">
        <f>IF(J11="","",H14-H13)</f>
        <v/>
      </c>
      <c r="K13" s="43" t="str">
        <f t="shared" ref="K13" si="5">IF(I14="","",I14-I13)</f>
        <v/>
      </c>
      <c r="L13" s="41"/>
      <c r="M13" s="10"/>
      <c r="N13" s="45"/>
      <c r="O13" s="46"/>
      <c r="P13" s="46"/>
    </row>
    <row r="14" spans="1:16" ht="21" customHeight="1">
      <c r="A14" s="42"/>
      <c r="B14" s="10" t="s">
        <v>35</v>
      </c>
      <c r="C14" s="10"/>
      <c r="D14" s="10"/>
      <c r="E14" s="10"/>
      <c r="F14" s="10"/>
      <c r="G14" s="10"/>
      <c r="H14" s="12" t="str">
        <f t="shared" si="3"/>
        <v/>
      </c>
      <c r="I14" s="14" t="str">
        <f t="shared" si="4"/>
        <v/>
      </c>
      <c r="J14" s="44"/>
      <c r="K14" s="44"/>
      <c r="L14" s="42"/>
      <c r="M14" s="10"/>
      <c r="N14" s="45"/>
      <c r="O14" s="46"/>
      <c r="P14" s="46"/>
    </row>
    <row r="15" spans="1:16" ht="16.5" customHeight="1">
      <c r="A15" s="27" t="s">
        <v>36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45"/>
      <c r="O15" s="46"/>
      <c r="P15" s="46"/>
    </row>
    <row r="16" spans="1:16" ht="27.6">
      <c r="A16" s="8" t="s">
        <v>37</v>
      </c>
      <c r="B16" s="14" t="str">
        <f>IF(H6="","",J9+J11+J13)</f>
        <v/>
      </c>
      <c r="C16" s="8" t="s">
        <v>38</v>
      </c>
      <c r="D16" s="14" t="str">
        <f>IF(H6="","",K9+K11+K13)</f>
        <v/>
      </c>
      <c r="E16" s="15" t="s">
        <v>32</v>
      </c>
      <c r="F16" s="14" t="str">
        <f>IF(D6="","",L9+L11+L13)</f>
        <v/>
      </c>
      <c r="G16" s="8" t="s">
        <v>39</v>
      </c>
      <c r="H16" s="14" t="str">
        <f>IF(H6="","",B16+F16)</f>
        <v/>
      </c>
      <c r="I16" s="8" t="s">
        <v>40</v>
      </c>
      <c r="J16" s="14" t="str">
        <f>IF(H6="","",D16+F16)</f>
        <v/>
      </c>
      <c r="K16" s="20" t="s">
        <v>41</v>
      </c>
      <c r="L16" s="16" t="str">
        <f>IF(H6="","",IF($F$5="0#车用柴油Ⅵ",0.05,0.05))</f>
        <v/>
      </c>
      <c r="M16" s="10"/>
      <c r="N16" s="45"/>
      <c r="O16" s="46"/>
      <c r="P16" s="46"/>
    </row>
    <row r="17" spans="1:16" ht="27.6">
      <c r="A17" s="8" t="s">
        <v>42</v>
      </c>
      <c r="B17" s="14" t="str">
        <f>IF(F10="","",H6-H16)</f>
        <v/>
      </c>
      <c r="C17" s="8" t="s">
        <v>43</v>
      </c>
      <c r="D17" s="16" t="str">
        <f>IF(B17="","",B17/D6*100)</f>
        <v/>
      </c>
      <c r="E17" s="8" t="s">
        <v>44</v>
      </c>
      <c r="F17" s="14" t="str">
        <f>IF(F10="","",J6-J16)</f>
        <v/>
      </c>
      <c r="G17" s="8" t="s">
        <v>45</v>
      </c>
      <c r="H17" s="16" t="str">
        <f>IF(F10="","",F17/D6*100)</f>
        <v/>
      </c>
      <c r="I17" s="8" t="s">
        <v>46</v>
      </c>
      <c r="J17" s="21" t="str">
        <f>IF(F10="","",IF(F17-D6*L16/100&lt;0,0,F17-D6*L16/100))</f>
        <v/>
      </c>
      <c r="K17" s="20" t="s">
        <v>47</v>
      </c>
      <c r="L17" s="16" t="str">
        <f>IF(J17="","",J17/D6*100)</f>
        <v/>
      </c>
      <c r="M17" s="10"/>
      <c r="N17" s="45"/>
      <c r="O17" s="46"/>
      <c r="P17" s="46"/>
    </row>
    <row r="18" spans="1:16" ht="27.75" customHeight="1">
      <c r="A18" s="17" t="s">
        <v>48</v>
      </c>
      <c r="B18" s="30"/>
      <c r="C18" s="30"/>
      <c r="D18" s="18" t="s">
        <v>49</v>
      </c>
      <c r="E18" s="30"/>
      <c r="F18" s="30"/>
      <c r="G18" s="31" t="s">
        <v>50</v>
      </c>
      <c r="H18" s="32"/>
      <c r="I18" s="33"/>
      <c r="J18" s="34"/>
      <c r="K18" s="34"/>
      <c r="L18" s="34"/>
      <c r="M18" s="35"/>
      <c r="N18" s="45"/>
      <c r="O18" s="46"/>
      <c r="P18" s="46"/>
    </row>
    <row r="19" spans="1:16" ht="54.75" customHeight="1">
      <c r="A19" s="36" t="s">
        <v>51</v>
      </c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5"/>
      <c r="O19" s="46"/>
      <c r="P19" s="46"/>
    </row>
    <row r="20" spans="1:16" ht="24.75" customHeight="1">
      <c r="A20" s="38" t="s">
        <v>52</v>
      </c>
      <c r="B20" s="38"/>
      <c r="C20" s="19"/>
      <c r="D20" s="19"/>
      <c r="E20" s="19"/>
      <c r="F20" s="38" t="s">
        <v>53</v>
      </c>
      <c r="G20" s="38"/>
      <c r="H20" s="19"/>
      <c r="I20" s="19"/>
      <c r="J20" s="19" t="s">
        <v>54</v>
      </c>
      <c r="K20" s="22"/>
      <c r="L20" s="22"/>
      <c r="M20" s="22"/>
    </row>
    <row r="21" spans="1:1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6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</sheetData>
  <mergeCells count="36">
    <mergeCell ref="N7:N19"/>
    <mergeCell ref="O7:O19"/>
    <mergeCell ref="P7:P19"/>
    <mergeCell ref="A2:M3"/>
    <mergeCell ref="A22:M22"/>
    <mergeCell ref="A23:M23"/>
    <mergeCell ref="A24:M24"/>
    <mergeCell ref="A9:A10"/>
    <mergeCell ref="A11:A12"/>
    <mergeCell ref="A13:A14"/>
    <mergeCell ref="J9:J10"/>
    <mergeCell ref="J11:J12"/>
    <mergeCell ref="J13:J14"/>
    <mergeCell ref="K9:K10"/>
    <mergeCell ref="K11:K12"/>
    <mergeCell ref="K13:K14"/>
    <mergeCell ref="L9:L10"/>
    <mergeCell ref="L11:L12"/>
    <mergeCell ref="L13:L14"/>
    <mergeCell ref="A19:B19"/>
    <mergeCell ref="C19:M19"/>
    <mergeCell ref="A20:B20"/>
    <mergeCell ref="F20:G20"/>
    <mergeCell ref="A21:M21"/>
    <mergeCell ref="L6:M6"/>
    <mergeCell ref="A7:M7"/>
    <mergeCell ref="A15:M15"/>
    <mergeCell ref="B18:C18"/>
    <mergeCell ref="E18:F18"/>
    <mergeCell ref="G18:H18"/>
    <mergeCell ref="I18:M18"/>
    <mergeCell ref="B4:E4"/>
    <mergeCell ref="G4:H4"/>
    <mergeCell ref="J4:K4"/>
    <mergeCell ref="L4:M4"/>
    <mergeCell ref="L5:M5"/>
  </mergeCells>
  <phoneticPr fontId="12" type="noConversion"/>
  <dataValidations count="4">
    <dataValidation type="list" allowBlank="1" showInputMessage="1" showErrorMessage="1" sqref="D5" xr:uid="{00000000-0002-0000-0000-000000000000}">
      <formula1>"昌北油库,和乐油库,龙南油库,水东油库,白露山油库,长塘油库,金鸡坡油库,历尧油库,湘东油库,张家山油库,仙女湖油库,枯桐岭油库,白马油库,灵溪油库,码头油库,株洲815油库,七宝山油库"</formula1>
    </dataValidation>
    <dataValidation type="list" allowBlank="1" showInputMessage="1" showErrorMessage="1" sqref="B9:B14" xr:uid="{00000000-0002-0000-0000-000001000000}">
      <formula1>"卸前,卸后"</formula1>
    </dataValidation>
    <dataValidation type="list" allowBlank="1" showInputMessage="1" showErrorMessage="1" sqref="F5" xr:uid="{00000000-0002-0000-0000-000002000000}">
      <formula1>"0#车用柴油Ⅵ,92#车用汽油Ⅵ,95#车用汽油Ⅵ,爱跑98#车用汽油Ⅵ"</formula1>
    </dataValidation>
    <dataValidation type="list" allowBlank="1" showInputMessage="1" showErrorMessage="1" sqref="M9:M14" xr:uid="{00000000-0002-0000-0000-000003000000}">
      <formula1>"是,否"</formula1>
    </dataValidation>
  </dataValidations>
  <pageMargins left="1.14173228346457" right="0.35433070866141703" top="0.72" bottom="0.83" header="0.511811023622047" footer="0.511811023622047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地罐交接复测计量单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胡永刚</dc:creator>
  <cp:lastModifiedBy>Yangjun Sun</cp:lastModifiedBy>
  <dcterms:created xsi:type="dcterms:W3CDTF">2023-06-25T09:47:00Z</dcterms:created>
  <dcterms:modified xsi:type="dcterms:W3CDTF">2025-07-19T10:10:36Z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7FFAB858A0EE4B62B80FC8225166861A</vt:lpwstr>
  </property>
  <property fmtid="{D5CDD505-2E9C-101B-9397-08002B2CF9AE}" pid="3" name="KSOProductBuildVer">
    <vt:lpwstr>2052-11.8.2.12085</vt:lpwstr>
  </property>
</Properties>
</file>