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"/>
    </mc:Choice>
  </mc:AlternateContent>
  <xr:revisionPtr revIDLastSave="0" documentId="13_ncr:1_{23482B92-5F10-4558-9D54-8465BFC52E7B}" xr6:coauthVersionLast="47" xr6:coauthVersionMax="47" xr10:uidLastSave="{00000000-0000-0000-0000-000000000000}"/>
  <bookViews>
    <workbookView xWindow="28680" yWindow="-120" windowWidth="29040" windowHeight="17520" xr2:uid="{C4515139-8EB4-4538-BD8D-8628AA6D20FB}"/>
  </bookViews>
  <sheets>
    <sheet name="readme" sheetId="4" r:id="rId1"/>
    <sheet name="moments_shares" sheetId="3" r:id="rId2"/>
    <sheet name="all_occ_shares" sheetId="2" r:id="rId3"/>
    <sheet name="Frechet_fit_resid_earn" sheetId="12" r:id="rId4"/>
    <sheet name="occ_gender_weights" sheetId="5" r:id="rId5"/>
    <sheet name="90_10_hr_wages_weighte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0" l="1"/>
  <c r="H50" i="10"/>
  <c r="G2" i="12" l="1"/>
  <c r="G47" i="10"/>
  <c r="B47" i="10"/>
  <c r="C47" i="10"/>
  <c r="D47" i="10"/>
  <c r="E47" i="10"/>
  <c r="F47" i="10"/>
  <c r="J27" i="10"/>
  <c r="K27" i="10"/>
  <c r="L27" i="10"/>
  <c r="L46" i="10" s="1"/>
  <c r="M27" i="10"/>
  <c r="M46" i="10" s="1"/>
  <c r="N27" i="10"/>
  <c r="O27" i="10"/>
  <c r="J28" i="10"/>
  <c r="K28" i="10"/>
  <c r="K46" i="10" s="1"/>
  <c r="L28" i="10"/>
  <c r="M28" i="10"/>
  <c r="N28" i="10"/>
  <c r="O28" i="10"/>
  <c r="J29" i="10"/>
  <c r="K29" i="10"/>
  <c r="L29" i="10"/>
  <c r="M29" i="10"/>
  <c r="N29" i="10"/>
  <c r="O29" i="10"/>
  <c r="J30" i="10"/>
  <c r="K30" i="10"/>
  <c r="L30" i="10"/>
  <c r="M30" i="10"/>
  <c r="N30" i="10"/>
  <c r="O30" i="10"/>
  <c r="O46" i="10" s="1"/>
  <c r="J31" i="10"/>
  <c r="K31" i="10"/>
  <c r="L31" i="10"/>
  <c r="M31" i="10"/>
  <c r="N31" i="10"/>
  <c r="O31" i="10"/>
  <c r="J32" i="10"/>
  <c r="K32" i="10"/>
  <c r="L32" i="10"/>
  <c r="M32" i="10"/>
  <c r="N32" i="10"/>
  <c r="O32" i="10"/>
  <c r="J33" i="10"/>
  <c r="K33" i="10"/>
  <c r="L33" i="10"/>
  <c r="M33" i="10"/>
  <c r="N33" i="10"/>
  <c r="O33" i="10"/>
  <c r="J34" i="10"/>
  <c r="K34" i="10"/>
  <c r="L34" i="10"/>
  <c r="M34" i="10"/>
  <c r="N34" i="10"/>
  <c r="O34" i="10"/>
  <c r="J35" i="10"/>
  <c r="K35" i="10"/>
  <c r="L35" i="10"/>
  <c r="M35" i="10"/>
  <c r="N35" i="10"/>
  <c r="O35" i="10"/>
  <c r="J36" i="10"/>
  <c r="K36" i="10"/>
  <c r="L36" i="10"/>
  <c r="M36" i="10"/>
  <c r="N36" i="10"/>
  <c r="O36" i="10"/>
  <c r="J37" i="10"/>
  <c r="K37" i="10"/>
  <c r="L37" i="10"/>
  <c r="M37" i="10"/>
  <c r="N37" i="10"/>
  <c r="O37" i="10"/>
  <c r="J38" i="10"/>
  <c r="K38" i="10"/>
  <c r="L38" i="10"/>
  <c r="M38" i="10"/>
  <c r="N38" i="10"/>
  <c r="O38" i="10"/>
  <c r="J39" i="10"/>
  <c r="K39" i="10"/>
  <c r="L39" i="10"/>
  <c r="M39" i="10"/>
  <c r="N39" i="10"/>
  <c r="O39" i="10"/>
  <c r="J40" i="10"/>
  <c r="K40" i="10"/>
  <c r="L40" i="10"/>
  <c r="M40" i="10"/>
  <c r="N40" i="10"/>
  <c r="O40" i="10"/>
  <c r="J41" i="10"/>
  <c r="K41" i="10"/>
  <c r="L41" i="10"/>
  <c r="M41" i="10"/>
  <c r="N41" i="10"/>
  <c r="O41" i="10"/>
  <c r="J42" i="10"/>
  <c r="K42" i="10"/>
  <c r="L42" i="10"/>
  <c r="M42" i="10"/>
  <c r="N42" i="10"/>
  <c r="O42" i="10"/>
  <c r="J43" i="10"/>
  <c r="K43" i="10"/>
  <c r="L43" i="10"/>
  <c r="M43" i="10"/>
  <c r="N43" i="10"/>
  <c r="O43" i="10"/>
  <c r="J44" i="10"/>
  <c r="K44" i="10"/>
  <c r="L44" i="10"/>
  <c r="M44" i="10"/>
  <c r="N44" i="10"/>
  <c r="O44" i="10"/>
  <c r="J45" i="10"/>
  <c r="K45" i="10"/>
  <c r="L45" i="10"/>
  <c r="M45" i="10"/>
  <c r="N45" i="10"/>
  <c r="O45" i="10"/>
  <c r="K26" i="10"/>
  <c r="L26" i="10"/>
  <c r="M26" i="10"/>
  <c r="N26" i="10"/>
  <c r="O26" i="10"/>
  <c r="J26" i="10"/>
  <c r="J46" i="10" s="1"/>
  <c r="K47" i="10"/>
  <c r="L47" i="10"/>
  <c r="M47" i="10"/>
  <c r="N47" i="10"/>
  <c r="O47" i="10"/>
  <c r="J47" i="10"/>
  <c r="N46" i="10"/>
  <c r="G46" i="10"/>
  <c r="F46" i="10"/>
  <c r="E46" i="10"/>
  <c r="D46" i="10"/>
  <c r="C46" i="10"/>
  <c r="B46" i="10"/>
  <c r="B27" i="10"/>
  <c r="C27" i="10"/>
  <c r="D27" i="10"/>
  <c r="E27" i="10"/>
  <c r="F27" i="10"/>
  <c r="G27" i="10"/>
  <c r="B28" i="10"/>
  <c r="C28" i="10"/>
  <c r="D28" i="10"/>
  <c r="E28" i="10"/>
  <c r="F28" i="10"/>
  <c r="G28" i="10"/>
  <c r="B29" i="10"/>
  <c r="C29" i="10"/>
  <c r="D29" i="10"/>
  <c r="E29" i="10"/>
  <c r="F29" i="10"/>
  <c r="G29" i="10"/>
  <c r="B30" i="10"/>
  <c r="C30" i="10"/>
  <c r="D30" i="10"/>
  <c r="E30" i="10"/>
  <c r="F30" i="10"/>
  <c r="G30" i="10"/>
  <c r="B31" i="10"/>
  <c r="C31" i="10"/>
  <c r="D31" i="10"/>
  <c r="E31" i="10"/>
  <c r="F31" i="10"/>
  <c r="G31" i="10"/>
  <c r="B32" i="10"/>
  <c r="C32" i="10"/>
  <c r="D32" i="10"/>
  <c r="E32" i="10"/>
  <c r="F32" i="10"/>
  <c r="G32" i="10"/>
  <c r="B33" i="10"/>
  <c r="C33" i="10"/>
  <c r="D33" i="10"/>
  <c r="E33" i="10"/>
  <c r="F33" i="10"/>
  <c r="G33" i="10"/>
  <c r="B34" i="10"/>
  <c r="C34" i="10"/>
  <c r="D34" i="10"/>
  <c r="E34" i="10"/>
  <c r="F34" i="10"/>
  <c r="G34" i="10"/>
  <c r="B35" i="10"/>
  <c r="C35" i="10"/>
  <c r="D35" i="10"/>
  <c r="E35" i="10"/>
  <c r="F35" i="10"/>
  <c r="G35" i="10"/>
  <c r="B36" i="10"/>
  <c r="C36" i="10"/>
  <c r="D36" i="10"/>
  <c r="E36" i="10"/>
  <c r="F36" i="10"/>
  <c r="G36" i="10"/>
  <c r="B37" i="10"/>
  <c r="C37" i="10"/>
  <c r="D37" i="10"/>
  <c r="E37" i="10"/>
  <c r="F37" i="10"/>
  <c r="G37" i="10"/>
  <c r="B38" i="10"/>
  <c r="C38" i="10"/>
  <c r="D38" i="10"/>
  <c r="E38" i="10"/>
  <c r="F38" i="10"/>
  <c r="G38" i="10"/>
  <c r="B39" i="10"/>
  <c r="C39" i="10"/>
  <c r="D39" i="10"/>
  <c r="E39" i="10"/>
  <c r="F39" i="10"/>
  <c r="G39" i="10"/>
  <c r="B40" i="10"/>
  <c r="C40" i="10"/>
  <c r="D40" i="10"/>
  <c r="E40" i="10"/>
  <c r="F40" i="10"/>
  <c r="G40" i="10"/>
  <c r="B41" i="10"/>
  <c r="C41" i="10"/>
  <c r="D41" i="10"/>
  <c r="E41" i="10"/>
  <c r="F41" i="10"/>
  <c r="G41" i="10"/>
  <c r="B42" i="10"/>
  <c r="C42" i="10"/>
  <c r="D42" i="10"/>
  <c r="E42" i="10"/>
  <c r="F42" i="10"/>
  <c r="G42" i="10"/>
  <c r="B43" i="10"/>
  <c r="C43" i="10"/>
  <c r="D43" i="10"/>
  <c r="E43" i="10"/>
  <c r="F43" i="10"/>
  <c r="G43" i="10"/>
  <c r="B44" i="10"/>
  <c r="C44" i="10"/>
  <c r="D44" i="10"/>
  <c r="E44" i="10"/>
  <c r="F44" i="10"/>
  <c r="G44" i="10"/>
  <c r="B45" i="10"/>
  <c r="C45" i="10"/>
  <c r="D45" i="10"/>
  <c r="E45" i="10"/>
  <c r="F45" i="10"/>
  <c r="G45" i="10"/>
  <c r="C26" i="10"/>
  <c r="D26" i="10"/>
  <c r="E26" i="10"/>
  <c r="F26" i="10"/>
  <c r="G26" i="10"/>
  <c r="B26" i="10"/>
  <c r="B23" i="5"/>
  <c r="D51" i="10"/>
  <c r="C51" i="10"/>
  <c r="K50" i="5"/>
  <c r="L50" i="5"/>
  <c r="M50" i="5"/>
  <c r="N50" i="5"/>
  <c r="O50" i="5"/>
  <c r="J50" i="5"/>
  <c r="C50" i="5"/>
  <c r="D50" i="5"/>
  <c r="E50" i="5"/>
  <c r="F50" i="5"/>
  <c r="G50" i="5"/>
  <c r="B50" i="5"/>
  <c r="O23" i="5"/>
  <c r="N23" i="5"/>
  <c r="M23" i="5"/>
  <c r="L23" i="5"/>
  <c r="L48" i="5" s="1"/>
  <c r="K23" i="5"/>
  <c r="J23" i="5"/>
  <c r="G23" i="5"/>
  <c r="F23" i="5"/>
  <c r="E23" i="5"/>
  <c r="M28" i="5" s="1"/>
  <c r="D23" i="5"/>
  <c r="C23" i="5"/>
  <c r="G51" i="10" l="1"/>
  <c r="E51" i="10"/>
  <c r="B51" i="10"/>
  <c r="F51" i="10"/>
  <c r="B50" i="10"/>
  <c r="E50" i="10"/>
  <c r="G50" i="10"/>
  <c r="C50" i="10"/>
  <c r="L32" i="5"/>
  <c r="N28" i="5"/>
  <c r="J31" i="5"/>
  <c r="L41" i="5"/>
  <c r="N29" i="5"/>
  <c r="L40" i="5"/>
  <c r="L29" i="5"/>
  <c r="K40" i="5"/>
  <c r="L37" i="5"/>
  <c r="N37" i="5"/>
  <c r="L28" i="5"/>
  <c r="N45" i="5"/>
  <c r="L36" i="5"/>
  <c r="M29" i="5"/>
  <c r="L45" i="5"/>
  <c r="N33" i="5"/>
  <c r="N30" i="5"/>
  <c r="L44" i="5"/>
  <c r="L33" i="5"/>
  <c r="N41" i="5"/>
  <c r="C30" i="5"/>
  <c r="K28" i="5"/>
  <c r="J44" i="5"/>
  <c r="J40" i="5"/>
  <c r="J36" i="5"/>
  <c r="J32" i="5"/>
  <c r="K44" i="5"/>
  <c r="J48" i="5"/>
  <c r="L31" i="5"/>
  <c r="J47" i="5"/>
  <c r="J43" i="5"/>
  <c r="J39" i="5"/>
  <c r="J35" i="5"/>
  <c r="K32" i="5"/>
  <c r="M48" i="5"/>
  <c r="N46" i="5"/>
  <c r="N42" i="5"/>
  <c r="N38" i="5"/>
  <c r="N34" i="5"/>
  <c r="B28" i="5"/>
  <c r="K36" i="5"/>
  <c r="O29" i="5"/>
  <c r="M45" i="5"/>
  <c r="M41" i="5"/>
  <c r="M37" i="5"/>
  <c r="M33" i="5"/>
  <c r="G28" i="5"/>
  <c r="K48" i="5"/>
  <c r="O46" i="5"/>
  <c r="O42" i="5"/>
  <c r="B48" i="5"/>
  <c r="O47" i="5"/>
  <c r="M46" i="5"/>
  <c r="K45" i="5"/>
  <c r="O43" i="5"/>
  <c r="M42" i="5"/>
  <c r="K41" i="5"/>
  <c r="O39" i="5"/>
  <c r="M38" i="5"/>
  <c r="K37" i="5"/>
  <c r="O35" i="5"/>
  <c r="M34" i="5"/>
  <c r="K33" i="5"/>
  <c r="O31" i="5"/>
  <c r="M30" i="5"/>
  <c r="K29" i="5"/>
  <c r="G48" i="5"/>
  <c r="N47" i="5"/>
  <c r="L46" i="5"/>
  <c r="J45" i="5"/>
  <c r="N43" i="5"/>
  <c r="L42" i="5"/>
  <c r="J41" i="5"/>
  <c r="N39" i="5"/>
  <c r="L38" i="5"/>
  <c r="J37" i="5"/>
  <c r="N35" i="5"/>
  <c r="L34" i="5"/>
  <c r="J33" i="5"/>
  <c r="N31" i="5"/>
  <c r="L30" i="5"/>
  <c r="J29" i="5"/>
  <c r="J28" i="5"/>
  <c r="M47" i="5"/>
  <c r="K46" i="5"/>
  <c r="O44" i="5"/>
  <c r="M43" i="5"/>
  <c r="K42" i="5"/>
  <c r="O40" i="5"/>
  <c r="M39" i="5"/>
  <c r="K38" i="5"/>
  <c r="O36" i="5"/>
  <c r="M35" i="5"/>
  <c r="K34" i="5"/>
  <c r="O32" i="5"/>
  <c r="M31" i="5"/>
  <c r="K30" i="5"/>
  <c r="O48" i="5"/>
  <c r="O34" i="5"/>
  <c r="O28" i="5"/>
  <c r="L47" i="5"/>
  <c r="J46" i="5"/>
  <c r="N44" i="5"/>
  <c r="L43" i="5"/>
  <c r="J42" i="5"/>
  <c r="N40" i="5"/>
  <c r="L39" i="5"/>
  <c r="J38" i="5"/>
  <c r="N36" i="5"/>
  <c r="L35" i="5"/>
  <c r="J34" i="5"/>
  <c r="N32" i="5"/>
  <c r="J30" i="5"/>
  <c r="N48" i="5"/>
  <c r="O38" i="5"/>
  <c r="O30" i="5"/>
  <c r="K47" i="5"/>
  <c r="O45" i="5"/>
  <c r="M44" i="5"/>
  <c r="K43" i="5"/>
  <c r="O41" i="5"/>
  <c r="M40" i="5"/>
  <c r="K39" i="5"/>
  <c r="O37" i="5"/>
  <c r="M36" i="5"/>
  <c r="K35" i="5"/>
  <c r="O33" i="5"/>
  <c r="M32" i="5"/>
  <c r="K31" i="5"/>
  <c r="B35" i="5"/>
  <c r="B34" i="5"/>
  <c r="D36" i="5"/>
  <c r="E28" i="5"/>
  <c r="B47" i="5"/>
  <c r="E31" i="5"/>
  <c r="F31" i="5"/>
  <c r="B43" i="5"/>
  <c r="E48" i="5"/>
  <c r="G32" i="5"/>
  <c r="B42" i="5"/>
  <c r="D48" i="5"/>
  <c r="B31" i="5"/>
  <c r="B46" i="5"/>
  <c r="B30" i="5"/>
  <c r="F48" i="5"/>
  <c r="B39" i="5"/>
  <c r="C48" i="5"/>
  <c r="B38" i="5"/>
  <c r="D47" i="5"/>
  <c r="F44" i="5"/>
  <c r="D43" i="5"/>
  <c r="F40" i="5"/>
  <c r="D39" i="5"/>
  <c r="F36" i="5"/>
  <c r="D35" i="5"/>
  <c r="F32" i="5"/>
  <c r="D31" i="5"/>
  <c r="F28" i="5"/>
  <c r="C47" i="5"/>
  <c r="G45" i="5"/>
  <c r="E44" i="5"/>
  <c r="C43" i="5"/>
  <c r="G41" i="5"/>
  <c r="E40" i="5"/>
  <c r="C39" i="5"/>
  <c r="G37" i="5"/>
  <c r="E36" i="5"/>
  <c r="C35" i="5"/>
  <c r="G33" i="5"/>
  <c r="E32" i="5"/>
  <c r="C31" i="5"/>
  <c r="G29" i="5"/>
  <c r="F45" i="5"/>
  <c r="D40" i="5"/>
  <c r="D32" i="5"/>
  <c r="D28" i="5"/>
  <c r="G46" i="5"/>
  <c r="E45" i="5"/>
  <c r="C44" i="5"/>
  <c r="G42" i="5"/>
  <c r="E41" i="5"/>
  <c r="C40" i="5"/>
  <c r="G38" i="5"/>
  <c r="E37" i="5"/>
  <c r="C36" i="5"/>
  <c r="G34" i="5"/>
  <c r="E33" i="5"/>
  <c r="C32" i="5"/>
  <c r="G30" i="5"/>
  <c r="E29" i="5"/>
  <c r="C28" i="5"/>
  <c r="F46" i="5"/>
  <c r="D45" i="5"/>
  <c r="B44" i="5"/>
  <c r="F42" i="5"/>
  <c r="D41" i="5"/>
  <c r="B40" i="5"/>
  <c r="F38" i="5"/>
  <c r="D37" i="5"/>
  <c r="B36" i="5"/>
  <c r="F34" i="5"/>
  <c r="D33" i="5"/>
  <c r="B32" i="5"/>
  <c r="F30" i="5"/>
  <c r="D29" i="5"/>
  <c r="F37" i="5"/>
  <c r="F33" i="5"/>
  <c r="F29" i="5"/>
  <c r="G47" i="5"/>
  <c r="E46" i="5"/>
  <c r="C45" i="5"/>
  <c r="G43" i="5"/>
  <c r="E42" i="5"/>
  <c r="C41" i="5"/>
  <c r="G39" i="5"/>
  <c r="E38" i="5"/>
  <c r="C37" i="5"/>
  <c r="G35" i="5"/>
  <c r="E34" i="5"/>
  <c r="C33" i="5"/>
  <c r="G31" i="5"/>
  <c r="E30" i="5"/>
  <c r="C29" i="5"/>
  <c r="F41" i="5"/>
  <c r="F47" i="5"/>
  <c r="D46" i="5"/>
  <c r="B45" i="5"/>
  <c r="F43" i="5"/>
  <c r="D42" i="5"/>
  <c r="B41" i="5"/>
  <c r="F39" i="5"/>
  <c r="D38" i="5"/>
  <c r="B37" i="5"/>
  <c r="F35" i="5"/>
  <c r="D34" i="5"/>
  <c r="B33" i="5"/>
  <c r="D30" i="5"/>
  <c r="B29" i="5"/>
  <c r="D44" i="5"/>
  <c r="E47" i="5"/>
  <c r="C46" i="5"/>
  <c r="G44" i="5"/>
  <c r="E43" i="5"/>
  <c r="C42" i="5"/>
  <c r="G40" i="5"/>
  <c r="E39" i="5"/>
  <c r="C38" i="5"/>
  <c r="G36" i="5"/>
  <c r="E35" i="5"/>
  <c r="C34" i="5"/>
  <c r="D50" i="10" l="1"/>
  <c r="F50" i="10"/>
  <c r="G49" i="5"/>
  <c r="D49" i="5"/>
  <c r="B49" i="5"/>
  <c r="C49" i="5"/>
  <c r="F49" i="5"/>
  <c r="E49" i="5"/>
  <c r="F25" i="3" l="1"/>
  <c r="F34" i="3" s="1"/>
  <c r="B25" i="3"/>
  <c r="M25" i="3"/>
  <c r="M47" i="3" s="1"/>
  <c r="C25" i="3"/>
  <c r="C35" i="3" s="1"/>
  <c r="O75" i="2"/>
  <c r="N75" i="2"/>
  <c r="M75" i="2"/>
  <c r="L75" i="2"/>
  <c r="K75" i="2"/>
  <c r="J75" i="2"/>
  <c r="O74" i="2"/>
  <c r="N74" i="2"/>
  <c r="M74" i="2"/>
  <c r="L74" i="2"/>
  <c r="K74" i="2"/>
  <c r="J74" i="2"/>
  <c r="O73" i="2"/>
  <c r="N73" i="2"/>
  <c r="M73" i="2"/>
  <c r="L73" i="2"/>
  <c r="K73" i="2"/>
  <c r="J73" i="2"/>
  <c r="O72" i="2"/>
  <c r="N72" i="2"/>
  <c r="M72" i="2"/>
  <c r="L72" i="2"/>
  <c r="K72" i="2"/>
  <c r="J72" i="2"/>
  <c r="O71" i="2"/>
  <c r="N71" i="2"/>
  <c r="M71" i="2"/>
  <c r="L71" i="2"/>
  <c r="K71" i="2"/>
  <c r="J71" i="2"/>
  <c r="O70" i="2"/>
  <c r="N70" i="2"/>
  <c r="M70" i="2"/>
  <c r="L70" i="2"/>
  <c r="K70" i="2"/>
  <c r="J70" i="2"/>
  <c r="O69" i="2"/>
  <c r="N69" i="2"/>
  <c r="M69" i="2"/>
  <c r="L69" i="2"/>
  <c r="K69" i="2"/>
  <c r="J69" i="2"/>
  <c r="O68" i="2"/>
  <c r="N68" i="2"/>
  <c r="M68" i="2"/>
  <c r="L68" i="2"/>
  <c r="K68" i="2"/>
  <c r="J68" i="2"/>
  <c r="O67" i="2"/>
  <c r="N67" i="2"/>
  <c r="M67" i="2"/>
  <c r="L67" i="2"/>
  <c r="K67" i="2"/>
  <c r="J67" i="2"/>
  <c r="O66" i="2"/>
  <c r="N66" i="2"/>
  <c r="M66" i="2"/>
  <c r="L66" i="2"/>
  <c r="K66" i="2"/>
  <c r="J66" i="2"/>
  <c r="O65" i="2"/>
  <c r="N65" i="2"/>
  <c r="M65" i="2"/>
  <c r="L65" i="2"/>
  <c r="K65" i="2"/>
  <c r="J65" i="2"/>
  <c r="O64" i="2"/>
  <c r="N64" i="2"/>
  <c r="M64" i="2"/>
  <c r="L64" i="2"/>
  <c r="K64" i="2"/>
  <c r="J64" i="2"/>
  <c r="O63" i="2"/>
  <c r="N63" i="2"/>
  <c r="M63" i="2"/>
  <c r="L63" i="2"/>
  <c r="K63" i="2"/>
  <c r="J63" i="2"/>
  <c r="O62" i="2"/>
  <c r="N62" i="2"/>
  <c r="M62" i="2"/>
  <c r="L62" i="2"/>
  <c r="K62" i="2"/>
  <c r="J62" i="2"/>
  <c r="O61" i="2"/>
  <c r="N61" i="2"/>
  <c r="M61" i="2"/>
  <c r="L61" i="2"/>
  <c r="K61" i="2"/>
  <c r="J61" i="2"/>
  <c r="O60" i="2"/>
  <c r="N60" i="2"/>
  <c r="M60" i="2"/>
  <c r="L60" i="2"/>
  <c r="K60" i="2"/>
  <c r="J60" i="2"/>
  <c r="O59" i="2"/>
  <c r="N59" i="2"/>
  <c r="M59" i="2"/>
  <c r="L59" i="2"/>
  <c r="K59" i="2"/>
  <c r="J59" i="2"/>
  <c r="O58" i="2"/>
  <c r="N58" i="2"/>
  <c r="M58" i="2"/>
  <c r="L58" i="2"/>
  <c r="K58" i="2"/>
  <c r="J58" i="2"/>
  <c r="O57" i="2"/>
  <c r="N57" i="2"/>
  <c r="M57" i="2"/>
  <c r="L57" i="2"/>
  <c r="K57" i="2"/>
  <c r="J57" i="2"/>
  <c r="O56" i="2"/>
  <c r="N56" i="2"/>
  <c r="M56" i="2"/>
  <c r="L56" i="2"/>
  <c r="K56" i="2"/>
  <c r="J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C56" i="2"/>
  <c r="D56" i="2"/>
  <c r="E56" i="2"/>
  <c r="F56" i="2"/>
  <c r="G56" i="2"/>
  <c r="B56" i="2"/>
  <c r="O51" i="2"/>
  <c r="O55" i="2" s="1"/>
  <c r="N51" i="2"/>
  <c r="N55" i="2" s="1"/>
  <c r="M51" i="2"/>
  <c r="M55" i="2" s="1"/>
  <c r="L51" i="2"/>
  <c r="L55" i="2" s="1"/>
  <c r="K51" i="2"/>
  <c r="K55" i="2" s="1"/>
  <c r="J51" i="2"/>
  <c r="J55" i="2" s="1"/>
  <c r="G51" i="2"/>
  <c r="G55" i="2" s="1"/>
  <c r="F51" i="2"/>
  <c r="F55" i="2" s="1"/>
  <c r="E51" i="2"/>
  <c r="E55" i="2" s="1"/>
  <c r="D51" i="2"/>
  <c r="D55" i="2" s="1"/>
  <c r="C51" i="2"/>
  <c r="C55" i="2" s="1"/>
  <c r="B51" i="2"/>
  <c r="B55" i="2" s="1"/>
  <c r="J26" i="2"/>
  <c r="K26" i="2"/>
  <c r="L26" i="2"/>
  <c r="M26" i="2"/>
  <c r="N26" i="2"/>
  <c r="O26" i="2"/>
  <c r="C26" i="2"/>
  <c r="D26" i="2"/>
  <c r="E26" i="2"/>
  <c r="F26" i="2"/>
  <c r="G26" i="2"/>
  <c r="B26" i="2"/>
  <c r="B30" i="3" l="1"/>
  <c r="B52" i="3"/>
  <c r="C38" i="3"/>
  <c r="B34" i="3"/>
  <c r="F43" i="3"/>
  <c r="C43" i="3"/>
  <c r="M34" i="3"/>
  <c r="B38" i="3"/>
  <c r="M37" i="3"/>
  <c r="C48" i="3"/>
  <c r="C34" i="3"/>
  <c r="M38" i="3"/>
  <c r="C52" i="3"/>
  <c r="B42" i="3"/>
  <c r="M45" i="3"/>
  <c r="M41" i="3"/>
  <c r="B33" i="3"/>
  <c r="M42" i="3"/>
  <c r="B41" i="3"/>
  <c r="M30" i="3"/>
  <c r="M46" i="3"/>
  <c r="C39" i="3"/>
  <c r="M33" i="3"/>
  <c r="M49" i="3"/>
  <c r="C33" i="3"/>
  <c r="C46" i="3"/>
  <c r="C37" i="3"/>
  <c r="B46" i="3"/>
  <c r="C41" i="3"/>
  <c r="B37" i="3"/>
  <c r="C32" i="3"/>
  <c r="M32" i="3"/>
  <c r="M36" i="3"/>
  <c r="M40" i="3"/>
  <c r="M44" i="3"/>
  <c r="M48" i="3"/>
  <c r="C42" i="3"/>
  <c r="C30" i="3"/>
  <c r="C45" i="3"/>
  <c r="C36" i="3"/>
  <c r="F31" i="3"/>
  <c r="M52" i="3"/>
  <c r="F47" i="3"/>
  <c r="C49" i="3"/>
  <c r="B45" i="3"/>
  <c r="C40" i="3"/>
  <c r="F35" i="3"/>
  <c r="C31" i="3"/>
  <c r="M31" i="3"/>
  <c r="M35" i="3"/>
  <c r="M39" i="3"/>
  <c r="M43" i="3"/>
  <c r="F52" i="3"/>
  <c r="C47" i="3"/>
  <c r="B49" i="3"/>
  <c r="C44" i="3"/>
  <c r="F39" i="3"/>
  <c r="F30" i="3"/>
  <c r="F48" i="3"/>
  <c r="F44" i="3"/>
  <c r="F40" i="3"/>
  <c r="F36" i="3"/>
  <c r="F32" i="3"/>
  <c r="F49" i="3"/>
  <c r="B47" i="3"/>
  <c r="F45" i="3"/>
  <c r="B43" i="3"/>
  <c r="F41" i="3"/>
  <c r="B39" i="3"/>
  <c r="F37" i="3"/>
  <c r="B35" i="3"/>
  <c r="F33" i="3"/>
  <c r="B31" i="3"/>
  <c r="B48" i="3"/>
  <c r="F46" i="3"/>
  <c r="B44" i="3"/>
  <c r="F42" i="3"/>
  <c r="B40" i="3"/>
  <c r="F38" i="3"/>
  <c r="B36" i="3"/>
  <c r="B32" i="3"/>
  <c r="G25" i="3"/>
  <c r="K25" i="3"/>
  <c r="L25" i="3"/>
  <c r="N25" i="3"/>
  <c r="D25" i="3"/>
  <c r="E25" i="3"/>
  <c r="O25" i="3"/>
  <c r="J25" i="3"/>
  <c r="B76" i="2"/>
  <c r="B79" i="2" s="1"/>
  <c r="M76" i="2"/>
  <c r="M81" i="2" s="1"/>
  <c r="N76" i="2"/>
  <c r="J76" i="2"/>
  <c r="J87" i="2" s="1"/>
  <c r="K76" i="2"/>
  <c r="K91" i="2" s="1"/>
  <c r="O76" i="2"/>
  <c r="O88" i="2" s="1"/>
  <c r="L76" i="2"/>
  <c r="L87" i="2" s="1"/>
  <c r="D76" i="2"/>
  <c r="D93" i="2" s="1"/>
  <c r="C76" i="2"/>
  <c r="C81" i="2" s="1"/>
  <c r="E76" i="2"/>
  <c r="F76" i="2"/>
  <c r="F90" i="2" s="1"/>
  <c r="G76" i="2"/>
  <c r="G92" i="2" s="1"/>
  <c r="C50" i="3" l="1"/>
  <c r="M50" i="3"/>
  <c r="F50" i="3"/>
  <c r="B50" i="3"/>
  <c r="O98" i="2"/>
  <c r="L80" i="2"/>
  <c r="N47" i="3"/>
  <c r="N43" i="3"/>
  <c r="N39" i="3"/>
  <c r="N35" i="3"/>
  <c r="N31" i="3"/>
  <c r="N49" i="3"/>
  <c r="N46" i="3"/>
  <c r="N42" i="3"/>
  <c r="N34" i="3"/>
  <c r="N52" i="3"/>
  <c r="N38" i="3"/>
  <c r="N30" i="3"/>
  <c r="N48" i="3"/>
  <c r="N44" i="3"/>
  <c r="N40" i="3"/>
  <c r="N36" i="3"/>
  <c r="N32" i="3"/>
  <c r="N45" i="3"/>
  <c r="N41" i="3"/>
  <c r="N37" i="3"/>
  <c r="N33" i="3"/>
  <c r="G52" i="3"/>
  <c r="J49" i="3"/>
  <c r="J45" i="3"/>
  <c r="J41" i="3"/>
  <c r="J37" i="3"/>
  <c r="J33" i="3"/>
  <c r="J52" i="3"/>
  <c r="J44" i="3"/>
  <c r="J40" i="3"/>
  <c r="J32" i="3"/>
  <c r="J36" i="3"/>
  <c r="J46" i="3"/>
  <c r="J42" i="3"/>
  <c r="J38" i="3"/>
  <c r="J34" i="3"/>
  <c r="J30" i="3"/>
  <c r="J47" i="3"/>
  <c r="J43" i="3"/>
  <c r="J39" i="3"/>
  <c r="J35" i="3"/>
  <c r="J31" i="3"/>
  <c r="J48" i="3"/>
  <c r="O52" i="3"/>
  <c r="O43" i="3"/>
  <c r="O35" i="3"/>
  <c r="O31" i="3"/>
  <c r="O48" i="3"/>
  <c r="O44" i="3"/>
  <c r="O40" i="3"/>
  <c r="O36" i="3"/>
  <c r="O32" i="3"/>
  <c r="O38" i="3"/>
  <c r="O39" i="3"/>
  <c r="O46" i="3"/>
  <c r="O42" i="3"/>
  <c r="O34" i="3"/>
  <c r="O30" i="3"/>
  <c r="O50" i="3" s="1"/>
  <c r="O49" i="3"/>
  <c r="O45" i="3"/>
  <c r="O41" i="3"/>
  <c r="O37" i="3"/>
  <c r="O33" i="3"/>
  <c r="O47" i="3"/>
  <c r="E52" i="3"/>
  <c r="L46" i="3"/>
  <c r="L42" i="3"/>
  <c r="L38" i="3"/>
  <c r="L34" i="3"/>
  <c r="L30" i="3"/>
  <c r="L37" i="3"/>
  <c r="L45" i="3"/>
  <c r="L41" i="3"/>
  <c r="L33" i="3"/>
  <c r="L47" i="3"/>
  <c r="L43" i="3"/>
  <c r="L39" i="3"/>
  <c r="L35" i="3"/>
  <c r="L31" i="3"/>
  <c r="L48" i="3"/>
  <c r="L49" i="3"/>
  <c r="L52" i="3"/>
  <c r="L44" i="3"/>
  <c r="L40" i="3"/>
  <c r="L36" i="3"/>
  <c r="L32" i="3"/>
  <c r="K36" i="3"/>
  <c r="K41" i="3"/>
  <c r="K46" i="3"/>
  <c r="K42" i="3"/>
  <c r="K38" i="3"/>
  <c r="K34" i="3"/>
  <c r="K30" i="3"/>
  <c r="K32" i="3"/>
  <c r="K45" i="3"/>
  <c r="K37" i="3"/>
  <c r="K48" i="3"/>
  <c r="K44" i="3"/>
  <c r="K49" i="3"/>
  <c r="K33" i="3"/>
  <c r="K47" i="3"/>
  <c r="K43" i="3"/>
  <c r="K39" i="3"/>
  <c r="K35" i="3"/>
  <c r="K31" i="3"/>
  <c r="K52" i="3"/>
  <c r="K40" i="3"/>
  <c r="D52" i="3"/>
  <c r="G34" i="3"/>
  <c r="G38" i="3"/>
  <c r="G42" i="3"/>
  <c r="G46" i="3"/>
  <c r="G31" i="3"/>
  <c r="G39" i="3"/>
  <c r="G43" i="3"/>
  <c r="G33" i="3"/>
  <c r="G37" i="3"/>
  <c r="G41" i="3"/>
  <c r="G45" i="3"/>
  <c r="G49" i="3"/>
  <c r="G35" i="3"/>
  <c r="G32" i="3"/>
  <c r="G36" i="3"/>
  <c r="G40" i="3"/>
  <c r="G44" i="3"/>
  <c r="G48" i="3"/>
  <c r="G30" i="3"/>
  <c r="G47" i="3"/>
  <c r="E33" i="3"/>
  <c r="E37" i="3"/>
  <c r="E41" i="3"/>
  <c r="E45" i="3"/>
  <c r="E49" i="3"/>
  <c r="E32" i="3"/>
  <c r="E36" i="3"/>
  <c r="E40" i="3"/>
  <c r="E44" i="3"/>
  <c r="E48" i="3"/>
  <c r="E30" i="3"/>
  <c r="E38" i="3"/>
  <c r="E42" i="3"/>
  <c r="E46" i="3"/>
  <c r="E31" i="3"/>
  <c r="E35" i="3"/>
  <c r="E39" i="3"/>
  <c r="E43" i="3"/>
  <c r="E47" i="3"/>
  <c r="E34" i="3"/>
  <c r="D33" i="3"/>
  <c r="D37" i="3"/>
  <c r="D41" i="3"/>
  <c r="D45" i="3"/>
  <c r="D49" i="3"/>
  <c r="D34" i="3"/>
  <c r="D32" i="3"/>
  <c r="D36" i="3"/>
  <c r="D40" i="3"/>
  <c r="D44" i="3"/>
  <c r="D48" i="3"/>
  <c r="D30" i="3"/>
  <c r="D38" i="3"/>
  <c r="D42" i="3"/>
  <c r="D46" i="3"/>
  <c r="D31" i="3"/>
  <c r="D35" i="3"/>
  <c r="D39" i="3"/>
  <c r="D43" i="3"/>
  <c r="D47" i="3"/>
  <c r="G86" i="2"/>
  <c r="K96" i="2"/>
  <c r="F83" i="2"/>
  <c r="J98" i="2"/>
  <c r="F91" i="2"/>
  <c r="J89" i="2"/>
  <c r="J79" i="2"/>
  <c r="B89" i="2"/>
  <c r="M99" i="2"/>
  <c r="K98" i="2"/>
  <c r="O96" i="2"/>
  <c r="G94" i="2"/>
  <c r="B96" i="2"/>
  <c r="G98" i="2"/>
  <c r="L90" i="2"/>
  <c r="M87" i="2"/>
  <c r="M88" i="2"/>
  <c r="L99" i="2"/>
  <c r="O89" i="2"/>
  <c r="J85" i="2"/>
  <c r="O84" i="2"/>
  <c r="J99" i="2"/>
  <c r="J94" i="2"/>
  <c r="M97" i="2"/>
  <c r="J81" i="2"/>
  <c r="F82" i="2"/>
  <c r="J95" i="2"/>
  <c r="J90" i="2"/>
  <c r="O94" i="2"/>
  <c r="K86" i="2"/>
  <c r="K87" i="2"/>
  <c r="B81" i="2"/>
  <c r="G95" i="2"/>
  <c r="F94" i="2"/>
  <c r="J83" i="2"/>
  <c r="G90" i="2"/>
  <c r="K92" i="2"/>
  <c r="M84" i="2"/>
  <c r="D90" i="2"/>
  <c r="C79" i="2"/>
  <c r="M95" i="2"/>
  <c r="B84" i="2"/>
  <c r="M93" i="2"/>
  <c r="M89" i="2"/>
  <c r="B93" i="2"/>
  <c r="G83" i="2"/>
  <c r="K94" i="2"/>
  <c r="F86" i="2"/>
  <c r="K99" i="2"/>
  <c r="L92" i="2"/>
  <c r="O82" i="2"/>
  <c r="J86" i="2"/>
  <c r="O85" i="2"/>
  <c r="G80" i="2"/>
  <c r="L98" i="2"/>
  <c r="G87" i="2"/>
  <c r="K90" i="2"/>
  <c r="B92" i="2"/>
  <c r="O97" i="2"/>
  <c r="J91" i="2"/>
  <c r="K80" i="2"/>
  <c r="J82" i="2"/>
  <c r="K83" i="2"/>
  <c r="G84" i="2"/>
  <c r="J97" i="2"/>
  <c r="G91" i="2"/>
  <c r="G88" i="2"/>
  <c r="G82" i="2"/>
  <c r="M80" i="2"/>
  <c r="E100" i="2"/>
  <c r="E80" i="2"/>
  <c r="E96" i="2"/>
  <c r="E92" i="2"/>
  <c r="E88" i="2"/>
  <c r="E84" i="2"/>
  <c r="N98" i="2"/>
  <c r="N90" i="2"/>
  <c r="N100" i="2"/>
  <c r="N94" i="2"/>
  <c r="N86" i="2"/>
  <c r="N82" i="2"/>
  <c r="E79" i="2"/>
  <c r="N88" i="2"/>
  <c r="E83" i="2"/>
  <c r="C100" i="2"/>
  <c r="C91" i="2"/>
  <c r="C87" i="2"/>
  <c r="C99" i="2"/>
  <c r="C83" i="2"/>
  <c r="C95" i="2"/>
  <c r="N99" i="2"/>
  <c r="E82" i="2"/>
  <c r="C93" i="2"/>
  <c r="N93" i="2"/>
  <c r="C82" i="2"/>
  <c r="C84" i="2"/>
  <c r="C96" i="2"/>
  <c r="D84" i="2"/>
  <c r="D88" i="2"/>
  <c r="D92" i="2"/>
  <c r="D96" i="2"/>
  <c r="D100" i="2"/>
  <c r="D91" i="2"/>
  <c r="D95" i="2"/>
  <c r="D99" i="2"/>
  <c r="D83" i="2"/>
  <c r="D87" i="2"/>
  <c r="D82" i="2"/>
  <c r="N87" i="2"/>
  <c r="E94" i="2"/>
  <c r="D85" i="2"/>
  <c r="C86" i="2"/>
  <c r="N96" i="2"/>
  <c r="E85" i="2"/>
  <c r="E97" i="2"/>
  <c r="E87" i="2"/>
  <c r="L93" i="2"/>
  <c r="L85" i="2"/>
  <c r="L81" i="2"/>
  <c r="L97" i="2"/>
  <c r="L89" i="2"/>
  <c r="L100" i="2"/>
  <c r="D94" i="2"/>
  <c r="L86" i="2"/>
  <c r="C85" i="2"/>
  <c r="D97" i="2"/>
  <c r="L95" i="2"/>
  <c r="N84" i="2"/>
  <c r="C88" i="2"/>
  <c r="C90" i="2"/>
  <c r="O100" i="2"/>
  <c r="O99" i="2"/>
  <c r="O87" i="2"/>
  <c r="O95" i="2"/>
  <c r="O91" i="2"/>
  <c r="O79" i="2"/>
  <c r="O83" i="2"/>
  <c r="B85" i="2"/>
  <c r="F95" i="2"/>
  <c r="N95" i="2"/>
  <c r="E86" i="2"/>
  <c r="C97" i="2"/>
  <c r="M83" i="2"/>
  <c r="B88" i="2"/>
  <c r="F98" i="2"/>
  <c r="M96" i="2"/>
  <c r="O81" i="2"/>
  <c r="N89" i="2"/>
  <c r="O90" i="2"/>
  <c r="E91" i="2"/>
  <c r="L83" i="2"/>
  <c r="E89" i="2"/>
  <c r="D80" i="2"/>
  <c r="L88" i="2"/>
  <c r="O86" i="2"/>
  <c r="K79" i="2"/>
  <c r="K100" i="2"/>
  <c r="K89" i="2"/>
  <c r="K97" i="2"/>
  <c r="K81" i="2"/>
  <c r="K93" i="2"/>
  <c r="K85" i="2"/>
  <c r="D86" i="2"/>
  <c r="B97" i="2"/>
  <c r="L94" i="2"/>
  <c r="N83" i="2"/>
  <c r="E98" i="2"/>
  <c r="O92" i="2"/>
  <c r="K82" i="2"/>
  <c r="D89" i="2"/>
  <c r="C80" i="2"/>
  <c r="K95" i="2"/>
  <c r="K88" i="2"/>
  <c r="C94" i="2"/>
  <c r="N92" i="2"/>
  <c r="L79" i="2"/>
  <c r="L84" i="2"/>
  <c r="K84" i="2"/>
  <c r="E95" i="2"/>
  <c r="G100" i="2"/>
  <c r="G85" i="2"/>
  <c r="G81" i="2"/>
  <c r="G97" i="2"/>
  <c r="G89" i="2"/>
  <c r="G93" i="2"/>
  <c r="G79" i="2"/>
  <c r="J96" i="2"/>
  <c r="J88" i="2"/>
  <c r="J84" i="2"/>
  <c r="J100" i="2"/>
  <c r="J92" i="2"/>
  <c r="J80" i="2"/>
  <c r="F87" i="2"/>
  <c r="D98" i="2"/>
  <c r="J93" i="2"/>
  <c r="L82" i="2"/>
  <c r="C89" i="2"/>
  <c r="G99" i="2"/>
  <c r="M91" i="2"/>
  <c r="O80" i="2"/>
  <c r="M79" i="2"/>
  <c r="O93" i="2"/>
  <c r="N97" i="2"/>
  <c r="N85" i="2"/>
  <c r="M85" i="2"/>
  <c r="G96" i="2"/>
  <c r="L91" i="2"/>
  <c r="N80" i="2"/>
  <c r="C92" i="2"/>
  <c r="N81" i="2"/>
  <c r="C98" i="2"/>
  <c r="F100" i="2"/>
  <c r="F81" i="2"/>
  <c r="F85" i="2"/>
  <c r="F89" i="2"/>
  <c r="F93" i="2"/>
  <c r="F97" i="2"/>
  <c r="F80" i="2"/>
  <c r="F96" i="2"/>
  <c r="F92" i="2"/>
  <c r="F84" i="2"/>
  <c r="F88" i="2"/>
  <c r="F79" i="2"/>
  <c r="N79" i="2"/>
  <c r="F99" i="2"/>
  <c r="N91" i="2"/>
  <c r="E90" i="2"/>
  <c r="D79" i="2"/>
  <c r="D81" i="2"/>
  <c r="M100" i="2"/>
  <c r="M98" i="2"/>
  <c r="M86" i="2"/>
  <c r="M82" i="2"/>
  <c r="M94" i="2"/>
  <c r="M90" i="2"/>
  <c r="M92" i="2"/>
  <c r="L96" i="2"/>
  <c r="E99" i="2"/>
  <c r="E81" i="2"/>
  <c r="E93" i="2"/>
  <c r="B100" i="2"/>
  <c r="B95" i="2"/>
  <c r="B99" i="2"/>
  <c r="B91" i="2"/>
  <c r="B83" i="2"/>
  <c r="B87" i="2"/>
  <c r="B86" i="2"/>
  <c r="B90" i="2"/>
  <c r="B98" i="2"/>
  <c r="B82" i="2"/>
  <c r="B94" i="2"/>
  <c r="B80" i="2"/>
  <c r="D50" i="3" l="1"/>
  <c r="N50" i="3"/>
  <c r="G50" i="3"/>
  <c r="L50" i="3"/>
  <c r="K50" i="3"/>
  <c r="J50" i="3"/>
  <c r="E50" i="3"/>
</calcChain>
</file>

<file path=xl/sharedStrings.xml><?xml version="1.0" encoding="utf-8"?>
<sst xmlns="http://schemas.openxmlformats.org/spreadsheetml/2006/main" count="622" uniqueCount="62">
  <si>
    <t>Male, 25-34 yrs</t>
  </si>
  <si>
    <t>Census 1960</t>
  </si>
  <si>
    <t>Census 1970</t>
  </si>
  <si>
    <t>Census 1980</t>
  </si>
  <si>
    <t>Census 1990</t>
  </si>
  <si>
    <t>Census 2000</t>
  </si>
  <si>
    <t>ACS 2009-2013</t>
  </si>
  <si>
    <t>Female, 25-34 yrs</t>
  </si>
  <si>
    <t>Kindergarten - Secondary Teachers</t>
  </si>
  <si>
    <t>Executives, Administrative, and Managerial</t>
  </si>
  <si>
    <t>Management Related</t>
  </si>
  <si>
    <t>Architects, Engineers, Math, and Computer Science</t>
  </si>
  <si>
    <t>Natural and Social Scientists, Recreation, Religious, Arts, Athletes</t>
  </si>
  <si>
    <t>Doctors and Lawyers</t>
  </si>
  <si>
    <t>Nurses, Therapists, and Other Health Service</t>
  </si>
  <si>
    <t>Teachers, Postsecondary</t>
  </si>
  <si>
    <t>Teachers, Non-Postsecondary and Librarians</t>
  </si>
  <si>
    <t>Health and Science Technicians</t>
  </si>
  <si>
    <t>Sales, All</t>
  </si>
  <si>
    <t>Administrative Support, Clerks, Record</t>
  </si>
  <si>
    <t>Fire, Police, and Guards</t>
  </si>
  <si>
    <t>Food, Cleaning, and Personal Services and Private Household</t>
  </si>
  <si>
    <t>Farm, Related Agrigulture, Logging, and Extraction</t>
  </si>
  <si>
    <t>Mechanics and Construction</t>
  </si>
  <si>
    <t>Precision Manufacturing</t>
  </si>
  <si>
    <t>Manufacturing Operators</t>
  </si>
  <si>
    <t>Fabricators, Inspectors, and Material Handlers</t>
  </si>
  <si>
    <t>Vehicle Operators</t>
  </si>
  <si>
    <t>Total</t>
  </si>
  <si>
    <t>FULL-TIME (at least 30 hrs per week)</t>
  </si>
  <si>
    <t>PART-TIME (at least 30 hrs per week)</t>
  </si>
  <si>
    <t>FULL TIME AND PART TIME SPLIT EQUALLY</t>
  </si>
  <si>
    <t>WORKSHEETS</t>
  </si>
  <si>
    <t>SHARES</t>
  </si>
  <si>
    <t>all_occ_shares</t>
  </si>
  <si>
    <t>occupational shares by gender and year for all available occupations</t>
  </si>
  <si>
    <t>moments_shares</t>
  </si>
  <si>
    <t>occupational shares by gender and year for calibration</t>
  </si>
  <si>
    <t>occ_gender_weights</t>
  </si>
  <si>
    <t>shares of individuals by gender and occupation (all vs reported wage vs non-zero reported wage)</t>
  </si>
  <si>
    <t>WAGES</t>
  </si>
  <si>
    <t>90_10_hr_wages_weighted</t>
  </si>
  <si>
    <t>Home production</t>
  </si>
  <si>
    <t>Full-time market occupation</t>
  </si>
  <si>
    <t>Part-time market occupation</t>
  </si>
  <si>
    <t>25-34 yrs</t>
  </si>
  <si>
    <t>Drop Military and unemployed</t>
  </si>
  <si>
    <t>Drop Military and Unemployed</t>
  </si>
  <si>
    <t>Out of labor force, Employed less than 15 hrs per week</t>
  </si>
  <si>
    <t>Employed at least 30 hrs per week</t>
  </si>
  <si>
    <t>Employed 15-29 hrs per week which is split equally between home production and market occupations</t>
  </si>
  <si>
    <t>With restricted wage, business, and farm income (currently working at least 48 wks per year, at least 30 hrs per week, earn at least $1,000 in 2010 $)</t>
  </si>
  <si>
    <t>Female, 25-34 yrs - 90-10 ratio hourly wage in $1990</t>
  </si>
  <si>
    <t>Weighted non-teaching</t>
  </si>
  <si>
    <t>Male, 25-34 yrs - 90-10 ratio hourly wage in $1999</t>
  </si>
  <si>
    <t>Frechet_fit_resid_earn</t>
  </si>
  <si>
    <t>weighted 90/10 ratio of hourly wage in $1999 by year</t>
  </si>
  <si>
    <t>fit the distribution of the exp(residuals) from a cross-sectional regression of ln hourly income in $1999 on occupation-sex dummies in each year</t>
  </si>
  <si>
    <t>Home Production (out of labor force, &lt;15 hrs per week)</t>
  </si>
  <si>
    <t>25-34 yrs - 90/10 ratio hourly wage in $1999</t>
  </si>
  <si>
    <t>Average</t>
  </si>
  <si>
    <t>Note that 90/10 ratio of hourly wage in $1999 is weigted by gender and occupation simultaneously, for weight see "occ_gender_weights"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</si>
</sst>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3" fontId="0" fillId="0" borderId="0" xfId="0" applyNumberFormat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0" fillId="2" borderId="0" xfId="0" applyNumberFormat="1" applyFill="1"/>
    <xf numFmtId="3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164" fontId="0" fillId="3" borderId="0" xfId="0" applyNumberFormat="1" applyFill="1"/>
    <xf numFmtId="164" fontId="0" fillId="3" borderId="5" xfId="0" applyNumberFormat="1" applyFill="1" applyBorder="1"/>
    <xf numFmtId="0" fontId="0" fillId="3" borderId="6" xfId="0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165" fontId="0" fillId="0" borderId="0" xfId="0" applyNumberFormat="1"/>
    <xf numFmtId="0" fontId="0" fillId="3" borderId="0" xfId="0" applyFill="1" applyBorder="1"/>
    <xf numFmtId="3" fontId="0" fillId="0" borderId="0" xfId="0" applyNumberFormat="1" applyFill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04AC5-F263-4C30-9385-FC79B45B60A1}">
  <dimension ref="A1:B16"/>
  <sheetViews>
    <sheetView tabSelected="1" workbookViewId="0">
      <selection activeCell="B31" sqref="B31"/>
    </sheetView>
  </sheetViews>
  <sheetFormatPr defaultRowHeight="15" x14ac:dyDescent="0.25"/>
  <cols>
    <col min="1" max="1" width="28.7109375" bestFit="1" customWidth="1"/>
    <col min="2" max="2" width="131.140625" bestFit="1" customWidth="1"/>
  </cols>
  <sheetData>
    <row r="1" spans="1:2" x14ac:dyDescent="0.25">
      <c r="A1" s="6" t="s">
        <v>32</v>
      </c>
    </row>
    <row r="2" spans="1:2" x14ac:dyDescent="0.25">
      <c r="A2" s="6"/>
    </row>
    <row r="3" spans="1:2" x14ac:dyDescent="0.25">
      <c r="A3" s="8" t="s">
        <v>45</v>
      </c>
    </row>
    <row r="4" spans="1:2" x14ac:dyDescent="0.25">
      <c r="A4" s="8" t="s">
        <v>46</v>
      </c>
    </row>
    <row r="5" spans="1:2" x14ac:dyDescent="0.25">
      <c r="A5" s="8" t="s">
        <v>42</v>
      </c>
      <c r="B5" t="s">
        <v>48</v>
      </c>
    </row>
    <row r="6" spans="1:2" x14ac:dyDescent="0.25">
      <c r="A6" s="8" t="s">
        <v>43</v>
      </c>
      <c r="B6" t="s">
        <v>49</v>
      </c>
    </row>
    <row r="7" spans="1:2" x14ac:dyDescent="0.25">
      <c r="A7" s="8" t="s">
        <v>44</v>
      </c>
      <c r="B7" t="s">
        <v>50</v>
      </c>
    </row>
    <row r="9" spans="1:2" x14ac:dyDescent="0.25">
      <c r="A9" s="8" t="s">
        <v>33</v>
      </c>
    </row>
    <row r="10" spans="1:2" x14ac:dyDescent="0.25">
      <c r="A10" t="s">
        <v>34</v>
      </c>
      <c r="B10" t="s">
        <v>35</v>
      </c>
    </row>
    <row r="11" spans="1:2" x14ac:dyDescent="0.25">
      <c r="A11" s="6" t="s">
        <v>36</v>
      </c>
      <c r="B11" s="6" t="s">
        <v>37</v>
      </c>
    </row>
    <row r="12" spans="1:2" x14ac:dyDescent="0.25">
      <c r="A12" t="s">
        <v>38</v>
      </c>
      <c r="B12" t="s">
        <v>39</v>
      </c>
    </row>
    <row r="14" spans="1:2" x14ac:dyDescent="0.25">
      <c r="A14" s="8" t="s">
        <v>40</v>
      </c>
    </row>
    <row r="15" spans="1:2" x14ac:dyDescent="0.25">
      <c r="A15" s="6" t="s">
        <v>55</v>
      </c>
      <c r="B15" s="6" t="s">
        <v>57</v>
      </c>
    </row>
    <row r="16" spans="1:2" x14ac:dyDescent="0.25">
      <c r="A16" s="6" t="s">
        <v>41</v>
      </c>
      <c r="B16" s="6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8FA8-89A7-4A09-9A76-16D4275F1FF4}">
  <dimension ref="A1:O52"/>
  <sheetViews>
    <sheetView workbookViewId="0">
      <selection activeCell="A61" sqref="A61"/>
    </sheetView>
  </sheetViews>
  <sheetFormatPr defaultRowHeight="15" x14ac:dyDescent="0.25"/>
  <cols>
    <col min="1" max="1" width="49.42578125" customWidth="1"/>
    <col min="9" max="9" width="49.85546875" customWidth="1"/>
  </cols>
  <sheetData>
    <row r="1" spans="1:15" x14ac:dyDescent="0.25">
      <c r="A1" t="s">
        <v>47</v>
      </c>
    </row>
    <row r="2" spans="1:15" hidden="1" x14ac:dyDescent="0.25"/>
    <row r="3" spans="1:15" hidden="1" x14ac:dyDescent="0.25">
      <c r="A3" s="5" t="s">
        <v>31</v>
      </c>
    </row>
    <row r="4" spans="1:15" hidden="1" x14ac:dyDescent="0.2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I4" s="1" t="s">
        <v>7</v>
      </c>
      <c r="J4" s="2" t="s">
        <v>1</v>
      </c>
      <c r="K4" s="2" t="s">
        <v>2</v>
      </c>
      <c r="L4" s="2" t="s">
        <v>3</v>
      </c>
      <c r="M4" s="2" t="s">
        <v>4</v>
      </c>
      <c r="N4" s="2" t="s">
        <v>5</v>
      </c>
      <c r="O4" s="2" t="s">
        <v>6</v>
      </c>
    </row>
    <row r="5" spans="1:15" hidden="1" x14ac:dyDescent="0.25">
      <c r="A5" s="2" t="s">
        <v>58</v>
      </c>
      <c r="B5" s="4">
        <v>44510.5</v>
      </c>
      <c r="C5" s="4">
        <v>25082</v>
      </c>
      <c r="D5" s="4">
        <v>88907.5</v>
      </c>
      <c r="E5" s="4">
        <v>111538</v>
      </c>
      <c r="F5" s="4">
        <v>155268.5</v>
      </c>
      <c r="G5" s="4">
        <v>178848.5</v>
      </c>
      <c r="I5" s="2" t="s">
        <v>58</v>
      </c>
      <c r="J5" s="4">
        <v>342174.5</v>
      </c>
      <c r="K5" s="4">
        <v>146724</v>
      </c>
      <c r="L5" s="4">
        <v>386961</v>
      </c>
      <c r="M5" s="4">
        <v>355539</v>
      </c>
      <c r="N5" s="4">
        <v>314038</v>
      </c>
      <c r="O5" s="4">
        <v>279887</v>
      </c>
    </row>
    <row r="6" spans="1:15" hidden="1" x14ac:dyDescent="0.25">
      <c r="A6" s="2" t="s">
        <v>9</v>
      </c>
      <c r="B6" s="4">
        <v>33141</v>
      </c>
      <c r="C6" s="4">
        <v>18443</v>
      </c>
      <c r="D6" s="4">
        <v>67895</v>
      </c>
      <c r="E6" s="4">
        <v>66744</v>
      </c>
      <c r="F6" s="4">
        <v>56686</v>
      </c>
      <c r="G6" s="4">
        <v>54751</v>
      </c>
      <c r="I6" s="2" t="s">
        <v>9</v>
      </c>
      <c r="J6" s="4">
        <v>3494</v>
      </c>
      <c r="K6" s="4">
        <v>2500.5</v>
      </c>
      <c r="L6" s="4">
        <v>29035</v>
      </c>
      <c r="M6" s="4">
        <v>55088</v>
      </c>
      <c r="N6" s="4">
        <v>45546</v>
      </c>
      <c r="O6" s="4">
        <v>49517.5</v>
      </c>
    </row>
    <row r="7" spans="1:15" hidden="1" x14ac:dyDescent="0.25">
      <c r="A7" s="2" t="s">
        <v>10</v>
      </c>
      <c r="B7" s="4">
        <v>9979.5</v>
      </c>
      <c r="C7" s="4">
        <v>4391.5</v>
      </c>
      <c r="D7" s="4">
        <v>25852</v>
      </c>
      <c r="E7" s="4">
        <v>25113</v>
      </c>
      <c r="F7" s="4">
        <v>23588</v>
      </c>
      <c r="G7" s="4">
        <v>24884</v>
      </c>
      <c r="I7" s="2" t="s">
        <v>10</v>
      </c>
      <c r="J7" s="4">
        <v>1137.5</v>
      </c>
      <c r="K7" s="4">
        <v>859</v>
      </c>
      <c r="L7" s="4">
        <v>16875</v>
      </c>
      <c r="M7" s="4">
        <v>31184</v>
      </c>
      <c r="N7" s="4">
        <v>32349.5</v>
      </c>
      <c r="O7" s="4">
        <v>31581</v>
      </c>
    </row>
    <row r="8" spans="1:15" hidden="1" x14ac:dyDescent="0.25">
      <c r="A8" s="2" t="s">
        <v>11</v>
      </c>
      <c r="B8" s="4">
        <v>13957</v>
      </c>
      <c r="C8" s="4">
        <v>8049</v>
      </c>
      <c r="D8" s="4">
        <v>26256</v>
      </c>
      <c r="E8" s="4">
        <v>33063</v>
      </c>
      <c r="F8" s="4">
        <v>35410.5</v>
      </c>
      <c r="G8" s="4">
        <v>36021.5</v>
      </c>
      <c r="I8" s="2" t="s">
        <v>11</v>
      </c>
      <c r="J8" s="4">
        <v>199</v>
      </c>
      <c r="K8" s="4">
        <v>285</v>
      </c>
      <c r="L8" s="4">
        <v>3489.5</v>
      </c>
      <c r="M8" s="4">
        <v>9367.5</v>
      </c>
      <c r="N8" s="4">
        <v>11164</v>
      </c>
      <c r="O8" s="4">
        <v>10938</v>
      </c>
    </row>
    <row r="9" spans="1:15" hidden="1" x14ac:dyDescent="0.25">
      <c r="A9" s="2" t="s">
        <v>12</v>
      </c>
      <c r="B9" s="4">
        <v>12936</v>
      </c>
      <c r="C9" s="4">
        <v>5891</v>
      </c>
      <c r="D9" s="4">
        <v>25188.5</v>
      </c>
      <c r="E9" s="4">
        <v>24100.5</v>
      </c>
      <c r="F9" s="4">
        <v>23519.5</v>
      </c>
      <c r="G9" s="4">
        <v>24503</v>
      </c>
      <c r="I9" s="2" t="s">
        <v>12</v>
      </c>
      <c r="J9" s="4">
        <v>3114.5</v>
      </c>
      <c r="K9" s="4">
        <v>1922.5</v>
      </c>
      <c r="L9" s="4">
        <v>16373</v>
      </c>
      <c r="M9" s="4">
        <v>22938</v>
      </c>
      <c r="N9" s="4">
        <v>24359.5</v>
      </c>
      <c r="O9" s="4">
        <v>29176</v>
      </c>
    </row>
    <row r="10" spans="1:15" hidden="1" x14ac:dyDescent="0.25">
      <c r="A10" s="2" t="s">
        <v>13</v>
      </c>
      <c r="B10" s="4">
        <v>6169.5</v>
      </c>
      <c r="C10" s="4">
        <v>3090.5</v>
      </c>
      <c r="D10" s="4">
        <v>15972</v>
      </c>
      <c r="E10" s="4">
        <v>12730.5</v>
      </c>
      <c r="F10" s="4">
        <v>10402</v>
      </c>
      <c r="G10" s="4">
        <v>10932</v>
      </c>
      <c r="I10" s="2" t="s">
        <v>13</v>
      </c>
      <c r="J10" s="4">
        <v>296</v>
      </c>
      <c r="K10" s="4">
        <v>199.5</v>
      </c>
      <c r="L10" s="4">
        <v>3509</v>
      </c>
      <c r="M10" s="4">
        <v>6303</v>
      </c>
      <c r="N10" s="4">
        <v>7412</v>
      </c>
      <c r="O10" s="4">
        <v>10617</v>
      </c>
    </row>
    <row r="11" spans="1:15" hidden="1" x14ac:dyDescent="0.25">
      <c r="A11" s="2" t="s">
        <v>14</v>
      </c>
      <c r="B11" s="4">
        <v>2309</v>
      </c>
      <c r="C11" s="4">
        <v>1225</v>
      </c>
      <c r="D11" s="4">
        <v>8451</v>
      </c>
      <c r="E11" s="4">
        <v>8308.5</v>
      </c>
      <c r="F11" s="4">
        <v>9098</v>
      </c>
      <c r="G11" s="4">
        <v>12358</v>
      </c>
      <c r="I11" s="2" t="s">
        <v>14</v>
      </c>
      <c r="J11" s="4">
        <v>8908.5</v>
      </c>
      <c r="K11" s="4">
        <v>5807</v>
      </c>
      <c r="L11" s="4">
        <v>39285.5</v>
      </c>
      <c r="M11" s="4">
        <v>52522.5</v>
      </c>
      <c r="N11" s="4">
        <v>53602</v>
      </c>
      <c r="O11" s="4">
        <v>73932</v>
      </c>
    </row>
    <row r="12" spans="1:15" hidden="1" x14ac:dyDescent="0.25">
      <c r="A12" s="2" t="s">
        <v>15</v>
      </c>
      <c r="B12" s="4">
        <v>1521.5</v>
      </c>
      <c r="C12" s="4">
        <v>1767.5</v>
      </c>
      <c r="D12" s="4">
        <v>4168</v>
      </c>
      <c r="E12" s="4">
        <v>3048</v>
      </c>
      <c r="F12" s="4">
        <v>4176</v>
      </c>
      <c r="G12" s="4">
        <v>6059</v>
      </c>
      <c r="I12" s="2" t="s">
        <v>15</v>
      </c>
      <c r="J12" s="4">
        <v>250</v>
      </c>
      <c r="K12" s="4">
        <v>473.5</v>
      </c>
      <c r="L12" s="4">
        <v>2774.5</v>
      </c>
      <c r="M12" s="4">
        <v>2420.5</v>
      </c>
      <c r="N12" s="4">
        <v>4043</v>
      </c>
      <c r="O12" s="4">
        <v>6163.5</v>
      </c>
    </row>
    <row r="13" spans="1:15" hidden="1" x14ac:dyDescent="0.25">
      <c r="A13" s="2" t="s">
        <v>16</v>
      </c>
      <c r="B13" s="4">
        <v>128</v>
      </c>
      <c r="C13" s="4">
        <v>444</v>
      </c>
      <c r="D13" s="4">
        <v>2015</v>
      </c>
      <c r="E13" s="4">
        <v>1416.5</v>
      </c>
      <c r="F13" s="4">
        <v>2912</v>
      </c>
      <c r="G13" s="4">
        <v>3596</v>
      </c>
      <c r="I13" s="2" t="s">
        <v>16</v>
      </c>
      <c r="J13" s="4">
        <v>453</v>
      </c>
      <c r="K13" s="4">
        <v>774</v>
      </c>
      <c r="L13" s="4">
        <v>5087.5</v>
      </c>
      <c r="M13" s="4">
        <v>6955</v>
      </c>
      <c r="N13" s="4">
        <v>10209.5</v>
      </c>
      <c r="O13" s="4">
        <v>12179</v>
      </c>
    </row>
    <row r="14" spans="1:15" hidden="1" x14ac:dyDescent="0.25">
      <c r="A14" s="2" t="s">
        <v>17</v>
      </c>
      <c r="B14" s="4">
        <v>15108</v>
      </c>
      <c r="C14" s="4">
        <v>8981.5</v>
      </c>
      <c r="D14" s="4">
        <v>30250.5</v>
      </c>
      <c r="E14" s="4">
        <v>37842</v>
      </c>
      <c r="F14" s="4">
        <v>32110</v>
      </c>
      <c r="G14" s="4">
        <v>30792</v>
      </c>
      <c r="I14" s="2" t="s">
        <v>17</v>
      </c>
      <c r="J14" s="4">
        <v>3266.5</v>
      </c>
      <c r="K14" s="4">
        <v>3651</v>
      </c>
      <c r="L14" s="4">
        <v>21874</v>
      </c>
      <c r="M14" s="4">
        <v>31512</v>
      </c>
      <c r="N14" s="4">
        <v>26950.5</v>
      </c>
      <c r="O14" s="4">
        <v>26232.5</v>
      </c>
    </row>
    <row r="15" spans="1:15" hidden="1" x14ac:dyDescent="0.25">
      <c r="A15" s="2" t="s">
        <v>18</v>
      </c>
      <c r="B15" s="4">
        <v>32496</v>
      </c>
      <c r="C15" s="4">
        <v>14134</v>
      </c>
      <c r="D15" s="4">
        <v>64231.5</v>
      </c>
      <c r="E15" s="4">
        <v>83320.5</v>
      </c>
      <c r="F15" s="4">
        <v>68296</v>
      </c>
      <c r="G15" s="4">
        <v>61715.5</v>
      </c>
      <c r="I15" s="2" t="s">
        <v>18</v>
      </c>
      <c r="J15" s="4">
        <v>9149.5</v>
      </c>
      <c r="K15" s="4">
        <v>5365.5</v>
      </c>
      <c r="L15" s="4">
        <v>36434</v>
      </c>
      <c r="M15" s="4">
        <v>64233</v>
      </c>
      <c r="N15" s="4">
        <v>58068</v>
      </c>
      <c r="O15" s="4">
        <v>53598</v>
      </c>
    </row>
    <row r="16" spans="1:15" hidden="1" x14ac:dyDescent="0.25">
      <c r="A16" s="2" t="s">
        <v>19</v>
      </c>
      <c r="B16" s="4">
        <v>30914.5</v>
      </c>
      <c r="C16" s="4">
        <v>14540</v>
      </c>
      <c r="D16" s="4">
        <v>49925.5</v>
      </c>
      <c r="E16" s="4">
        <v>51368.5</v>
      </c>
      <c r="F16" s="4">
        <v>51623</v>
      </c>
      <c r="G16" s="4">
        <v>48822</v>
      </c>
      <c r="I16" s="2" t="s">
        <v>19</v>
      </c>
      <c r="J16" s="4">
        <v>54396</v>
      </c>
      <c r="K16" s="4">
        <v>30806.5</v>
      </c>
      <c r="L16" s="4">
        <v>159061</v>
      </c>
      <c r="M16" s="4">
        <v>173852</v>
      </c>
      <c r="N16" s="4">
        <v>143892.5</v>
      </c>
      <c r="O16" s="4">
        <v>110723</v>
      </c>
    </row>
    <row r="17" spans="1:15" hidden="1" x14ac:dyDescent="0.25">
      <c r="A17" s="2" t="s">
        <v>20</v>
      </c>
      <c r="B17" s="4">
        <v>7408.5</v>
      </c>
      <c r="C17" s="4">
        <v>4406</v>
      </c>
      <c r="D17" s="4">
        <v>20075</v>
      </c>
      <c r="E17" s="4">
        <v>23448</v>
      </c>
      <c r="F17" s="4">
        <v>26547</v>
      </c>
      <c r="G17" s="4">
        <v>25086</v>
      </c>
      <c r="I17" s="2" t="s">
        <v>20</v>
      </c>
      <c r="J17" s="4">
        <v>104.5</v>
      </c>
      <c r="K17" s="4">
        <v>117.5</v>
      </c>
      <c r="L17" s="4">
        <v>1878</v>
      </c>
      <c r="M17" s="4">
        <v>4259</v>
      </c>
      <c r="N17" s="4">
        <v>6002.5</v>
      </c>
      <c r="O17" s="4">
        <v>6224.5</v>
      </c>
    </row>
    <row r="18" spans="1:15" hidden="1" x14ac:dyDescent="0.25">
      <c r="A18" s="2" t="s">
        <v>21</v>
      </c>
      <c r="B18" s="4">
        <v>20302.5</v>
      </c>
      <c r="C18" s="4">
        <v>9081</v>
      </c>
      <c r="D18" s="4">
        <v>28780.5</v>
      </c>
      <c r="E18" s="4">
        <v>41820.5</v>
      </c>
      <c r="F18" s="4">
        <v>39165.5</v>
      </c>
      <c r="G18" s="4">
        <v>45172</v>
      </c>
      <c r="I18" s="2" t="s">
        <v>21</v>
      </c>
      <c r="J18" s="4">
        <v>15866.5</v>
      </c>
      <c r="K18" s="4">
        <v>8790</v>
      </c>
      <c r="L18" s="4">
        <v>38163.5</v>
      </c>
      <c r="M18" s="4">
        <v>57871</v>
      </c>
      <c r="N18" s="4">
        <v>57276.5</v>
      </c>
      <c r="O18" s="4">
        <v>58229.5</v>
      </c>
    </row>
    <row r="19" spans="1:15" hidden="1" x14ac:dyDescent="0.25">
      <c r="A19" s="2" t="s">
        <v>22</v>
      </c>
      <c r="B19" s="4">
        <v>16997</v>
      </c>
      <c r="C19" s="4">
        <v>5471</v>
      </c>
      <c r="D19" s="4">
        <v>24637</v>
      </c>
      <c r="E19" s="4">
        <v>31281.5</v>
      </c>
      <c r="F19" s="4">
        <v>22240.5</v>
      </c>
      <c r="G19" s="4">
        <v>23031</v>
      </c>
      <c r="I19" s="2" t="s">
        <v>22</v>
      </c>
      <c r="J19" s="4">
        <v>1093</v>
      </c>
      <c r="K19" s="4">
        <v>466</v>
      </c>
      <c r="L19" s="4">
        <v>3003.5</v>
      </c>
      <c r="M19" s="4">
        <v>4864</v>
      </c>
      <c r="N19" s="4">
        <v>3528</v>
      </c>
      <c r="O19" s="4">
        <v>3666</v>
      </c>
    </row>
    <row r="20" spans="1:15" hidden="1" x14ac:dyDescent="0.25">
      <c r="A20" s="2" t="s">
        <v>23</v>
      </c>
      <c r="B20" s="4">
        <v>45664</v>
      </c>
      <c r="C20" s="4">
        <v>27250</v>
      </c>
      <c r="D20" s="4">
        <v>116703</v>
      </c>
      <c r="E20" s="4">
        <v>147807</v>
      </c>
      <c r="F20" s="4">
        <v>124625</v>
      </c>
      <c r="G20" s="4">
        <v>93691</v>
      </c>
      <c r="I20" s="2" t="s">
        <v>23</v>
      </c>
      <c r="J20" s="4">
        <v>343.5</v>
      </c>
      <c r="K20" s="4">
        <v>514</v>
      </c>
      <c r="L20" s="4">
        <v>3616</v>
      </c>
      <c r="M20" s="4">
        <v>5420</v>
      </c>
      <c r="N20" s="4">
        <v>4579</v>
      </c>
      <c r="O20" s="4">
        <v>2554</v>
      </c>
    </row>
    <row r="21" spans="1:15" hidden="1" x14ac:dyDescent="0.25">
      <c r="A21" s="2" t="s">
        <v>24</v>
      </c>
      <c r="B21" s="4">
        <v>19737.5</v>
      </c>
      <c r="C21" s="4">
        <v>11167</v>
      </c>
      <c r="D21" s="4">
        <v>38671.5</v>
      </c>
      <c r="E21" s="4">
        <v>38159.5</v>
      </c>
      <c r="F21" s="4">
        <v>25304.5</v>
      </c>
      <c r="G21" s="4">
        <v>12867</v>
      </c>
      <c r="I21" s="2" t="s">
        <v>24</v>
      </c>
      <c r="J21" s="4">
        <v>1024.5</v>
      </c>
      <c r="K21" s="4">
        <v>908.5</v>
      </c>
      <c r="L21" s="4">
        <v>7078.5</v>
      </c>
      <c r="M21" s="4">
        <v>9646.5</v>
      </c>
      <c r="N21" s="4">
        <v>6819.5</v>
      </c>
      <c r="O21" s="4">
        <v>4041.5</v>
      </c>
    </row>
    <row r="22" spans="1:15" hidden="1" x14ac:dyDescent="0.25">
      <c r="A22" s="2" t="s">
        <v>25</v>
      </c>
      <c r="B22" s="4">
        <v>38206</v>
      </c>
      <c r="C22" s="4">
        <v>16285.5</v>
      </c>
      <c r="D22" s="4">
        <v>44152</v>
      </c>
      <c r="E22" s="4">
        <v>43713.5</v>
      </c>
      <c r="F22" s="4">
        <v>33702</v>
      </c>
      <c r="G22" s="4">
        <v>20492.5</v>
      </c>
      <c r="I22" s="2" t="s">
        <v>25</v>
      </c>
      <c r="J22" s="4">
        <v>15179.5</v>
      </c>
      <c r="K22" s="4">
        <v>7810.5</v>
      </c>
      <c r="L22" s="4">
        <v>22927.5</v>
      </c>
      <c r="M22" s="4">
        <v>24239.5</v>
      </c>
      <c r="N22" s="4">
        <v>15165.5</v>
      </c>
      <c r="O22" s="4">
        <v>6063.5</v>
      </c>
    </row>
    <row r="23" spans="1:15" hidden="1" x14ac:dyDescent="0.25">
      <c r="A23" s="2" t="s">
        <v>26</v>
      </c>
      <c r="B23" s="4">
        <v>12998</v>
      </c>
      <c r="C23" s="4">
        <v>9741.5</v>
      </c>
      <c r="D23" s="4">
        <v>48707</v>
      </c>
      <c r="E23" s="4">
        <v>56078.5</v>
      </c>
      <c r="F23" s="4">
        <v>41451.5</v>
      </c>
      <c r="G23" s="4">
        <v>33825.5</v>
      </c>
      <c r="I23" s="2" t="s">
        <v>26</v>
      </c>
      <c r="J23" s="4">
        <v>4012.5</v>
      </c>
      <c r="K23" s="4">
        <v>3368</v>
      </c>
      <c r="L23" s="4">
        <v>21556</v>
      </c>
      <c r="M23" s="4">
        <v>25454</v>
      </c>
      <c r="N23" s="4">
        <v>16675</v>
      </c>
      <c r="O23" s="4">
        <v>8800</v>
      </c>
    </row>
    <row r="24" spans="1:15" hidden="1" x14ac:dyDescent="0.25">
      <c r="A24" s="2" t="s">
        <v>27</v>
      </c>
      <c r="B24" s="4">
        <v>24380.5</v>
      </c>
      <c r="C24" s="4">
        <v>10679.5</v>
      </c>
      <c r="D24" s="4">
        <v>49692.5</v>
      </c>
      <c r="E24" s="4">
        <v>57868</v>
      </c>
      <c r="F24" s="4">
        <v>48520.5</v>
      </c>
      <c r="G24" s="4">
        <v>32518</v>
      </c>
      <c r="I24" s="2" t="s">
        <v>27</v>
      </c>
      <c r="J24" s="4">
        <v>240</v>
      </c>
      <c r="K24" s="4">
        <v>309</v>
      </c>
      <c r="L24" s="4">
        <v>3431</v>
      </c>
      <c r="M24" s="4">
        <v>5477</v>
      </c>
      <c r="N24" s="4">
        <v>4875</v>
      </c>
      <c r="O24" s="4">
        <v>2926</v>
      </c>
    </row>
    <row r="25" spans="1:15" hidden="1" x14ac:dyDescent="0.25">
      <c r="A25" s="2" t="s">
        <v>28</v>
      </c>
      <c r="B25" s="4">
        <f t="shared" ref="B25:G25" si="0">SUM(B5:B24)</f>
        <v>388864.5</v>
      </c>
      <c r="C25" s="4">
        <f t="shared" si="0"/>
        <v>200120.5</v>
      </c>
      <c r="D25" s="4">
        <f t="shared" si="0"/>
        <v>780531</v>
      </c>
      <c r="E25" s="4">
        <f t="shared" si="0"/>
        <v>898769.5</v>
      </c>
      <c r="F25" s="4">
        <f t="shared" si="0"/>
        <v>834646</v>
      </c>
      <c r="G25" s="4">
        <f t="shared" si="0"/>
        <v>779965.5</v>
      </c>
      <c r="I25" s="2" t="s">
        <v>28</v>
      </c>
      <c r="J25" s="4">
        <f t="shared" ref="J25:O25" si="1">SUM(J5:J24)</f>
        <v>464703</v>
      </c>
      <c r="K25" s="4">
        <f t="shared" si="1"/>
        <v>221651.5</v>
      </c>
      <c r="L25" s="4">
        <f t="shared" si="1"/>
        <v>822413</v>
      </c>
      <c r="M25" s="4">
        <f t="shared" si="1"/>
        <v>949145.5</v>
      </c>
      <c r="N25" s="4">
        <f t="shared" si="1"/>
        <v>846555.5</v>
      </c>
      <c r="O25" s="4">
        <f t="shared" si="1"/>
        <v>787049.5</v>
      </c>
    </row>
    <row r="26" spans="1:15" hidden="1" x14ac:dyDescent="0.25">
      <c r="B26" s="4"/>
      <c r="C26" s="4"/>
      <c r="D26" s="4"/>
      <c r="E26" s="4"/>
      <c r="F26" s="4"/>
      <c r="G26" s="4"/>
      <c r="J26" s="4"/>
      <c r="K26" s="4"/>
      <c r="L26" s="4"/>
      <c r="M26" s="4"/>
      <c r="N26" s="4"/>
      <c r="O26" s="4"/>
    </row>
    <row r="27" spans="1:15" hidden="1" x14ac:dyDescent="0.25">
      <c r="A27" s="2" t="s">
        <v>8</v>
      </c>
      <c r="B27" s="4">
        <v>8769.5</v>
      </c>
      <c r="C27" s="4">
        <v>5298.5</v>
      </c>
      <c r="D27" s="4">
        <v>19962</v>
      </c>
      <c r="E27" s="4">
        <v>11235.5</v>
      </c>
      <c r="F27" s="4">
        <v>13228</v>
      </c>
      <c r="G27" s="4">
        <v>15468.5</v>
      </c>
      <c r="I27" s="2" t="s">
        <v>8</v>
      </c>
      <c r="J27" s="4">
        <v>9901</v>
      </c>
      <c r="K27" s="4">
        <v>7880.5</v>
      </c>
      <c r="L27" s="4">
        <v>42596</v>
      </c>
      <c r="M27" s="4">
        <v>33327.5</v>
      </c>
      <c r="N27" s="4">
        <v>39572.5</v>
      </c>
      <c r="O27" s="4">
        <v>50120.5</v>
      </c>
    </row>
    <row r="28" spans="1:15" hidden="1" x14ac:dyDescent="0.25">
      <c r="B28" s="4"/>
      <c r="C28" s="4"/>
      <c r="D28" s="4"/>
      <c r="E28" s="4"/>
      <c r="F28" s="4"/>
      <c r="G28" s="4"/>
      <c r="J28" s="4"/>
      <c r="K28" s="4"/>
      <c r="L28" s="4"/>
      <c r="M28" s="4"/>
      <c r="N28" s="4"/>
      <c r="O28" s="4"/>
    </row>
    <row r="29" spans="1:15" x14ac:dyDescent="0.25">
      <c r="A29" s="1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I29" s="1" t="s">
        <v>7</v>
      </c>
      <c r="J29" s="2" t="s">
        <v>1</v>
      </c>
      <c r="K29" s="2" t="s">
        <v>2</v>
      </c>
      <c r="L29" s="2" t="s">
        <v>3</v>
      </c>
      <c r="M29" s="2" t="s">
        <v>4</v>
      </c>
      <c r="N29" s="2" t="s">
        <v>5</v>
      </c>
      <c r="O29" s="2" t="s">
        <v>6</v>
      </c>
    </row>
    <row r="30" spans="1:15" x14ac:dyDescent="0.25">
      <c r="A30" s="2" t="s">
        <v>58</v>
      </c>
      <c r="B30" s="3">
        <f>B5/B$25</f>
        <v>0.11446274987817093</v>
      </c>
      <c r="C30" s="3">
        <f t="shared" ref="C30:G30" si="2">C5/C$25</f>
        <v>0.12533448597220176</v>
      </c>
      <c r="D30" s="3">
        <f t="shared" si="2"/>
        <v>0.11390643036599443</v>
      </c>
      <c r="E30" s="3">
        <f t="shared" si="2"/>
        <v>0.12410078446142198</v>
      </c>
      <c r="F30" s="3">
        <f t="shared" si="2"/>
        <v>0.18602916685636786</v>
      </c>
      <c r="G30" s="3">
        <f t="shared" si="2"/>
        <v>0.22930309097004931</v>
      </c>
      <c r="I30" s="2" t="s">
        <v>58</v>
      </c>
      <c r="J30" s="3">
        <f>J5/J$25</f>
        <v>0.73632944052437799</v>
      </c>
      <c r="K30" s="3">
        <f t="shared" ref="K30:O30" si="3">K5/K$25</f>
        <v>0.66195807382309613</v>
      </c>
      <c r="L30" s="3">
        <f t="shared" si="3"/>
        <v>0.47051907010224792</v>
      </c>
      <c r="M30" s="3">
        <f t="shared" si="3"/>
        <v>0.37458851145583055</v>
      </c>
      <c r="N30" s="3">
        <f t="shared" si="3"/>
        <v>0.37095973034254692</v>
      </c>
      <c r="O30" s="3">
        <f t="shared" si="3"/>
        <v>0.35561549813575893</v>
      </c>
    </row>
    <row r="31" spans="1:15" x14ac:dyDescent="0.25">
      <c r="A31" s="2" t="s">
        <v>9</v>
      </c>
      <c r="B31" s="3">
        <f t="shared" ref="B31:G31" si="4">B6/B$25</f>
        <v>8.5225059114421603E-2</v>
      </c>
      <c r="C31" s="3">
        <f t="shared" si="4"/>
        <v>9.2159473916965023E-2</v>
      </c>
      <c r="D31" s="3">
        <f t="shared" si="4"/>
        <v>8.6985654637676144E-2</v>
      </c>
      <c r="E31" s="3">
        <f t="shared" si="4"/>
        <v>7.4261532016829682E-2</v>
      </c>
      <c r="F31" s="3">
        <f t="shared" si="4"/>
        <v>6.7916218372819137E-2</v>
      </c>
      <c r="G31" s="3">
        <f t="shared" si="4"/>
        <v>7.0196694597389239E-2</v>
      </c>
      <c r="I31" s="2" t="s">
        <v>9</v>
      </c>
      <c r="J31" s="3">
        <f t="shared" ref="J31:O31" si="5">J6/J$25</f>
        <v>7.5187808126911167E-3</v>
      </c>
      <c r="K31" s="3">
        <f t="shared" si="5"/>
        <v>1.1281223000972247E-2</v>
      </c>
      <c r="L31" s="3">
        <f t="shared" si="5"/>
        <v>3.5304646205738477E-2</v>
      </c>
      <c r="M31" s="3">
        <f t="shared" si="5"/>
        <v>5.8039573490049734E-2</v>
      </c>
      <c r="N31" s="3">
        <f t="shared" si="5"/>
        <v>5.3801552290428684E-2</v>
      </c>
      <c r="O31" s="3">
        <f t="shared" si="5"/>
        <v>6.2915356657999272E-2</v>
      </c>
    </row>
    <row r="32" spans="1:15" x14ac:dyDescent="0.25">
      <c r="A32" s="2" t="s">
        <v>10</v>
      </c>
      <c r="B32" s="3">
        <f t="shared" ref="B32:G32" si="6">B7/B$25</f>
        <v>2.5663180876629263E-2</v>
      </c>
      <c r="C32" s="3">
        <f t="shared" si="6"/>
        <v>2.1944278572160275E-2</v>
      </c>
      <c r="D32" s="3">
        <f t="shared" si="6"/>
        <v>3.3121041957334174E-2</v>
      </c>
      <c r="E32" s="3">
        <f t="shared" si="6"/>
        <v>2.7941535621758416E-2</v>
      </c>
      <c r="F32" s="3">
        <f t="shared" si="6"/>
        <v>2.8261083141834981E-2</v>
      </c>
      <c r="G32" s="3">
        <f t="shared" si="6"/>
        <v>3.1903975239930486E-2</v>
      </c>
      <c r="I32" s="2" t="s">
        <v>10</v>
      </c>
      <c r="J32" s="3">
        <f t="shared" ref="J32:O32" si="7">J7/J$25</f>
        <v>2.4477999926834988E-3</v>
      </c>
      <c r="K32" s="3">
        <f t="shared" si="7"/>
        <v>3.8754531325075627E-3</v>
      </c>
      <c r="L32" s="3">
        <f t="shared" si="7"/>
        <v>2.0518887712134899E-2</v>
      </c>
      <c r="M32" s="3">
        <f t="shared" si="7"/>
        <v>3.2854815199566345E-2</v>
      </c>
      <c r="N32" s="3">
        <f t="shared" si="7"/>
        <v>3.8213088214535257E-2</v>
      </c>
      <c r="O32" s="3">
        <f t="shared" si="7"/>
        <v>4.0125811654794265E-2</v>
      </c>
    </row>
    <row r="33" spans="1:15" x14ac:dyDescent="0.25">
      <c r="A33" s="2" t="s">
        <v>11</v>
      </c>
      <c r="B33" s="3">
        <f t="shared" ref="B33:G33" si="8">B8/B$25</f>
        <v>3.5891679492471025E-2</v>
      </c>
      <c r="C33" s="3">
        <f t="shared" si="8"/>
        <v>4.0220766987889796E-2</v>
      </c>
      <c r="D33" s="3">
        <f t="shared" si="8"/>
        <v>3.3638638311610944E-2</v>
      </c>
      <c r="E33" s="3">
        <f t="shared" si="8"/>
        <v>3.6786962619448034E-2</v>
      </c>
      <c r="F33" s="3">
        <f t="shared" si="8"/>
        <v>4.2425770925637936E-2</v>
      </c>
      <c r="G33" s="3">
        <f t="shared" si="8"/>
        <v>4.6183452986061566E-2</v>
      </c>
      <c r="I33" s="2" t="s">
        <v>11</v>
      </c>
      <c r="J33" s="3">
        <f t="shared" ref="J33:O33" si="9">J8/J$25</f>
        <v>4.2823050421451984E-4</v>
      </c>
      <c r="K33" s="3">
        <f t="shared" si="9"/>
        <v>1.2858022616585045E-3</v>
      </c>
      <c r="L33" s="3">
        <f t="shared" si="9"/>
        <v>4.243001995347836E-3</v>
      </c>
      <c r="M33" s="3">
        <f t="shared" si="9"/>
        <v>9.8694035845926682E-3</v>
      </c>
      <c r="N33" s="3">
        <f t="shared" si="9"/>
        <v>1.3187558287672811E-2</v>
      </c>
      <c r="O33" s="3">
        <f t="shared" si="9"/>
        <v>1.3897474047058031E-2</v>
      </c>
    </row>
    <row r="34" spans="1:15" x14ac:dyDescent="0.25">
      <c r="A34" s="2" t="s">
        <v>12</v>
      </c>
      <c r="B34" s="3">
        <f t="shared" ref="B34:G34" si="10">B9/B$25</f>
        <v>3.3266086258838236E-2</v>
      </c>
      <c r="C34" s="3">
        <f t="shared" si="10"/>
        <v>2.9437264048410832E-2</v>
      </c>
      <c r="D34" s="3">
        <f t="shared" si="10"/>
        <v>3.2270979627971215E-2</v>
      </c>
      <c r="E34" s="3">
        <f t="shared" si="10"/>
        <v>2.6814995390920585E-2</v>
      </c>
      <c r="F34" s="3">
        <f t="shared" si="10"/>
        <v>2.8179012419636589E-2</v>
      </c>
      <c r="G34" s="3">
        <f t="shared" si="10"/>
        <v>3.1415492095483707E-2</v>
      </c>
      <c r="I34" s="2" t="s">
        <v>12</v>
      </c>
      <c r="J34" s="3">
        <f t="shared" ref="J34:O34" si="11">J9/J$25</f>
        <v>6.7021301777694569E-3</v>
      </c>
      <c r="K34" s="3">
        <f t="shared" si="11"/>
        <v>8.6735257825911391E-3</v>
      </c>
      <c r="L34" s="3">
        <f t="shared" si="11"/>
        <v>1.9908488800639095E-2</v>
      </c>
      <c r="M34" s="3">
        <f t="shared" si="11"/>
        <v>2.4167000739085842E-2</v>
      </c>
      <c r="N34" s="3">
        <f t="shared" si="11"/>
        <v>2.8774841106105859E-2</v>
      </c>
      <c r="O34" s="3">
        <f t="shared" si="11"/>
        <v>3.7070095337078543E-2</v>
      </c>
    </row>
    <row r="35" spans="1:15" x14ac:dyDescent="0.25">
      <c r="A35" s="2" t="s">
        <v>13</v>
      </c>
      <c r="B35" s="3">
        <f t="shared" ref="B35:G35" si="12">B10/B$25</f>
        <v>1.5865423560134699E-2</v>
      </c>
      <c r="C35" s="3">
        <f t="shared" si="12"/>
        <v>1.5443195474726477E-2</v>
      </c>
      <c r="D35" s="3">
        <f t="shared" si="12"/>
        <v>2.0462992501258759E-2</v>
      </c>
      <c r="E35" s="3">
        <f t="shared" si="12"/>
        <v>1.4164365835734301E-2</v>
      </c>
      <c r="F35" s="3">
        <f t="shared" si="12"/>
        <v>1.2462768646827518E-2</v>
      </c>
      <c r="G35" s="3">
        <f t="shared" si="12"/>
        <v>1.4016004554047582E-2</v>
      </c>
      <c r="I35" s="2" t="s">
        <v>13</v>
      </c>
      <c r="J35" s="3">
        <f t="shared" ref="J35:O35" si="13">J10/J$25</f>
        <v>6.3696597611807967E-4</v>
      </c>
      <c r="K35" s="3">
        <f t="shared" si="13"/>
        <v>9.0006158316095308E-4</v>
      </c>
      <c r="L35" s="3">
        <f t="shared" si="13"/>
        <v>4.266712710037414E-3</v>
      </c>
      <c r="M35" s="3">
        <f t="shared" si="13"/>
        <v>6.6407099859821283E-3</v>
      </c>
      <c r="N35" s="3">
        <f t="shared" si="13"/>
        <v>8.7554802963302463E-3</v>
      </c>
      <c r="O35" s="3">
        <f t="shared" si="13"/>
        <v>1.3489621681990777E-2</v>
      </c>
    </row>
    <row r="36" spans="1:15" x14ac:dyDescent="0.25">
      <c r="A36" s="2" t="s">
        <v>14</v>
      </c>
      <c r="B36" s="3">
        <f t="shared" ref="B36:G36" si="14">B11/B$25</f>
        <v>5.9378009563742637E-3</v>
      </c>
      <c r="C36" s="3">
        <f t="shared" si="14"/>
        <v>6.1213119095744816E-3</v>
      </c>
      <c r="D36" s="3">
        <f t="shared" si="14"/>
        <v>1.0827244529685561E-2</v>
      </c>
      <c r="E36" s="3">
        <f t="shared" si="14"/>
        <v>9.2443056868307168E-3</v>
      </c>
      <c r="F36" s="3">
        <f t="shared" si="14"/>
        <v>1.0900429643225991E-2</v>
      </c>
      <c r="G36" s="3">
        <f t="shared" si="14"/>
        <v>1.584429054874863E-2</v>
      </c>
      <c r="I36" s="2" t="s">
        <v>14</v>
      </c>
      <c r="J36" s="3">
        <f t="shared" ref="J36:O36" si="15">J11/J$25</f>
        <v>1.9170308777864572E-2</v>
      </c>
      <c r="K36" s="3">
        <f t="shared" si="15"/>
        <v>2.6198785029652404E-2</v>
      </c>
      <c r="L36" s="3">
        <f t="shared" si="15"/>
        <v>4.7768578560893372E-2</v>
      </c>
      <c r="M36" s="3">
        <f t="shared" si="15"/>
        <v>5.533661593507002E-2</v>
      </c>
      <c r="N36" s="3">
        <f t="shared" si="15"/>
        <v>6.3317762391243107E-2</v>
      </c>
      <c r="O36" s="3">
        <f t="shared" si="15"/>
        <v>9.3935641913246881E-2</v>
      </c>
    </row>
    <row r="37" spans="1:15" x14ac:dyDescent="0.25">
      <c r="A37" s="2" t="s">
        <v>15</v>
      </c>
      <c r="B37" s="3">
        <f t="shared" ref="B37:G37" si="16">B12/B$25</f>
        <v>3.9126739519807028E-3</v>
      </c>
      <c r="C37" s="3">
        <f t="shared" si="16"/>
        <v>8.8321786123860373E-3</v>
      </c>
      <c r="D37" s="3">
        <f t="shared" si="16"/>
        <v>5.3399544668949724E-3</v>
      </c>
      <c r="E37" s="3">
        <f t="shared" si="16"/>
        <v>3.3913033319443973E-3</v>
      </c>
      <c r="F37" s="3">
        <f t="shared" si="16"/>
        <v>5.0033187722699204E-3</v>
      </c>
      <c r="G37" s="3">
        <f t="shared" si="16"/>
        <v>7.7682923154934417E-3</v>
      </c>
      <c r="I37" s="2" t="s">
        <v>15</v>
      </c>
      <c r="J37" s="3">
        <f t="shared" ref="J37:O37" si="17">J12/J$25</f>
        <v>5.3797802036999979E-4</v>
      </c>
      <c r="K37" s="3">
        <f t="shared" si="17"/>
        <v>2.1362363891063224E-3</v>
      </c>
      <c r="L37" s="3">
        <f t="shared" si="17"/>
        <v>3.3736091233966389E-3</v>
      </c>
      <c r="M37" s="3">
        <f t="shared" si="17"/>
        <v>2.5501885643455088E-3</v>
      </c>
      <c r="N37" s="3">
        <f t="shared" si="17"/>
        <v>4.7758239123128965E-3</v>
      </c>
      <c r="O37" s="3">
        <f t="shared" si="17"/>
        <v>7.8311465797259259E-3</v>
      </c>
    </row>
    <row r="38" spans="1:15" x14ac:dyDescent="0.25">
      <c r="A38" s="2" t="s">
        <v>16</v>
      </c>
      <c r="B38" s="3">
        <f t="shared" ref="B38:G38" si="18">B13/B$25</f>
        <v>3.2916350039666773E-4</v>
      </c>
      <c r="C38" s="3">
        <f t="shared" si="18"/>
        <v>2.2186632553886283E-3</v>
      </c>
      <c r="D38" s="3">
        <f t="shared" si="18"/>
        <v>2.5815758759101175E-3</v>
      </c>
      <c r="E38" s="3">
        <f t="shared" si="18"/>
        <v>1.5760436908462069E-3</v>
      </c>
      <c r="F38" s="3">
        <f t="shared" si="18"/>
        <v>3.4889042779813239E-3</v>
      </c>
      <c r="G38" s="3">
        <f t="shared" si="18"/>
        <v>4.6104603344635118E-3</v>
      </c>
      <c r="I38" s="2" t="s">
        <v>16</v>
      </c>
      <c r="J38" s="3">
        <f t="shared" ref="J38:O38" si="19">J13/J$25</f>
        <v>9.7481617291043953E-4</v>
      </c>
      <c r="K38" s="3">
        <f t="shared" si="19"/>
        <v>3.4919682474515174E-3</v>
      </c>
      <c r="L38" s="3">
        <f t="shared" si="19"/>
        <v>6.1860646658065963E-3</v>
      </c>
      <c r="M38" s="3">
        <f t="shared" si="19"/>
        <v>7.3276436542131845E-3</v>
      </c>
      <c r="N38" s="3">
        <f t="shared" si="19"/>
        <v>1.2060048041740913E-2</v>
      </c>
      <c r="O38" s="3">
        <f t="shared" si="19"/>
        <v>1.5474249078361653E-2</v>
      </c>
    </row>
    <row r="39" spans="1:15" x14ac:dyDescent="0.25">
      <c r="A39" s="2" t="s">
        <v>17</v>
      </c>
      <c r="B39" s="3">
        <f t="shared" ref="B39:G39" si="20">B14/B$25</f>
        <v>3.8851579406194187E-2</v>
      </c>
      <c r="C39" s="3">
        <f t="shared" si="20"/>
        <v>4.4880459523137309E-2</v>
      </c>
      <c r="D39" s="3">
        <f t="shared" si="20"/>
        <v>3.8756308205567747E-2</v>
      </c>
      <c r="E39" s="3">
        <f t="shared" si="20"/>
        <v>4.2104232509002588E-2</v>
      </c>
      <c r="F39" s="3">
        <f t="shared" si="20"/>
        <v>3.8471399850954775E-2</v>
      </c>
      <c r="G39" s="3">
        <f t="shared" si="20"/>
        <v>3.9478669248832157E-2</v>
      </c>
      <c r="I39" s="2" t="s">
        <v>17</v>
      </c>
      <c r="J39" s="3">
        <f t="shared" ref="J39:O39" si="21">J14/J$25</f>
        <v>7.0292208141544167E-3</v>
      </c>
      <c r="K39" s="3">
        <f t="shared" si="21"/>
        <v>1.6471803709877893E-2</v>
      </c>
      <c r="L39" s="3">
        <f t="shared" si="21"/>
        <v>2.6597342211273411E-2</v>
      </c>
      <c r="M39" s="3">
        <f t="shared" si="21"/>
        <v>3.3200389192173378E-2</v>
      </c>
      <c r="N39" s="3">
        <f t="shared" si="21"/>
        <v>3.1835479185948236E-2</v>
      </c>
      <c r="O39" s="3">
        <f t="shared" si="21"/>
        <v>3.3330178089179908E-2</v>
      </c>
    </row>
    <row r="40" spans="1:15" x14ac:dyDescent="0.25">
      <c r="A40" s="2" t="s">
        <v>18</v>
      </c>
      <c r="B40" s="3">
        <f t="shared" ref="B40:G40" si="22">B15/B$25</f>
        <v>8.3566383663204027E-2</v>
      </c>
      <c r="C40" s="3">
        <f t="shared" si="22"/>
        <v>7.0627446963204665E-2</v>
      </c>
      <c r="D40" s="3">
        <f t="shared" si="22"/>
        <v>8.2292055024079755E-2</v>
      </c>
      <c r="E40" s="3">
        <f t="shared" si="22"/>
        <v>9.2705081781257595E-2</v>
      </c>
      <c r="F40" s="3">
        <f t="shared" si="22"/>
        <v>8.1826307200897147E-2</v>
      </c>
      <c r="G40" s="3">
        <f t="shared" si="22"/>
        <v>7.9125935698437941E-2</v>
      </c>
      <c r="I40" s="2" t="s">
        <v>18</v>
      </c>
      <c r="J40" s="3">
        <f t="shared" ref="J40:O40" si="23">J15/J$25</f>
        <v>1.9688919589501253E-2</v>
      </c>
      <c r="K40" s="3">
        <f t="shared" si="23"/>
        <v>2.4206919420802477E-2</v>
      </c>
      <c r="L40" s="3">
        <f t="shared" si="23"/>
        <v>4.4301342512825068E-2</v>
      </c>
      <c r="M40" s="3">
        <f t="shared" si="23"/>
        <v>6.7674555692462321E-2</v>
      </c>
      <c r="N40" s="3">
        <f t="shared" si="23"/>
        <v>6.8593258209296376E-2</v>
      </c>
      <c r="O40" s="3">
        <f t="shared" si="23"/>
        <v>6.8099909853192211E-2</v>
      </c>
    </row>
    <row r="41" spans="1:15" x14ac:dyDescent="0.25">
      <c r="A41" s="2" t="s">
        <v>19</v>
      </c>
      <c r="B41" s="3">
        <f t="shared" ref="B41:G41" si="24">B16/B$25</f>
        <v>7.9499414320412382E-2</v>
      </c>
      <c r="C41" s="3">
        <f t="shared" si="24"/>
        <v>7.2656224624663646E-2</v>
      </c>
      <c r="D41" s="3">
        <f t="shared" si="24"/>
        <v>6.3963506894665303E-2</v>
      </c>
      <c r="E41" s="3">
        <f t="shared" si="24"/>
        <v>5.7154253676832606E-2</v>
      </c>
      <c r="F41" s="3">
        <f t="shared" si="24"/>
        <v>6.1850173606534983E-2</v>
      </c>
      <c r="G41" s="3">
        <f t="shared" si="24"/>
        <v>6.259507632068341E-2</v>
      </c>
      <c r="I41" s="2" t="s">
        <v>19</v>
      </c>
      <c r="J41" s="3">
        <f t="shared" ref="J41:O41" si="25">J16/J$25</f>
        <v>0.11705540958418603</v>
      </c>
      <c r="K41" s="3">
        <f t="shared" si="25"/>
        <v>0.13898620131151831</v>
      </c>
      <c r="L41" s="3">
        <f t="shared" si="25"/>
        <v>0.1934076917558453</v>
      </c>
      <c r="M41" s="3">
        <f t="shared" si="25"/>
        <v>0.18316685903267729</v>
      </c>
      <c r="N41" s="3">
        <f t="shared" si="25"/>
        <v>0.16997408911760659</v>
      </c>
      <c r="O41" s="3">
        <f t="shared" si="25"/>
        <v>0.1406811134496623</v>
      </c>
    </row>
    <row r="42" spans="1:15" x14ac:dyDescent="0.25">
      <c r="A42" s="2" t="s">
        <v>20</v>
      </c>
      <c r="B42" s="3">
        <f t="shared" ref="B42:G42" si="26">B17/B$25</f>
        <v>1.9051623380380571E-2</v>
      </c>
      <c r="C42" s="3">
        <f t="shared" si="26"/>
        <v>2.2016734917212379E-2</v>
      </c>
      <c r="D42" s="3">
        <f t="shared" si="26"/>
        <v>2.5719670326995341E-2</v>
      </c>
      <c r="E42" s="3">
        <f t="shared" si="26"/>
        <v>2.6089002797713985E-2</v>
      </c>
      <c r="F42" s="3">
        <f t="shared" si="26"/>
        <v>3.1806298718258998E-2</v>
      </c>
      <c r="G42" s="3">
        <f t="shared" si="26"/>
        <v>3.2162961054046618E-2</v>
      </c>
      <c r="I42" s="2" t="s">
        <v>20</v>
      </c>
      <c r="J42" s="3">
        <f t="shared" ref="J42:O42" si="27">J17/J$25</f>
        <v>2.248748125146599E-4</v>
      </c>
      <c r="K42" s="3">
        <f t="shared" si="27"/>
        <v>5.3011145875394476E-4</v>
      </c>
      <c r="L42" s="3">
        <f t="shared" si="27"/>
        <v>2.2835242147193685E-3</v>
      </c>
      <c r="M42" s="3">
        <f t="shared" si="27"/>
        <v>4.487194007662682E-3</v>
      </c>
      <c r="N42" s="3">
        <f t="shared" si="27"/>
        <v>7.0904979059258372E-3</v>
      </c>
      <c r="O42" s="3">
        <f t="shared" si="27"/>
        <v>7.908651234769859E-3</v>
      </c>
    </row>
    <row r="43" spans="1:15" x14ac:dyDescent="0.25">
      <c r="A43" s="2" t="s">
        <v>21</v>
      </c>
      <c r="B43" s="3">
        <f t="shared" ref="B43:G43" si="28">B18/B$25</f>
        <v>5.2209702865651145E-2</v>
      </c>
      <c r="C43" s="3">
        <f t="shared" si="28"/>
        <v>4.5377659959874174E-2</v>
      </c>
      <c r="D43" s="3">
        <f t="shared" si="28"/>
        <v>3.6872974936293372E-2</v>
      </c>
      <c r="E43" s="3">
        <f t="shared" si="28"/>
        <v>4.6530840220991035E-2</v>
      </c>
      <c r="F43" s="3">
        <f t="shared" si="28"/>
        <v>4.6924684237389262E-2</v>
      </c>
      <c r="G43" s="3">
        <f t="shared" si="28"/>
        <v>5.7915382154723513E-2</v>
      </c>
      <c r="I43" s="2" t="s">
        <v>21</v>
      </c>
      <c r="J43" s="3">
        <f t="shared" ref="J43:O43" si="29">J18/J$25</f>
        <v>3.4143313040802405E-2</v>
      </c>
      <c r="K43" s="3">
        <f t="shared" si="29"/>
        <v>3.9656848701678085E-2</v>
      </c>
      <c r="L43" s="3">
        <f t="shared" si="29"/>
        <v>4.6404300515677649E-2</v>
      </c>
      <c r="M43" s="3">
        <f t="shared" si="29"/>
        <v>6.0971684530980765E-2</v>
      </c>
      <c r="N43" s="3">
        <f t="shared" si="29"/>
        <v>6.7658292929406283E-2</v>
      </c>
      <c r="O43" s="3">
        <f t="shared" si="29"/>
        <v>7.3984546080011482E-2</v>
      </c>
    </row>
    <row r="44" spans="1:15" x14ac:dyDescent="0.25">
      <c r="A44" s="2" t="s">
        <v>22</v>
      </c>
      <c r="B44" s="3">
        <f t="shared" ref="B44:G44" si="30">B19/B$25</f>
        <v>4.3709312626891886E-2</v>
      </c>
      <c r="C44" s="3">
        <f t="shared" si="30"/>
        <v>2.7338528536556723E-2</v>
      </c>
      <c r="D44" s="3">
        <f t="shared" si="30"/>
        <v>3.1564409357219637E-2</v>
      </c>
      <c r="E44" s="3">
        <f t="shared" si="30"/>
        <v>3.4804808129336832E-2</v>
      </c>
      <c r="F44" s="3">
        <f t="shared" si="30"/>
        <v>2.6646626234355642E-2</v>
      </c>
      <c r="G44" s="3">
        <f t="shared" si="30"/>
        <v>2.952822913321166E-2</v>
      </c>
      <c r="I44" s="2" t="s">
        <v>22</v>
      </c>
      <c r="J44" s="3">
        <f t="shared" ref="J44:O44" si="31">J19/J$25</f>
        <v>2.3520399050576389E-3</v>
      </c>
      <c r="K44" s="3">
        <f t="shared" si="31"/>
        <v>2.1023994874837301E-3</v>
      </c>
      <c r="L44" s="3">
        <f t="shared" si="31"/>
        <v>3.652058029238351E-3</v>
      </c>
      <c r="M44" s="3">
        <f t="shared" si="31"/>
        <v>5.1246094513433399E-3</v>
      </c>
      <c r="N44" s="3">
        <f t="shared" si="31"/>
        <v>4.1674763202176352E-3</v>
      </c>
      <c r="O44" s="3">
        <f t="shared" si="31"/>
        <v>4.6579027113288303E-3</v>
      </c>
    </row>
    <row r="45" spans="1:15" x14ac:dyDescent="0.25">
      <c r="A45" s="2" t="s">
        <v>23</v>
      </c>
      <c r="B45" s="3">
        <f t="shared" ref="B45:G45" si="32">B20/B$25</f>
        <v>0.11742907876651121</v>
      </c>
      <c r="C45" s="3">
        <f t="shared" si="32"/>
        <v>0.13616795880482011</v>
      </c>
      <c r="D45" s="3">
        <f t="shared" si="32"/>
        <v>0.14951744389396449</v>
      </c>
      <c r="E45" s="3">
        <f t="shared" si="32"/>
        <v>0.16445484632044144</v>
      </c>
      <c r="F45" s="3">
        <f t="shared" si="32"/>
        <v>0.14931479932809838</v>
      </c>
      <c r="G45" s="3">
        <f t="shared" si="32"/>
        <v>0.12012197975423272</v>
      </c>
      <c r="I45" s="2" t="s">
        <v>23</v>
      </c>
      <c r="J45" s="3">
        <f t="shared" ref="J45:O45" si="33">J20/J$25</f>
        <v>7.3918179998837968E-4</v>
      </c>
      <c r="K45" s="3">
        <f t="shared" si="33"/>
        <v>2.3189556578683203E-3</v>
      </c>
      <c r="L45" s="3">
        <f t="shared" si="33"/>
        <v>4.3968176573084324E-3</v>
      </c>
      <c r="M45" s="3">
        <f t="shared" si="33"/>
        <v>5.7103995119820936E-3</v>
      </c>
      <c r="N45" s="3">
        <f t="shared" si="33"/>
        <v>5.4089779110761196E-3</v>
      </c>
      <c r="O45" s="3">
        <f t="shared" si="33"/>
        <v>3.2450309669213944E-3</v>
      </c>
    </row>
    <row r="46" spans="1:15" x14ac:dyDescent="0.25">
      <c r="A46" s="2" t="s">
        <v>24</v>
      </c>
      <c r="B46" s="3">
        <f t="shared" ref="B46:G46" si="34">B21/B$25</f>
        <v>5.0756754602181479E-2</v>
      </c>
      <c r="C46" s="3">
        <f t="shared" si="34"/>
        <v>5.5801379668749582E-2</v>
      </c>
      <c r="D46" s="3">
        <f t="shared" si="34"/>
        <v>4.9545117362410976E-2</v>
      </c>
      <c r="E46" s="3">
        <f t="shared" si="34"/>
        <v>4.2457493272746796E-2</v>
      </c>
      <c r="F46" s="3">
        <f t="shared" si="34"/>
        <v>3.03176436477261E-2</v>
      </c>
      <c r="G46" s="3">
        <f t="shared" si="34"/>
        <v>1.6496883516001669E-2</v>
      </c>
      <c r="I46" s="2" t="s">
        <v>24</v>
      </c>
      <c r="J46" s="3">
        <f t="shared" ref="J46:O46" si="35">J21/J$25</f>
        <v>2.2046339274762591E-3</v>
      </c>
      <c r="K46" s="3">
        <f t="shared" si="35"/>
        <v>4.0987766832166709E-3</v>
      </c>
      <c r="L46" s="3">
        <f t="shared" si="35"/>
        <v>8.6069894323168531E-3</v>
      </c>
      <c r="M46" s="3">
        <f t="shared" si="35"/>
        <v>1.0163352194157798E-2</v>
      </c>
      <c r="N46" s="3">
        <f t="shared" si="35"/>
        <v>8.0555852510556004E-3</v>
      </c>
      <c r="O46" s="3">
        <f t="shared" si="35"/>
        <v>5.1350010386894346E-3</v>
      </c>
    </row>
    <row r="47" spans="1:15" x14ac:dyDescent="0.25">
      <c r="A47" s="2" t="s">
        <v>25</v>
      </c>
      <c r="B47" s="3">
        <f t="shared" ref="B47:G47" si="36">B22/B$25</f>
        <v>9.8250161688711618E-2</v>
      </c>
      <c r="C47" s="3">
        <f t="shared" si="36"/>
        <v>8.1378469472143028E-2</v>
      </c>
      <c r="D47" s="3">
        <f t="shared" si="36"/>
        <v>5.656661939115807E-2</v>
      </c>
      <c r="E47" s="3">
        <f t="shared" si="36"/>
        <v>4.8637053215535242E-2</v>
      </c>
      <c r="F47" s="3">
        <f t="shared" si="36"/>
        <v>4.0378795321609401E-2</v>
      </c>
      <c r="G47" s="3">
        <f t="shared" si="36"/>
        <v>2.6273597998885848E-2</v>
      </c>
      <c r="I47" s="2" t="s">
        <v>25</v>
      </c>
      <c r="J47" s="3">
        <f t="shared" ref="J47:O47" si="37">J22/J$25</f>
        <v>3.2664949440825645E-2</v>
      </c>
      <c r="K47" s="3">
        <f t="shared" si="37"/>
        <v>3.523774934976754E-2</v>
      </c>
      <c r="L47" s="3">
        <f t="shared" si="37"/>
        <v>2.787832877155395E-2</v>
      </c>
      <c r="M47" s="3">
        <f t="shared" si="37"/>
        <v>2.5538234127433571E-2</v>
      </c>
      <c r="N47" s="3">
        <f t="shared" si="37"/>
        <v>1.7914360015379972E-2</v>
      </c>
      <c r="O47" s="3">
        <f t="shared" si="37"/>
        <v>7.7040897681784947E-3</v>
      </c>
    </row>
    <row r="48" spans="1:15" x14ac:dyDescent="0.25">
      <c r="A48" s="2" t="s">
        <v>26</v>
      </c>
      <c r="B48" s="3">
        <f t="shared" ref="B48:G48" si="38">B23/B$25</f>
        <v>3.342552482934287E-2</v>
      </c>
      <c r="C48" s="3">
        <f t="shared" si="38"/>
        <v>4.8678171401730461E-2</v>
      </c>
      <c r="D48" s="3">
        <f t="shared" si="38"/>
        <v>6.2402390167719153E-2</v>
      </c>
      <c r="E48" s="3">
        <f t="shared" si="38"/>
        <v>6.2394751935841167E-2</v>
      </c>
      <c r="F48" s="3">
        <f t="shared" si="38"/>
        <v>4.9663569944623231E-2</v>
      </c>
      <c r="G48" s="3">
        <f t="shared" si="38"/>
        <v>4.3367943838541576E-2</v>
      </c>
      <c r="I48" s="2" t="s">
        <v>26</v>
      </c>
      <c r="J48" s="3">
        <f t="shared" ref="J48:O48" si="39">J23/J$25</f>
        <v>8.6345472269384969E-3</v>
      </c>
      <c r="K48" s="3">
        <f t="shared" si="39"/>
        <v>1.5195024621985414E-2</v>
      </c>
      <c r="L48" s="3">
        <f t="shared" si="39"/>
        <v>2.621067517172029E-2</v>
      </c>
      <c r="M48" s="3">
        <f t="shared" si="39"/>
        <v>2.6817806121400774E-2</v>
      </c>
      <c r="N48" s="3">
        <f t="shared" si="39"/>
        <v>1.9697468151822297E-2</v>
      </c>
      <c r="O48" s="3">
        <f t="shared" si="39"/>
        <v>1.1180999416173952E-2</v>
      </c>
    </row>
    <row r="49" spans="1:15" x14ac:dyDescent="0.25">
      <c r="A49" s="2" t="s">
        <v>27</v>
      </c>
      <c r="B49" s="3">
        <f t="shared" ref="B49:G50" si="40">B24/B$25</f>
        <v>6.2696646261101233E-2</v>
      </c>
      <c r="C49" s="3">
        <f t="shared" si="40"/>
        <v>5.3365347378204635E-2</v>
      </c>
      <c r="D49" s="3">
        <f t="shared" si="40"/>
        <v>6.3664992165589837E-2</v>
      </c>
      <c r="E49" s="3">
        <f t="shared" si="40"/>
        <v>6.4385807484566404E-2</v>
      </c>
      <c r="F49" s="3">
        <f t="shared" si="40"/>
        <v>5.8133028852950831E-2</v>
      </c>
      <c r="G49" s="3">
        <f t="shared" si="40"/>
        <v>4.1691587640735391E-2</v>
      </c>
      <c r="I49" s="2" t="s">
        <v>27</v>
      </c>
      <c r="J49" s="3">
        <f t="shared" ref="J49:O49" si="41">J24/J$25</f>
        <v>5.1645889955519977E-4</v>
      </c>
      <c r="K49" s="3">
        <f t="shared" si="41"/>
        <v>1.3940803468507996E-3</v>
      </c>
      <c r="L49" s="3">
        <f t="shared" si="41"/>
        <v>4.1718698512791018E-3</v>
      </c>
      <c r="M49" s="3">
        <f t="shared" si="41"/>
        <v>5.7704535289900228E-3</v>
      </c>
      <c r="N49" s="3">
        <f t="shared" si="41"/>
        <v>5.7586301193483479E-3</v>
      </c>
      <c r="O49" s="3">
        <f t="shared" si="41"/>
        <v>3.7176823058778386E-3</v>
      </c>
    </row>
    <row r="50" spans="1:15" x14ac:dyDescent="0.25">
      <c r="A50" s="2" t="s">
        <v>28</v>
      </c>
      <c r="B50" s="3">
        <f>SUM(B30:B49)</f>
        <v>1</v>
      </c>
      <c r="C50" s="3">
        <f t="shared" ref="C50:G50" si="42">SUM(C30:C49)</f>
        <v>1</v>
      </c>
      <c r="D50" s="3">
        <f t="shared" si="42"/>
        <v>1</v>
      </c>
      <c r="E50" s="3">
        <f t="shared" si="42"/>
        <v>1</v>
      </c>
      <c r="F50" s="3">
        <f t="shared" si="42"/>
        <v>0.99999999999999989</v>
      </c>
      <c r="G50" s="3">
        <f t="shared" si="42"/>
        <v>0.99999999999999978</v>
      </c>
      <c r="I50" s="2" t="s">
        <v>28</v>
      </c>
      <c r="J50" s="3">
        <f>SUM(J30:J49)</f>
        <v>0.99999999999999989</v>
      </c>
      <c r="K50" s="3">
        <f t="shared" ref="K50" si="43">SUM(K30:K49)</f>
        <v>1</v>
      </c>
      <c r="L50" s="3">
        <f t="shared" ref="L50" si="44">SUM(L30:L49)</f>
        <v>1.0000000000000002</v>
      </c>
      <c r="M50" s="3">
        <f t="shared" ref="M50" si="45">SUM(M30:M49)</f>
        <v>0.99999999999999989</v>
      </c>
      <c r="N50" s="3">
        <f t="shared" ref="N50" si="46">SUM(N30:N49)</f>
        <v>0.99999999999999989</v>
      </c>
      <c r="O50" s="3">
        <f t="shared" ref="O50" si="47">SUM(O30:O49)</f>
        <v>1</v>
      </c>
    </row>
    <row r="52" spans="1:15" x14ac:dyDescent="0.25">
      <c r="A52" s="2" t="s">
        <v>8</v>
      </c>
      <c r="B52" s="3">
        <f>B27/(B27+B25)</f>
        <v>2.2054200596528465E-2</v>
      </c>
      <c r="C52" s="3">
        <f t="shared" ref="C52:G52" si="48">C27/(C27+C25)</f>
        <v>2.5793621816871858E-2</v>
      </c>
      <c r="D52" s="3">
        <f t="shared" si="48"/>
        <v>2.4937132492101742E-2</v>
      </c>
      <c r="E52" s="3">
        <f t="shared" si="48"/>
        <v>1.2346635458046934E-2</v>
      </c>
      <c r="F52" s="3">
        <f t="shared" si="48"/>
        <v>1.5601374732566396E-2</v>
      </c>
      <c r="G52" s="3">
        <f t="shared" si="48"/>
        <v>1.9446616564039253E-2</v>
      </c>
      <c r="I52" s="2" t="s">
        <v>8</v>
      </c>
      <c r="J52" s="3">
        <f>J27/(J27+J25)</f>
        <v>2.0861602514938769E-2</v>
      </c>
      <c r="K52" s="3">
        <f t="shared" ref="K52:O52" si="49">K27/(K27+K25)</f>
        <v>3.4332903473154069E-2</v>
      </c>
      <c r="L52" s="3">
        <f t="shared" si="49"/>
        <v>4.9243418276572845E-2</v>
      </c>
      <c r="M52" s="3">
        <f t="shared" si="49"/>
        <v>3.3922051801932473E-2</v>
      </c>
      <c r="N52" s="3">
        <f t="shared" si="49"/>
        <v>4.4657769532166908E-2</v>
      </c>
      <c r="O52" s="3">
        <f t="shared" si="49"/>
        <v>5.9868963292999032E-2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C904-68F9-4083-ABDE-869F4B3A1E83}">
  <dimension ref="A1:X100"/>
  <sheetViews>
    <sheetView workbookViewId="0">
      <selection activeCell="A110" sqref="A110"/>
    </sheetView>
  </sheetViews>
  <sheetFormatPr defaultRowHeight="15" x14ac:dyDescent="0.25"/>
  <cols>
    <col min="1" max="1" width="49.140625" customWidth="1"/>
    <col min="9" max="9" width="49.28515625" customWidth="1"/>
  </cols>
  <sheetData>
    <row r="1" spans="1:24" x14ac:dyDescent="0.25">
      <c r="A1" t="s">
        <v>47</v>
      </c>
    </row>
    <row r="2" spans="1:24" hidden="1" x14ac:dyDescent="0.25"/>
    <row r="3" spans="1:24" hidden="1" x14ac:dyDescent="0.25">
      <c r="A3" s="6" t="s">
        <v>29</v>
      </c>
    </row>
    <row r="4" spans="1:24" hidden="1" x14ac:dyDescent="0.2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I4" s="1" t="s">
        <v>7</v>
      </c>
      <c r="J4" s="2" t="s">
        <v>1</v>
      </c>
      <c r="K4" s="2" t="s">
        <v>2</v>
      </c>
      <c r="L4" s="2" t="s">
        <v>3</v>
      </c>
      <c r="M4" s="2" t="s">
        <v>4</v>
      </c>
      <c r="N4" s="2" t="s">
        <v>5</v>
      </c>
      <c r="O4" s="2" t="s">
        <v>6</v>
      </c>
      <c r="R4" s="4"/>
      <c r="S4" s="4"/>
      <c r="T4" s="4"/>
      <c r="U4" s="4"/>
      <c r="V4" s="4"/>
      <c r="W4" s="4"/>
      <c r="X4" s="4"/>
    </row>
    <row r="5" spans="1:24" hidden="1" x14ac:dyDescent="0.25">
      <c r="A5" s="2" t="s">
        <v>58</v>
      </c>
      <c r="B5" s="4">
        <v>40574</v>
      </c>
      <c r="C5" s="4">
        <v>22433</v>
      </c>
      <c r="D5" s="4">
        <v>78814</v>
      </c>
      <c r="E5" s="4">
        <v>96845</v>
      </c>
      <c r="F5" s="4">
        <v>141995</v>
      </c>
      <c r="G5" s="4">
        <v>156301</v>
      </c>
      <c r="I5" s="2" t="s">
        <v>58</v>
      </c>
      <c r="J5" s="4">
        <v>334076</v>
      </c>
      <c r="K5" s="4">
        <v>140606</v>
      </c>
      <c r="L5" s="4">
        <v>338991</v>
      </c>
      <c r="M5" s="4">
        <v>296799</v>
      </c>
      <c r="N5" s="4">
        <v>269026</v>
      </c>
      <c r="O5" s="4">
        <v>234702</v>
      </c>
      <c r="R5" s="4"/>
      <c r="S5" s="4"/>
      <c r="T5" s="4"/>
      <c r="U5" s="4"/>
      <c r="V5" s="4"/>
      <c r="W5" s="4"/>
      <c r="X5" s="4"/>
    </row>
    <row r="6" spans="1:24" hidden="1" x14ac:dyDescent="0.25">
      <c r="A6" s="2" t="s">
        <v>9</v>
      </c>
      <c r="B6" s="4">
        <v>33017</v>
      </c>
      <c r="C6" s="4">
        <v>18335</v>
      </c>
      <c r="D6" s="4">
        <v>67582</v>
      </c>
      <c r="E6" s="4">
        <v>66315</v>
      </c>
      <c r="F6" s="4">
        <v>56350</v>
      </c>
      <c r="G6" s="4">
        <v>54223</v>
      </c>
      <c r="I6" s="2" t="s">
        <v>9</v>
      </c>
      <c r="J6" s="4">
        <v>3380</v>
      </c>
      <c r="K6" s="4">
        <v>2406</v>
      </c>
      <c r="L6" s="4">
        <v>28268</v>
      </c>
      <c r="M6" s="4">
        <v>53699</v>
      </c>
      <c r="N6" s="4">
        <v>44596</v>
      </c>
      <c r="O6" s="4">
        <v>48472</v>
      </c>
      <c r="R6" s="4"/>
      <c r="S6" s="4"/>
      <c r="T6" s="4"/>
      <c r="U6" s="4"/>
      <c r="V6" s="4"/>
      <c r="W6" s="4"/>
      <c r="X6" s="4"/>
    </row>
    <row r="7" spans="1:24" hidden="1" x14ac:dyDescent="0.25">
      <c r="A7" s="2" t="s">
        <v>10</v>
      </c>
      <c r="B7" s="4">
        <v>9950</v>
      </c>
      <c r="C7" s="4">
        <v>4366</v>
      </c>
      <c r="D7" s="4">
        <v>25711</v>
      </c>
      <c r="E7" s="4">
        <v>24928</v>
      </c>
      <c r="F7" s="4">
        <v>23417</v>
      </c>
      <c r="G7" s="4">
        <v>24676</v>
      </c>
      <c r="I7" s="2" t="s">
        <v>10</v>
      </c>
      <c r="J7" s="4">
        <v>1115</v>
      </c>
      <c r="K7" s="4">
        <v>826</v>
      </c>
      <c r="L7" s="4">
        <v>16529</v>
      </c>
      <c r="M7" s="4">
        <v>30425</v>
      </c>
      <c r="N7" s="4">
        <v>31511</v>
      </c>
      <c r="O7" s="4">
        <v>30921</v>
      </c>
      <c r="R7" s="4"/>
      <c r="S7" s="4"/>
      <c r="T7" s="4"/>
      <c r="U7" s="4"/>
      <c r="V7" s="4"/>
      <c r="W7" s="4"/>
      <c r="X7" s="4"/>
    </row>
    <row r="8" spans="1:24" hidden="1" x14ac:dyDescent="0.25">
      <c r="A8" s="2" t="s">
        <v>11</v>
      </c>
      <c r="B8" s="4">
        <v>13901</v>
      </c>
      <c r="C8" s="4">
        <v>7965</v>
      </c>
      <c r="D8" s="4">
        <v>26124</v>
      </c>
      <c r="E8" s="4">
        <v>32849</v>
      </c>
      <c r="F8" s="4">
        <v>35093</v>
      </c>
      <c r="G8" s="4">
        <v>35692</v>
      </c>
      <c r="I8" s="2" t="s">
        <v>11</v>
      </c>
      <c r="J8" s="4">
        <v>198</v>
      </c>
      <c r="K8" s="4">
        <v>279</v>
      </c>
      <c r="L8" s="4">
        <v>3430</v>
      </c>
      <c r="M8" s="4">
        <v>9206</v>
      </c>
      <c r="N8" s="4">
        <v>10922</v>
      </c>
      <c r="O8" s="4">
        <v>10709</v>
      </c>
      <c r="R8" s="4"/>
      <c r="S8" s="4"/>
      <c r="T8" s="4"/>
      <c r="U8" s="4"/>
      <c r="V8" s="4"/>
      <c r="W8" s="4"/>
      <c r="X8" s="4"/>
    </row>
    <row r="9" spans="1:24" hidden="1" x14ac:dyDescent="0.25">
      <c r="A9" s="2" t="s">
        <v>12</v>
      </c>
      <c r="B9" s="4">
        <v>12709</v>
      </c>
      <c r="C9" s="4">
        <v>5739</v>
      </c>
      <c r="D9" s="4">
        <v>24420</v>
      </c>
      <c r="E9" s="4">
        <v>23390</v>
      </c>
      <c r="F9" s="4">
        <v>22858</v>
      </c>
      <c r="G9" s="4">
        <v>23532</v>
      </c>
      <c r="I9" s="2" t="s">
        <v>12</v>
      </c>
      <c r="J9" s="4">
        <v>2870</v>
      </c>
      <c r="K9" s="4">
        <v>1796</v>
      </c>
      <c r="L9" s="4">
        <v>15442</v>
      </c>
      <c r="M9" s="4">
        <v>21680</v>
      </c>
      <c r="N9" s="4">
        <v>23149</v>
      </c>
      <c r="O9" s="4">
        <v>27560</v>
      </c>
      <c r="R9" s="4"/>
      <c r="S9" s="4"/>
      <c r="T9" s="4"/>
      <c r="U9" s="4"/>
      <c r="V9" s="4"/>
      <c r="W9" s="4"/>
      <c r="X9" s="4"/>
    </row>
    <row r="10" spans="1:24" hidden="1" x14ac:dyDescent="0.25">
      <c r="A10" s="2" t="s">
        <v>13</v>
      </c>
      <c r="B10" s="4">
        <v>6136</v>
      </c>
      <c r="C10" s="4">
        <v>3059</v>
      </c>
      <c r="D10" s="4">
        <v>15737</v>
      </c>
      <c r="E10" s="4">
        <v>12579</v>
      </c>
      <c r="F10" s="4">
        <v>10284</v>
      </c>
      <c r="G10" s="4">
        <v>10831</v>
      </c>
      <c r="I10" s="2" t="s">
        <v>13</v>
      </c>
      <c r="J10" s="4">
        <v>281</v>
      </c>
      <c r="K10" s="4">
        <v>192</v>
      </c>
      <c r="L10" s="4">
        <v>3352</v>
      </c>
      <c r="M10" s="4">
        <v>6047</v>
      </c>
      <c r="N10" s="4">
        <v>7183</v>
      </c>
      <c r="O10" s="4">
        <v>10359</v>
      </c>
      <c r="R10" s="4"/>
      <c r="S10" s="4"/>
      <c r="T10" s="4"/>
      <c r="U10" s="4"/>
      <c r="V10" s="4"/>
      <c r="W10" s="4"/>
      <c r="X10" s="4"/>
    </row>
    <row r="11" spans="1:24" hidden="1" x14ac:dyDescent="0.25">
      <c r="A11" s="2" t="s">
        <v>14</v>
      </c>
      <c r="B11" s="4">
        <v>2280</v>
      </c>
      <c r="C11" s="4">
        <v>1200</v>
      </c>
      <c r="D11" s="4">
        <v>8270</v>
      </c>
      <c r="E11" s="4">
        <v>8081</v>
      </c>
      <c r="F11" s="4">
        <v>8847</v>
      </c>
      <c r="G11" s="4">
        <v>11798</v>
      </c>
      <c r="I11" s="2" t="s">
        <v>14</v>
      </c>
      <c r="J11" s="4">
        <v>8219</v>
      </c>
      <c r="K11" s="4">
        <v>5182</v>
      </c>
      <c r="L11" s="4">
        <v>35810</v>
      </c>
      <c r="M11" s="4">
        <v>47879</v>
      </c>
      <c r="N11" s="4">
        <v>49946</v>
      </c>
      <c r="O11" s="4">
        <v>68586</v>
      </c>
      <c r="R11" s="4"/>
      <c r="S11" s="4"/>
      <c r="T11" s="4"/>
      <c r="U11" s="4"/>
      <c r="V11" s="4"/>
      <c r="W11" s="4"/>
      <c r="X11" s="4"/>
    </row>
    <row r="12" spans="1:24" hidden="1" x14ac:dyDescent="0.25">
      <c r="A12" s="2" t="s">
        <v>15</v>
      </c>
      <c r="B12" s="4">
        <v>1391</v>
      </c>
      <c r="C12" s="4">
        <v>1600</v>
      </c>
      <c r="D12" s="4">
        <v>3691</v>
      </c>
      <c r="E12" s="4">
        <v>2501</v>
      </c>
      <c r="F12" s="4">
        <v>3480</v>
      </c>
      <c r="G12" s="4">
        <v>5138</v>
      </c>
      <c r="I12" s="2" t="s">
        <v>15</v>
      </c>
      <c r="J12" s="4">
        <v>214</v>
      </c>
      <c r="K12" s="4">
        <v>398</v>
      </c>
      <c r="L12" s="4">
        <v>2345</v>
      </c>
      <c r="M12" s="4">
        <v>1960</v>
      </c>
      <c r="N12" s="4">
        <v>3388</v>
      </c>
      <c r="O12" s="4">
        <v>5157</v>
      </c>
      <c r="R12" s="4"/>
      <c r="S12" s="4"/>
      <c r="T12" s="4"/>
      <c r="U12" s="4"/>
      <c r="V12" s="4"/>
      <c r="W12" s="4"/>
      <c r="X12" s="4"/>
    </row>
    <row r="13" spans="1:24" hidden="1" x14ac:dyDescent="0.25">
      <c r="A13" s="2" t="s">
        <v>16</v>
      </c>
      <c r="B13" s="4">
        <v>116</v>
      </c>
      <c r="C13" s="4">
        <v>423</v>
      </c>
      <c r="D13" s="4">
        <v>1910</v>
      </c>
      <c r="E13" s="4">
        <v>1292</v>
      </c>
      <c r="F13" s="4">
        <v>2763</v>
      </c>
      <c r="G13" s="4">
        <v>3388</v>
      </c>
      <c r="I13" s="2" t="s">
        <v>16</v>
      </c>
      <c r="J13" s="4">
        <v>437</v>
      </c>
      <c r="K13" s="4">
        <v>689</v>
      </c>
      <c r="L13" s="4">
        <v>4629</v>
      </c>
      <c r="M13" s="4">
        <v>6194</v>
      </c>
      <c r="N13" s="4">
        <v>9346</v>
      </c>
      <c r="O13" s="4">
        <v>11308</v>
      </c>
      <c r="R13" s="4"/>
      <c r="S13" s="4"/>
      <c r="T13" s="4"/>
      <c r="U13" s="4"/>
      <c r="V13" s="4"/>
      <c r="W13" s="4"/>
      <c r="X13" s="4"/>
    </row>
    <row r="14" spans="1:24" hidden="1" x14ac:dyDescent="0.25">
      <c r="A14" s="2" t="s">
        <v>17</v>
      </c>
      <c r="B14" s="4">
        <v>14839</v>
      </c>
      <c r="C14" s="4">
        <v>8768</v>
      </c>
      <c r="D14" s="4">
        <v>29621</v>
      </c>
      <c r="E14" s="4">
        <v>37136</v>
      </c>
      <c r="F14" s="4">
        <v>31601</v>
      </c>
      <c r="G14" s="4">
        <v>30206</v>
      </c>
      <c r="I14" s="2" t="s">
        <v>17</v>
      </c>
      <c r="J14" s="4">
        <v>3109</v>
      </c>
      <c r="K14" s="4">
        <v>3412</v>
      </c>
      <c r="L14" s="4">
        <v>20164</v>
      </c>
      <c r="M14" s="4">
        <v>29520</v>
      </c>
      <c r="N14" s="4">
        <v>25534</v>
      </c>
      <c r="O14" s="4">
        <v>24880</v>
      </c>
      <c r="R14" s="4"/>
      <c r="S14" s="4"/>
      <c r="T14" s="4"/>
      <c r="U14" s="4"/>
      <c r="V14" s="4"/>
      <c r="W14" s="4"/>
      <c r="X14" s="4"/>
    </row>
    <row r="15" spans="1:24" hidden="1" x14ac:dyDescent="0.25">
      <c r="A15" s="2" t="s">
        <v>18</v>
      </c>
      <c r="B15" s="4">
        <v>32232</v>
      </c>
      <c r="C15" s="4">
        <v>13976</v>
      </c>
      <c r="D15" s="4">
        <v>63629</v>
      </c>
      <c r="E15" s="4">
        <v>82334</v>
      </c>
      <c r="F15" s="4">
        <v>67459</v>
      </c>
      <c r="G15" s="4">
        <v>59815</v>
      </c>
      <c r="I15" s="2" t="s">
        <v>18</v>
      </c>
      <c r="J15" s="4">
        <v>8013</v>
      </c>
      <c r="K15" s="4">
        <v>4576</v>
      </c>
      <c r="L15" s="4">
        <v>32131</v>
      </c>
      <c r="M15" s="4">
        <v>58858</v>
      </c>
      <c r="N15" s="4">
        <v>54455</v>
      </c>
      <c r="O15" s="4">
        <v>48657</v>
      </c>
      <c r="R15" s="4"/>
      <c r="S15" s="4"/>
      <c r="T15" s="4"/>
      <c r="U15" s="4"/>
      <c r="V15" s="4"/>
      <c r="W15" s="4"/>
      <c r="X15" s="4"/>
    </row>
    <row r="16" spans="1:24" hidden="1" x14ac:dyDescent="0.25">
      <c r="A16" s="2" t="s">
        <v>19</v>
      </c>
      <c r="B16" s="4">
        <v>30633</v>
      </c>
      <c r="C16" s="4">
        <v>14333</v>
      </c>
      <c r="D16" s="4">
        <v>49309</v>
      </c>
      <c r="E16" s="4">
        <v>50406</v>
      </c>
      <c r="F16" s="4">
        <v>50611</v>
      </c>
      <c r="G16" s="4">
        <v>46921</v>
      </c>
      <c r="I16" s="2" t="s">
        <v>19</v>
      </c>
      <c r="J16" s="4">
        <v>52342</v>
      </c>
      <c r="K16" s="4">
        <v>29174</v>
      </c>
      <c r="L16" s="4">
        <v>151991</v>
      </c>
      <c r="M16" s="4">
        <v>165270</v>
      </c>
      <c r="N16" s="4">
        <v>137638</v>
      </c>
      <c r="O16" s="4">
        <v>104830</v>
      </c>
      <c r="R16" s="4"/>
      <c r="S16" s="4"/>
      <c r="T16" s="4"/>
      <c r="U16" s="4"/>
      <c r="V16" s="4"/>
      <c r="W16" s="4"/>
      <c r="X16" s="4"/>
    </row>
    <row r="17" spans="1:24" hidden="1" x14ac:dyDescent="0.25">
      <c r="A17" s="2" t="s">
        <v>20</v>
      </c>
      <c r="B17" s="4">
        <v>7380</v>
      </c>
      <c r="C17" s="4">
        <v>4380</v>
      </c>
      <c r="D17" s="4">
        <v>19955</v>
      </c>
      <c r="E17" s="4">
        <v>23240</v>
      </c>
      <c r="F17" s="4">
        <v>26379</v>
      </c>
      <c r="G17" s="4">
        <v>24702</v>
      </c>
      <c r="I17" s="2" t="s">
        <v>20</v>
      </c>
      <c r="J17" s="4">
        <v>98</v>
      </c>
      <c r="K17" s="4">
        <v>100</v>
      </c>
      <c r="L17" s="4">
        <v>1762</v>
      </c>
      <c r="M17" s="4">
        <v>4117</v>
      </c>
      <c r="N17" s="4">
        <v>5876</v>
      </c>
      <c r="O17" s="4">
        <v>6038</v>
      </c>
      <c r="R17" s="4"/>
      <c r="S17" s="4"/>
      <c r="T17" s="4"/>
      <c r="U17" s="4"/>
      <c r="V17" s="4"/>
      <c r="W17" s="4"/>
      <c r="X17" s="4"/>
    </row>
    <row r="18" spans="1:24" hidden="1" x14ac:dyDescent="0.25">
      <c r="A18" s="2" t="s">
        <v>21</v>
      </c>
      <c r="B18" s="4">
        <v>19829</v>
      </c>
      <c r="C18" s="4">
        <v>8888</v>
      </c>
      <c r="D18" s="4">
        <v>27924</v>
      </c>
      <c r="E18" s="4">
        <v>40372</v>
      </c>
      <c r="F18" s="4">
        <v>37782</v>
      </c>
      <c r="G18" s="4">
        <v>41735</v>
      </c>
      <c r="I18" s="2" t="s">
        <v>21</v>
      </c>
      <c r="J18" s="4">
        <v>13969</v>
      </c>
      <c r="K18" s="4">
        <v>7696</v>
      </c>
      <c r="L18" s="4">
        <v>32632</v>
      </c>
      <c r="M18" s="4">
        <v>50578</v>
      </c>
      <c r="N18" s="4">
        <v>51500</v>
      </c>
      <c r="O18" s="4">
        <v>49707</v>
      </c>
      <c r="R18" s="4"/>
      <c r="S18" s="4"/>
      <c r="T18" s="4"/>
      <c r="U18" s="4"/>
      <c r="V18" s="4"/>
      <c r="W18" s="4"/>
      <c r="X18" s="4"/>
    </row>
    <row r="19" spans="1:24" hidden="1" x14ac:dyDescent="0.25">
      <c r="A19" s="2" t="s">
        <v>22</v>
      </c>
      <c r="B19" s="4">
        <v>16700</v>
      </c>
      <c r="C19" s="4">
        <v>5373</v>
      </c>
      <c r="D19" s="4">
        <v>24422</v>
      </c>
      <c r="E19" s="4">
        <v>30837</v>
      </c>
      <c r="F19" s="4">
        <v>21941</v>
      </c>
      <c r="G19" s="4">
        <v>22431</v>
      </c>
      <c r="I19" s="2" t="s">
        <v>22</v>
      </c>
      <c r="J19" s="4">
        <v>871</v>
      </c>
      <c r="K19" s="4">
        <v>415</v>
      </c>
      <c r="L19" s="4">
        <v>2716</v>
      </c>
      <c r="M19" s="4">
        <v>4468</v>
      </c>
      <c r="N19" s="4">
        <v>3302</v>
      </c>
      <c r="O19" s="4">
        <v>3402</v>
      </c>
      <c r="R19" s="4"/>
      <c r="S19" s="4"/>
      <c r="T19" s="4"/>
      <c r="U19" s="4"/>
      <c r="V19" s="4"/>
      <c r="W19" s="4"/>
      <c r="X19" s="4"/>
    </row>
    <row r="20" spans="1:24" hidden="1" x14ac:dyDescent="0.25">
      <c r="A20" s="2" t="s">
        <v>23</v>
      </c>
      <c r="B20" s="4">
        <v>45058</v>
      </c>
      <c r="C20" s="4">
        <v>26836</v>
      </c>
      <c r="D20" s="4">
        <v>115934</v>
      </c>
      <c r="E20" s="4">
        <v>146350</v>
      </c>
      <c r="F20" s="4">
        <v>123772</v>
      </c>
      <c r="G20" s="4">
        <v>91896</v>
      </c>
      <c r="I20" s="2" t="s">
        <v>23</v>
      </c>
      <c r="J20" s="4">
        <v>326</v>
      </c>
      <c r="K20" s="4">
        <v>498</v>
      </c>
      <c r="L20" s="4">
        <v>3517</v>
      </c>
      <c r="M20" s="4">
        <v>5232</v>
      </c>
      <c r="N20" s="4">
        <v>4448</v>
      </c>
      <c r="O20" s="4">
        <v>2447</v>
      </c>
      <c r="R20" s="4"/>
      <c r="S20" s="4"/>
      <c r="T20" s="4"/>
      <c r="U20" s="4"/>
      <c r="V20" s="4"/>
      <c r="W20" s="4"/>
      <c r="X20" s="4"/>
    </row>
    <row r="21" spans="1:24" hidden="1" x14ac:dyDescent="0.25">
      <c r="A21" s="2" t="s">
        <v>24</v>
      </c>
      <c r="B21" s="4">
        <v>19658</v>
      </c>
      <c r="C21" s="4">
        <v>11092</v>
      </c>
      <c r="D21" s="4">
        <v>38534</v>
      </c>
      <c r="E21" s="4">
        <v>37945</v>
      </c>
      <c r="F21" s="4">
        <v>25192</v>
      </c>
      <c r="G21" s="4">
        <v>12713</v>
      </c>
      <c r="I21" s="2" t="s">
        <v>24</v>
      </c>
      <c r="J21" s="4">
        <v>977</v>
      </c>
      <c r="K21" s="4">
        <v>860</v>
      </c>
      <c r="L21" s="4">
        <v>6800</v>
      </c>
      <c r="M21" s="4">
        <v>9236</v>
      </c>
      <c r="N21" s="4">
        <v>6624</v>
      </c>
      <c r="O21" s="4">
        <v>3831</v>
      </c>
      <c r="R21" s="4"/>
      <c r="S21" s="4"/>
      <c r="T21" s="4"/>
      <c r="U21" s="4"/>
      <c r="V21" s="4"/>
      <c r="W21" s="4"/>
      <c r="X21" s="4"/>
    </row>
    <row r="22" spans="1:24" hidden="1" x14ac:dyDescent="0.25">
      <c r="A22" s="2" t="s">
        <v>25</v>
      </c>
      <c r="B22" s="4">
        <v>37847</v>
      </c>
      <c r="C22" s="4">
        <v>16118</v>
      </c>
      <c r="D22" s="4">
        <v>43979</v>
      </c>
      <c r="E22" s="4">
        <v>43390</v>
      </c>
      <c r="F22" s="4">
        <v>33490</v>
      </c>
      <c r="G22" s="4">
        <v>20201</v>
      </c>
      <c r="I22" s="2" t="s">
        <v>25</v>
      </c>
      <c r="J22" s="4">
        <v>14473</v>
      </c>
      <c r="K22" s="4">
        <v>7453</v>
      </c>
      <c r="L22" s="4">
        <v>22433</v>
      </c>
      <c r="M22" s="4">
        <v>23614</v>
      </c>
      <c r="N22" s="4">
        <v>14860</v>
      </c>
      <c r="O22" s="4">
        <v>5773</v>
      </c>
      <c r="R22" s="4"/>
      <c r="S22" s="4"/>
      <c r="T22" s="4"/>
      <c r="U22" s="4"/>
      <c r="V22" s="4"/>
      <c r="W22" s="4"/>
      <c r="X22" s="4"/>
    </row>
    <row r="23" spans="1:24" hidden="1" x14ac:dyDescent="0.25">
      <c r="A23" s="2" t="s">
        <v>26</v>
      </c>
      <c r="B23" s="4">
        <v>12854</v>
      </c>
      <c r="C23" s="4">
        <v>9585</v>
      </c>
      <c r="D23" s="4">
        <v>48285</v>
      </c>
      <c r="E23" s="4">
        <v>55202</v>
      </c>
      <c r="F23" s="4">
        <v>40840</v>
      </c>
      <c r="G23" s="4">
        <v>32578</v>
      </c>
      <c r="I23" s="2" t="s">
        <v>26</v>
      </c>
      <c r="J23" s="4">
        <v>3911</v>
      </c>
      <c r="K23" s="4">
        <v>3261</v>
      </c>
      <c r="L23" s="4">
        <v>20943</v>
      </c>
      <c r="M23" s="4">
        <v>24517</v>
      </c>
      <c r="N23" s="4">
        <v>16171</v>
      </c>
      <c r="O23" s="4">
        <v>8269</v>
      </c>
      <c r="R23" s="4"/>
      <c r="S23" s="4"/>
      <c r="T23" s="4"/>
      <c r="U23" s="4"/>
      <c r="V23" s="4"/>
      <c r="W23" s="4"/>
      <c r="X23" s="4"/>
    </row>
    <row r="24" spans="1:24" hidden="1" x14ac:dyDescent="0.25">
      <c r="A24" s="2" t="s">
        <v>27</v>
      </c>
      <c r="B24" s="4">
        <v>24004</v>
      </c>
      <c r="C24" s="4">
        <v>10514</v>
      </c>
      <c r="D24" s="4">
        <v>49292</v>
      </c>
      <c r="E24" s="4">
        <v>57177</v>
      </c>
      <c r="F24" s="4">
        <v>48054</v>
      </c>
      <c r="G24" s="4">
        <v>31761</v>
      </c>
      <c r="I24" s="2" t="s">
        <v>27</v>
      </c>
      <c r="J24" s="4">
        <v>188</v>
      </c>
      <c r="K24" s="4">
        <v>216</v>
      </c>
      <c r="L24" s="4">
        <v>2846</v>
      </c>
      <c r="M24" s="4">
        <v>4756</v>
      </c>
      <c r="N24" s="4">
        <v>4416</v>
      </c>
      <c r="O24" s="4">
        <v>2625</v>
      </c>
      <c r="R24" s="4"/>
      <c r="S24" s="4"/>
      <c r="T24" s="4"/>
      <c r="U24" s="4"/>
      <c r="V24" s="4"/>
      <c r="W24" s="4"/>
      <c r="X24" s="4"/>
    </row>
    <row r="25" spans="1:24" hidden="1" x14ac:dyDescent="0.25">
      <c r="A25" s="2" t="s">
        <v>8</v>
      </c>
      <c r="B25" s="4">
        <v>8676</v>
      </c>
      <c r="C25" s="4">
        <v>5138</v>
      </c>
      <c r="D25" s="4">
        <v>19646</v>
      </c>
      <c r="E25" s="4">
        <v>10916</v>
      </c>
      <c r="F25" s="4">
        <v>12945</v>
      </c>
      <c r="G25" s="4">
        <v>14962</v>
      </c>
      <c r="I25" s="2" t="s">
        <v>8</v>
      </c>
      <c r="J25" s="4">
        <v>9354</v>
      </c>
      <c r="K25" s="4">
        <v>7261</v>
      </c>
      <c r="L25" s="4">
        <v>40523</v>
      </c>
      <c r="M25" s="4">
        <v>31290</v>
      </c>
      <c r="N25" s="4">
        <v>38035</v>
      </c>
      <c r="O25" s="4">
        <v>48258</v>
      </c>
      <c r="R25" s="4"/>
      <c r="S25" s="4"/>
      <c r="T25" s="4"/>
      <c r="U25" s="4"/>
      <c r="V25" s="4"/>
      <c r="W25" s="4"/>
      <c r="X25" s="4"/>
    </row>
    <row r="26" spans="1:24" hidden="1" x14ac:dyDescent="0.25">
      <c r="A26" t="s">
        <v>28</v>
      </c>
      <c r="B26" s="4">
        <f>SUM(B5:B25)</f>
        <v>389784</v>
      </c>
      <c r="C26" s="4">
        <f t="shared" ref="C26:G26" si="0">SUM(C5:C25)</f>
        <v>200121</v>
      </c>
      <c r="D26" s="4">
        <f t="shared" si="0"/>
        <v>782789</v>
      </c>
      <c r="E26" s="4">
        <f t="shared" si="0"/>
        <v>884085</v>
      </c>
      <c r="F26" s="4">
        <f t="shared" si="0"/>
        <v>825153</v>
      </c>
      <c r="G26" s="4">
        <f t="shared" si="0"/>
        <v>755500</v>
      </c>
      <c r="I26" t="s">
        <v>28</v>
      </c>
      <c r="J26" s="4">
        <f>SUM(J5:J25)</f>
        <v>458421</v>
      </c>
      <c r="K26" s="4">
        <f t="shared" ref="K26:O26" si="1">SUM(K5:K25)</f>
        <v>217296</v>
      </c>
      <c r="L26" s="4">
        <f t="shared" si="1"/>
        <v>787254</v>
      </c>
      <c r="M26" s="4">
        <f t="shared" si="1"/>
        <v>885345</v>
      </c>
      <c r="N26" s="4">
        <f t="shared" si="1"/>
        <v>811926</v>
      </c>
      <c r="O26" s="4">
        <f t="shared" si="1"/>
        <v>756491</v>
      </c>
    </row>
    <row r="27" spans="1:24" hidden="1" x14ac:dyDescent="0.25">
      <c r="B27" s="4"/>
      <c r="C27" s="4"/>
      <c r="D27" s="4"/>
      <c r="E27" s="4"/>
      <c r="F27" s="4"/>
      <c r="G27" s="4"/>
      <c r="H27" s="4"/>
      <c r="J27" s="4"/>
      <c r="K27" s="4"/>
      <c r="L27" s="4"/>
      <c r="M27" s="4"/>
      <c r="N27" s="4"/>
      <c r="O27" s="4"/>
      <c r="P27" s="4"/>
    </row>
    <row r="28" spans="1:24" hidden="1" x14ac:dyDescent="0.25">
      <c r="A28" s="6" t="s">
        <v>30</v>
      </c>
    </row>
    <row r="29" spans="1:24" hidden="1" x14ac:dyDescent="0.25">
      <c r="A29" s="1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I29" s="1" t="s">
        <v>7</v>
      </c>
      <c r="J29" s="2" t="s">
        <v>1</v>
      </c>
      <c r="K29" s="2" t="s">
        <v>2</v>
      </c>
      <c r="L29" s="2" t="s">
        <v>3</v>
      </c>
      <c r="M29" s="2" t="s">
        <v>4</v>
      </c>
      <c r="N29" s="2" t="s">
        <v>5</v>
      </c>
      <c r="O29" s="2" t="s">
        <v>6</v>
      </c>
    </row>
    <row r="30" spans="1:24" hidden="1" x14ac:dyDescent="0.25">
      <c r="A30" s="2" t="s">
        <v>58</v>
      </c>
      <c r="B30" s="4">
        <v>23</v>
      </c>
      <c r="C30" s="4">
        <v>0</v>
      </c>
      <c r="D30" s="4">
        <v>2483</v>
      </c>
      <c r="E30" s="4">
        <v>3466</v>
      </c>
      <c r="F30" s="4">
        <v>3826</v>
      </c>
      <c r="G30" s="4">
        <v>5161</v>
      </c>
      <c r="H30" s="4"/>
      <c r="I30" s="2" t="s">
        <v>58</v>
      </c>
      <c r="J30" s="4">
        <v>14</v>
      </c>
      <c r="K30" s="4">
        <v>0</v>
      </c>
      <c r="L30" s="4">
        <v>18185</v>
      </c>
      <c r="M30" s="4">
        <v>20352</v>
      </c>
      <c r="N30" s="4">
        <v>15822</v>
      </c>
      <c r="O30" s="4">
        <v>9691</v>
      </c>
      <c r="P30" s="4"/>
    </row>
    <row r="31" spans="1:24" hidden="1" x14ac:dyDescent="0.25">
      <c r="A31" s="2" t="s">
        <v>9</v>
      </c>
      <c r="B31" s="4">
        <v>248</v>
      </c>
      <c r="C31" s="4">
        <v>216</v>
      </c>
      <c r="D31" s="4">
        <v>626</v>
      </c>
      <c r="E31" s="4">
        <v>858</v>
      </c>
      <c r="F31" s="4">
        <v>672</v>
      </c>
      <c r="G31" s="4">
        <v>1056</v>
      </c>
      <c r="H31" s="4"/>
      <c r="I31" s="2" t="s">
        <v>9</v>
      </c>
      <c r="J31" s="4">
        <v>228</v>
      </c>
      <c r="K31" s="4">
        <v>189</v>
      </c>
      <c r="L31" s="4">
        <v>1534</v>
      </c>
      <c r="M31" s="4">
        <v>2778</v>
      </c>
      <c r="N31" s="4">
        <v>1900</v>
      </c>
      <c r="O31" s="4">
        <v>2091</v>
      </c>
      <c r="P31" s="4"/>
    </row>
    <row r="32" spans="1:24" hidden="1" x14ac:dyDescent="0.25">
      <c r="A32" s="2" t="s">
        <v>10</v>
      </c>
      <c r="B32" s="4">
        <v>59</v>
      </c>
      <c r="C32" s="4">
        <v>51</v>
      </c>
      <c r="D32" s="4">
        <v>282</v>
      </c>
      <c r="E32" s="4">
        <v>370</v>
      </c>
      <c r="F32" s="4">
        <v>342</v>
      </c>
      <c r="G32" s="4">
        <v>416</v>
      </c>
      <c r="H32" s="4"/>
      <c r="I32" s="2" t="s">
        <v>10</v>
      </c>
      <c r="J32" s="4">
        <v>45</v>
      </c>
      <c r="K32" s="4">
        <v>66</v>
      </c>
      <c r="L32" s="4">
        <v>692</v>
      </c>
      <c r="M32" s="4">
        <v>1518</v>
      </c>
      <c r="N32" s="4">
        <v>1677</v>
      </c>
      <c r="O32" s="4">
        <v>1320</v>
      </c>
      <c r="P32" s="4"/>
    </row>
    <row r="33" spans="1:16" hidden="1" x14ac:dyDescent="0.25">
      <c r="A33" s="2" t="s">
        <v>11</v>
      </c>
      <c r="B33" s="4">
        <v>112</v>
      </c>
      <c r="C33" s="4">
        <v>168</v>
      </c>
      <c r="D33" s="4">
        <v>264</v>
      </c>
      <c r="E33" s="4">
        <v>428</v>
      </c>
      <c r="F33" s="4">
        <v>635</v>
      </c>
      <c r="G33" s="4">
        <v>659</v>
      </c>
      <c r="H33" s="4"/>
      <c r="I33" s="2" t="s">
        <v>11</v>
      </c>
      <c r="J33" s="4">
        <v>2</v>
      </c>
      <c r="K33" s="4">
        <v>12</v>
      </c>
      <c r="L33" s="4">
        <v>119</v>
      </c>
      <c r="M33" s="4">
        <v>323</v>
      </c>
      <c r="N33" s="4">
        <v>484</v>
      </c>
      <c r="O33" s="4">
        <v>458</v>
      </c>
      <c r="P33" s="4"/>
    </row>
    <row r="34" spans="1:16" hidden="1" x14ac:dyDescent="0.25">
      <c r="A34" s="2" t="s">
        <v>12</v>
      </c>
      <c r="B34" s="4">
        <v>454</v>
      </c>
      <c r="C34" s="4">
        <v>304</v>
      </c>
      <c r="D34" s="4">
        <v>1537</v>
      </c>
      <c r="E34" s="4">
        <v>1421</v>
      </c>
      <c r="F34" s="4">
        <v>1323</v>
      </c>
      <c r="G34" s="4">
        <v>1942</v>
      </c>
      <c r="H34" s="4"/>
      <c r="I34" s="2" t="s">
        <v>12</v>
      </c>
      <c r="J34" s="4">
        <v>489</v>
      </c>
      <c r="K34" s="4">
        <v>253</v>
      </c>
      <c r="L34" s="4">
        <v>1862</v>
      </c>
      <c r="M34" s="4">
        <v>2516</v>
      </c>
      <c r="N34" s="4">
        <v>2421</v>
      </c>
      <c r="O34" s="4">
        <v>3232</v>
      </c>
      <c r="P34" s="4"/>
    </row>
    <row r="35" spans="1:16" hidden="1" x14ac:dyDescent="0.25">
      <c r="A35" s="2" t="s">
        <v>13</v>
      </c>
      <c r="B35" s="4">
        <v>67</v>
      </c>
      <c r="C35" s="4">
        <v>63</v>
      </c>
      <c r="D35" s="4">
        <v>470</v>
      </c>
      <c r="E35" s="4">
        <v>303</v>
      </c>
      <c r="F35" s="4">
        <v>236</v>
      </c>
      <c r="G35" s="4">
        <v>202</v>
      </c>
      <c r="H35" s="4"/>
      <c r="I35" s="2" t="s">
        <v>13</v>
      </c>
      <c r="J35" s="4">
        <v>30</v>
      </c>
      <c r="K35" s="4">
        <v>15</v>
      </c>
      <c r="L35" s="4">
        <v>314</v>
      </c>
      <c r="M35" s="4">
        <v>512</v>
      </c>
      <c r="N35" s="4">
        <v>458</v>
      </c>
      <c r="O35" s="4">
        <v>516</v>
      </c>
      <c r="P35" s="4"/>
    </row>
    <row r="36" spans="1:16" hidden="1" x14ac:dyDescent="0.25">
      <c r="A36" s="2" t="s">
        <v>14</v>
      </c>
      <c r="B36" s="4">
        <v>58</v>
      </c>
      <c r="C36" s="4">
        <v>50</v>
      </c>
      <c r="D36" s="4">
        <v>362</v>
      </c>
      <c r="E36" s="4">
        <v>455</v>
      </c>
      <c r="F36" s="4">
        <v>502</v>
      </c>
      <c r="G36" s="4">
        <v>1120</v>
      </c>
      <c r="H36" s="4"/>
      <c r="I36" s="2" t="s">
        <v>14</v>
      </c>
      <c r="J36" s="4">
        <v>1379</v>
      </c>
      <c r="K36" s="4">
        <v>1250</v>
      </c>
      <c r="L36" s="4">
        <v>6951</v>
      </c>
      <c r="M36" s="4">
        <v>9287</v>
      </c>
      <c r="N36" s="4">
        <v>7312</v>
      </c>
      <c r="O36" s="4">
        <v>10692</v>
      </c>
      <c r="P36" s="4"/>
    </row>
    <row r="37" spans="1:16" hidden="1" x14ac:dyDescent="0.25">
      <c r="A37" s="2" t="s">
        <v>15</v>
      </c>
      <c r="B37" s="4">
        <v>261</v>
      </c>
      <c r="C37" s="4">
        <v>335</v>
      </c>
      <c r="D37" s="4">
        <v>954</v>
      </c>
      <c r="E37" s="4">
        <v>1094</v>
      </c>
      <c r="F37" s="4">
        <v>1392</v>
      </c>
      <c r="G37" s="4">
        <v>1842</v>
      </c>
      <c r="H37" s="4"/>
      <c r="I37" s="2" t="s">
        <v>15</v>
      </c>
      <c r="J37" s="4">
        <v>72</v>
      </c>
      <c r="K37" s="4">
        <v>151</v>
      </c>
      <c r="L37" s="4">
        <v>859</v>
      </c>
      <c r="M37" s="4">
        <v>921</v>
      </c>
      <c r="N37" s="4">
        <v>1310</v>
      </c>
      <c r="O37" s="4">
        <v>2013</v>
      </c>
      <c r="P37" s="4"/>
    </row>
    <row r="38" spans="1:16" hidden="1" x14ac:dyDescent="0.25">
      <c r="A38" s="2" t="s">
        <v>16</v>
      </c>
      <c r="B38" s="4">
        <v>24</v>
      </c>
      <c r="C38" s="4">
        <v>42</v>
      </c>
      <c r="D38" s="4">
        <v>210</v>
      </c>
      <c r="E38" s="4">
        <v>249</v>
      </c>
      <c r="F38" s="4">
        <v>298</v>
      </c>
      <c r="G38" s="4">
        <v>416</v>
      </c>
      <c r="H38" s="4"/>
      <c r="I38" s="2" t="s">
        <v>16</v>
      </c>
      <c r="J38" s="4">
        <v>32</v>
      </c>
      <c r="K38" s="4">
        <v>170</v>
      </c>
      <c r="L38" s="4">
        <v>917</v>
      </c>
      <c r="M38" s="4">
        <v>1522</v>
      </c>
      <c r="N38" s="4">
        <v>1727</v>
      </c>
      <c r="O38" s="4">
        <v>1742</v>
      </c>
      <c r="P38" s="4"/>
    </row>
    <row r="39" spans="1:16" hidden="1" x14ac:dyDescent="0.25">
      <c r="A39" s="2" t="s">
        <v>17</v>
      </c>
      <c r="B39" s="4">
        <v>538</v>
      </c>
      <c r="C39" s="4">
        <v>427</v>
      </c>
      <c r="D39" s="4">
        <v>1259</v>
      </c>
      <c r="E39" s="4">
        <v>1412</v>
      </c>
      <c r="F39" s="4">
        <v>1018</v>
      </c>
      <c r="G39" s="4">
        <v>1172</v>
      </c>
      <c r="H39" s="4"/>
      <c r="I39" s="2" t="s">
        <v>17</v>
      </c>
      <c r="J39" s="4">
        <v>315</v>
      </c>
      <c r="K39" s="4">
        <v>478</v>
      </c>
      <c r="L39" s="4">
        <v>3420</v>
      </c>
      <c r="M39" s="4">
        <v>3984</v>
      </c>
      <c r="N39" s="4">
        <v>2833</v>
      </c>
      <c r="O39" s="4">
        <v>2705</v>
      </c>
      <c r="P39" s="4"/>
    </row>
    <row r="40" spans="1:16" hidden="1" x14ac:dyDescent="0.25">
      <c r="A40" s="2" t="s">
        <v>18</v>
      </c>
      <c r="B40" s="4">
        <v>528</v>
      </c>
      <c r="C40" s="4">
        <v>316</v>
      </c>
      <c r="D40" s="4">
        <v>1205</v>
      </c>
      <c r="E40" s="4">
        <v>1973</v>
      </c>
      <c r="F40" s="4">
        <v>1674</v>
      </c>
      <c r="G40" s="4">
        <v>3801</v>
      </c>
      <c r="H40" s="4"/>
      <c r="I40" s="2" t="s">
        <v>18</v>
      </c>
      <c r="J40" s="4">
        <v>2273</v>
      </c>
      <c r="K40" s="4">
        <v>1579</v>
      </c>
      <c r="L40" s="4">
        <v>8606</v>
      </c>
      <c r="M40" s="4">
        <v>10750</v>
      </c>
      <c r="N40" s="4">
        <v>7226</v>
      </c>
      <c r="O40" s="4">
        <v>9882</v>
      </c>
      <c r="P40" s="4"/>
    </row>
    <row r="41" spans="1:16" hidden="1" x14ac:dyDescent="0.25">
      <c r="A41" s="2" t="s">
        <v>19</v>
      </c>
      <c r="B41" s="4">
        <v>563</v>
      </c>
      <c r="C41" s="4">
        <v>414</v>
      </c>
      <c r="D41" s="4">
        <v>1233</v>
      </c>
      <c r="E41" s="4">
        <v>1925</v>
      </c>
      <c r="F41" s="4">
        <v>2024</v>
      </c>
      <c r="G41" s="4">
        <v>3802</v>
      </c>
      <c r="H41" s="4"/>
      <c r="I41" s="2" t="s">
        <v>19</v>
      </c>
      <c r="J41" s="4">
        <v>4108</v>
      </c>
      <c r="K41" s="4">
        <v>3265</v>
      </c>
      <c r="L41" s="4">
        <v>14140</v>
      </c>
      <c r="M41" s="4">
        <v>17164</v>
      </c>
      <c r="N41" s="4">
        <v>12509</v>
      </c>
      <c r="O41" s="4">
        <v>11786</v>
      </c>
      <c r="P41" s="4"/>
    </row>
    <row r="42" spans="1:16" hidden="1" x14ac:dyDescent="0.25">
      <c r="A42" s="2" t="s">
        <v>20</v>
      </c>
      <c r="B42" s="4">
        <v>57</v>
      </c>
      <c r="C42" s="4">
        <v>52</v>
      </c>
      <c r="D42" s="4">
        <v>240</v>
      </c>
      <c r="E42" s="4">
        <v>416</v>
      </c>
      <c r="F42" s="4">
        <v>336</v>
      </c>
      <c r="G42" s="4">
        <v>768</v>
      </c>
      <c r="H42" s="4"/>
      <c r="I42" s="2" t="s">
        <v>20</v>
      </c>
      <c r="J42" s="4">
        <v>13</v>
      </c>
      <c r="K42" s="4">
        <v>35</v>
      </c>
      <c r="L42" s="4">
        <v>232</v>
      </c>
      <c r="M42" s="4">
        <v>284</v>
      </c>
      <c r="N42" s="4">
        <v>253</v>
      </c>
      <c r="O42" s="4">
        <v>373</v>
      </c>
      <c r="P42" s="4"/>
    </row>
    <row r="43" spans="1:16" hidden="1" x14ac:dyDescent="0.25">
      <c r="A43" s="2" t="s">
        <v>21</v>
      </c>
      <c r="B43" s="4">
        <v>947</v>
      </c>
      <c r="C43" s="4">
        <v>386</v>
      </c>
      <c r="D43" s="4">
        <v>1713</v>
      </c>
      <c r="E43" s="4">
        <v>2897</v>
      </c>
      <c r="F43" s="4">
        <v>2767</v>
      </c>
      <c r="G43" s="4">
        <v>6874</v>
      </c>
      <c r="H43" s="4"/>
      <c r="I43" s="2" t="s">
        <v>21</v>
      </c>
      <c r="J43" s="4">
        <v>3795</v>
      </c>
      <c r="K43" s="4">
        <v>2188</v>
      </c>
      <c r="L43" s="4">
        <v>11063</v>
      </c>
      <c r="M43" s="4">
        <v>14586</v>
      </c>
      <c r="N43" s="4">
        <v>11553</v>
      </c>
      <c r="O43" s="4">
        <v>17045</v>
      </c>
      <c r="P43" s="4"/>
    </row>
    <row r="44" spans="1:16" hidden="1" x14ac:dyDescent="0.25">
      <c r="A44" s="2" t="s">
        <v>22</v>
      </c>
      <c r="B44" s="4">
        <v>594</v>
      </c>
      <c r="C44" s="4">
        <v>196</v>
      </c>
      <c r="D44" s="4">
        <v>430</v>
      </c>
      <c r="E44" s="4">
        <v>889</v>
      </c>
      <c r="F44" s="4">
        <v>599</v>
      </c>
      <c r="G44" s="4">
        <v>1200</v>
      </c>
      <c r="H44" s="4"/>
      <c r="I44" s="2" t="s">
        <v>22</v>
      </c>
      <c r="J44" s="4">
        <v>444</v>
      </c>
      <c r="K44" s="4">
        <v>102</v>
      </c>
      <c r="L44" s="4">
        <v>575</v>
      </c>
      <c r="M44" s="4">
        <v>792</v>
      </c>
      <c r="N44" s="4">
        <v>452</v>
      </c>
      <c r="O44" s="4">
        <v>528</v>
      </c>
      <c r="P44" s="4"/>
    </row>
    <row r="45" spans="1:16" hidden="1" x14ac:dyDescent="0.25">
      <c r="A45" s="2" t="s">
        <v>23</v>
      </c>
      <c r="B45" s="4">
        <v>1212</v>
      </c>
      <c r="C45" s="4">
        <v>828</v>
      </c>
      <c r="D45" s="4">
        <v>1538</v>
      </c>
      <c r="E45" s="4">
        <v>2914</v>
      </c>
      <c r="F45" s="4">
        <v>1706</v>
      </c>
      <c r="G45" s="4">
        <v>3590</v>
      </c>
      <c r="H45" s="4"/>
      <c r="I45" s="2" t="s">
        <v>23</v>
      </c>
      <c r="J45" s="4">
        <v>35</v>
      </c>
      <c r="K45" s="4">
        <v>32</v>
      </c>
      <c r="L45" s="4">
        <v>198</v>
      </c>
      <c r="M45" s="4">
        <v>376</v>
      </c>
      <c r="N45" s="4">
        <v>262</v>
      </c>
      <c r="O45" s="4">
        <v>214</v>
      </c>
      <c r="P45" s="4"/>
    </row>
    <row r="46" spans="1:16" hidden="1" x14ac:dyDescent="0.25">
      <c r="A46" s="2" t="s">
        <v>24</v>
      </c>
      <c r="B46" s="4">
        <v>159</v>
      </c>
      <c r="C46" s="4">
        <v>150</v>
      </c>
      <c r="D46" s="4">
        <v>275</v>
      </c>
      <c r="E46" s="4">
        <v>429</v>
      </c>
      <c r="F46" s="4">
        <v>225</v>
      </c>
      <c r="G46" s="4">
        <v>308</v>
      </c>
      <c r="H46" s="4"/>
      <c r="I46" s="2" t="s">
        <v>24</v>
      </c>
      <c r="J46" s="4">
        <v>95</v>
      </c>
      <c r="K46" s="4">
        <v>97</v>
      </c>
      <c r="L46" s="4">
        <v>557</v>
      </c>
      <c r="M46" s="4">
        <v>821</v>
      </c>
      <c r="N46" s="4">
        <v>391</v>
      </c>
      <c r="O46" s="4">
        <v>421</v>
      </c>
      <c r="P46" s="4"/>
    </row>
    <row r="47" spans="1:16" hidden="1" x14ac:dyDescent="0.25">
      <c r="A47" s="2" t="s">
        <v>25</v>
      </c>
      <c r="B47" s="4">
        <v>718</v>
      </c>
      <c r="C47" s="4">
        <v>335</v>
      </c>
      <c r="D47" s="4">
        <v>346</v>
      </c>
      <c r="E47" s="4">
        <v>647</v>
      </c>
      <c r="F47" s="4">
        <v>424</v>
      </c>
      <c r="G47" s="4">
        <v>583</v>
      </c>
      <c r="H47" s="4"/>
      <c r="I47" s="2" t="s">
        <v>25</v>
      </c>
      <c r="J47" s="4">
        <v>1413</v>
      </c>
      <c r="K47" s="4">
        <v>715</v>
      </c>
      <c r="L47" s="4">
        <v>989</v>
      </c>
      <c r="M47" s="4">
        <v>1251</v>
      </c>
      <c r="N47" s="4">
        <v>611</v>
      </c>
      <c r="O47" s="4">
        <v>581</v>
      </c>
      <c r="P47" s="4"/>
    </row>
    <row r="48" spans="1:16" hidden="1" x14ac:dyDescent="0.25">
      <c r="A48" s="2" t="s">
        <v>26</v>
      </c>
      <c r="B48" s="4">
        <v>288</v>
      </c>
      <c r="C48" s="4">
        <v>313</v>
      </c>
      <c r="D48" s="4">
        <v>844</v>
      </c>
      <c r="E48" s="4">
        <v>1753</v>
      </c>
      <c r="F48" s="4">
        <v>1223</v>
      </c>
      <c r="G48" s="4">
        <v>2495</v>
      </c>
      <c r="H48" s="4"/>
      <c r="I48" s="2" t="s">
        <v>26</v>
      </c>
      <c r="J48" s="4">
        <v>203</v>
      </c>
      <c r="K48" s="4">
        <v>214</v>
      </c>
      <c r="L48" s="4">
        <v>1226</v>
      </c>
      <c r="M48" s="4">
        <v>1874</v>
      </c>
      <c r="N48" s="4">
        <v>1008</v>
      </c>
      <c r="O48" s="4">
        <v>1062</v>
      </c>
      <c r="P48" s="4"/>
    </row>
    <row r="49" spans="1:16" hidden="1" x14ac:dyDescent="0.25">
      <c r="A49" s="2" t="s">
        <v>27</v>
      </c>
      <c r="B49" s="4">
        <v>753</v>
      </c>
      <c r="C49" s="4">
        <v>331</v>
      </c>
      <c r="D49" s="4">
        <v>801</v>
      </c>
      <c r="E49" s="4">
        <v>1382</v>
      </c>
      <c r="F49" s="4">
        <v>933</v>
      </c>
      <c r="G49" s="4">
        <v>1514</v>
      </c>
      <c r="H49" s="4"/>
      <c r="I49" s="2" t="s">
        <v>27</v>
      </c>
      <c r="J49" s="4">
        <v>104</v>
      </c>
      <c r="K49" s="4">
        <v>186</v>
      </c>
      <c r="L49" s="4">
        <v>1170</v>
      </c>
      <c r="M49" s="4">
        <v>1442</v>
      </c>
      <c r="N49" s="4">
        <v>918</v>
      </c>
      <c r="O49" s="4">
        <v>602</v>
      </c>
      <c r="P49" s="4"/>
    </row>
    <row r="50" spans="1:16" hidden="1" x14ac:dyDescent="0.25">
      <c r="A50" s="2" t="s">
        <v>8</v>
      </c>
      <c r="B50" s="4">
        <v>187</v>
      </c>
      <c r="C50" s="4">
        <v>321</v>
      </c>
      <c r="D50" s="4">
        <v>632</v>
      </c>
      <c r="E50" s="4">
        <v>639</v>
      </c>
      <c r="F50" s="4">
        <v>566</v>
      </c>
      <c r="G50" s="4">
        <v>1013</v>
      </c>
      <c r="H50" s="4"/>
      <c r="I50" s="2" t="s">
        <v>8</v>
      </c>
      <c r="J50" s="4">
        <v>1094</v>
      </c>
      <c r="K50" s="4">
        <v>1239</v>
      </c>
      <c r="L50" s="4">
        <v>4146</v>
      </c>
      <c r="M50" s="4">
        <v>4075</v>
      </c>
      <c r="N50" s="4">
        <v>3075</v>
      </c>
      <c r="O50" s="4">
        <v>3725</v>
      </c>
      <c r="P50" s="4"/>
    </row>
    <row r="51" spans="1:16" hidden="1" x14ac:dyDescent="0.25">
      <c r="A51" t="s">
        <v>28</v>
      </c>
      <c r="B51" s="4">
        <f>SUM(B30:B50)</f>
        <v>7850</v>
      </c>
      <c r="C51" s="4">
        <f t="shared" ref="C51:G51" si="2">SUM(C30:C50)</f>
        <v>5298</v>
      </c>
      <c r="D51" s="4">
        <f t="shared" si="2"/>
        <v>17704</v>
      </c>
      <c r="E51" s="4">
        <f t="shared" si="2"/>
        <v>25920</v>
      </c>
      <c r="F51" s="4">
        <f t="shared" si="2"/>
        <v>22721</v>
      </c>
      <c r="G51" s="4">
        <f t="shared" si="2"/>
        <v>39934</v>
      </c>
      <c r="I51" t="s">
        <v>28</v>
      </c>
      <c r="J51" s="4">
        <f>SUM(J30:J50)</f>
        <v>16183</v>
      </c>
      <c r="K51" s="4">
        <f t="shared" ref="K51:O51" si="3">SUM(K30:K50)</f>
        <v>12236</v>
      </c>
      <c r="L51" s="4">
        <f t="shared" si="3"/>
        <v>77755</v>
      </c>
      <c r="M51" s="4">
        <f t="shared" si="3"/>
        <v>97128</v>
      </c>
      <c r="N51" s="4">
        <f t="shared" si="3"/>
        <v>74202</v>
      </c>
      <c r="O51" s="4">
        <f t="shared" si="3"/>
        <v>80679</v>
      </c>
    </row>
    <row r="52" spans="1:16" hidden="1" x14ac:dyDescent="0.25"/>
    <row r="53" spans="1:16" hidden="1" x14ac:dyDescent="0.25">
      <c r="A53" s="5" t="s">
        <v>31</v>
      </c>
    </row>
    <row r="54" spans="1:16" hidden="1" x14ac:dyDescent="0.25">
      <c r="A54" s="1" t="s">
        <v>0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5</v>
      </c>
      <c r="G54" s="2" t="s">
        <v>6</v>
      </c>
      <c r="I54" s="1" t="s">
        <v>7</v>
      </c>
      <c r="J54" s="2" t="s">
        <v>1</v>
      </c>
      <c r="K54" s="2" t="s">
        <v>2</v>
      </c>
      <c r="L54" s="2" t="s">
        <v>3</v>
      </c>
      <c r="M54" s="2" t="s">
        <v>4</v>
      </c>
      <c r="N54" s="2" t="s">
        <v>5</v>
      </c>
      <c r="O54" s="2" t="s">
        <v>6</v>
      </c>
    </row>
    <row r="55" spans="1:16" hidden="1" x14ac:dyDescent="0.25">
      <c r="A55" s="2" t="s">
        <v>58</v>
      </c>
      <c r="B55" s="4">
        <f>B5+B30/2+B51/2</f>
        <v>44510.5</v>
      </c>
      <c r="C55" s="4">
        <f t="shared" ref="C55:G55" si="4">C5+C30/2+C51/2</f>
        <v>25082</v>
      </c>
      <c r="D55" s="4">
        <f t="shared" si="4"/>
        <v>88907.5</v>
      </c>
      <c r="E55" s="4">
        <f t="shared" si="4"/>
        <v>111538</v>
      </c>
      <c r="F55" s="4">
        <f t="shared" si="4"/>
        <v>155268.5</v>
      </c>
      <c r="G55" s="4">
        <f t="shared" si="4"/>
        <v>178848.5</v>
      </c>
      <c r="I55" s="2" t="s">
        <v>58</v>
      </c>
      <c r="J55" s="4">
        <f>J5+J30/2+J51/2</f>
        <v>342174.5</v>
      </c>
      <c r="K55" s="4">
        <f t="shared" ref="K55:O55" si="5">K5+K30/2+K51/2</f>
        <v>146724</v>
      </c>
      <c r="L55" s="4">
        <f t="shared" si="5"/>
        <v>386961</v>
      </c>
      <c r="M55" s="4">
        <f t="shared" si="5"/>
        <v>355539</v>
      </c>
      <c r="N55" s="4">
        <f t="shared" si="5"/>
        <v>314038</v>
      </c>
      <c r="O55" s="4">
        <f t="shared" si="5"/>
        <v>279887</v>
      </c>
    </row>
    <row r="56" spans="1:16" hidden="1" x14ac:dyDescent="0.25">
      <c r="A56" s="2" t="s">
        <v>9</v>
      </c>
      <c r="B56" s="4">
        <f>B6+B31/2</f>
        <v>33141</v>
      </c>
      <c r="C56" s="4">
        <f t="shared" ref="C56:G56" si="6">C6+C31/2</f>
        <v>18443</v>
      </c>
      <c r="D56" s="4">
        <f t="shared" si="6"/>
        <v>67895</v>
      </c>
      <c r="E56" s="4">
        <f t="shared" si="6"/>
        <v>66744</v>
      </c>
      <c r="F56" s="4">
        <f t="shared" si="6"/>
        <v>56686</v>
      </c>
      <c r="G56" s="4">
        <f t="shared" si="6"/>
        <v>54751</v>
      </c>
      <c r="I56" s="2" t="s">
        <v>9</v>
      </c>
      <c r="J56" s="4">
        <f>J6+J31/2</f>
        <v>3494</v>
      </c>
      <c r="K56" s="4">
        <f t="shared" ref="K56:O56" si="7">K6+K31/2</f>
        <v>2500.5</v>
      </c>
      <c r="L56" s="4">
        <f t="shared" si="7"/>
        <v>29035</v>
      </c>
      <c r="M56" s="4">
        <f t="shared" si="7"/>
        <v>55088</v>
      </c>
      <c r="N56" s="4">
        <f t="shared" si="7"/>
        <v>45546</v>
      </c>
      <c r="O56" s="4">
        <f t="shared" si="7"/>
        <v>49517.5</v>
      </c>
    </row>
    <row r="57" spans="1:16" hidden="1" x14ac:dyDescent="0.25">
      <c r="A57" s="2" t="s">
        <v>10</v>
      </c>
      <c r="B57" s="4">
        <f t="shared" ref="B57:G57" si="8">B7+B32/2</f>
        <v>9979.5</v>
      </c>
      <c r="C57" s="4">
        <f t="shared" si="8"/>
        <v>4391.5</v>
      </c>
      <c r="D57" s="4">
        <f t="shared" si="8"/>
        <v>25852</v>
      </c>
      <c r="E57" s="4">
        <f t="shared" si="8"/>
        <v>25113</v>
      </c>
      <c r="F57" s="4">
        <f t="shared" si="8"/>
        <v>23588</v>
      </c>
      <c r="G57" s="4">
        <f t="shared" si="8"/>
        <v>24884</v>
      </c>
      <c r="I57" s="2" t="s">
        <v>10</v>
      </c>
      <c r="J57" s="4">
        <f t="shared" ref="J57:O57" si="9">J7+J32/2</f>
        <v>1137.5</v>
      </c>
      <c r="K57" s="4">
        <f t="shared" si="9"/>
        <v>859</v>
      </c>
      <c r="L57" s="4">
        <f t="shared" si="9"/>
        <v>16875</v>
      </c>
      <c r="M57" s="4">
        <f t="shared" si="9"/>
        <v>31184</v>
      </c>
      <c r="N57" s="4">
        <f t="shared" si="9"/>
        <v>32349.5</v>
      </c>
      <c r="O57" s="4">
        <f t="shared" si="9"/>
        <v>31581</v>
      </c>
    </row>
    <row r="58" spans="1:16" hidden="1" x14ac:dyDescent="0.25">
      <c r="A58" s="2" t="s">
        <v>11</v>
      </c>
      <c r="B58" s="4">
        <f t="shared" ref="B58:G58" si="10">B8+B33/2</f>
        <v>13957</v>
      </c>
      <c r="C58" s="4">
        <f t="shared" si="10"/>
        <v>8049</v>
      </c>
      <c r="D58" s="4">
        <f t="shared" si="10"/>
        <v>26256</v>
      </c>
      <c r="E58" s="4">
        <f t="shared" si="10"/>
        <v>33063</v>
      </c>
      <c r="F58" s="4">
        <f t="shared" si="10"/>
        <v>35410.5</v>
      </c>
      <c r="G58" s="4">
        <f t="shared" si="10"/>
        <v>36021.5</v>
      </c>
      <c r="I58" s="2" t="s">
        <v>11</v>
      </c>
      <c r="J58" s="4">
        <f t="shared" ref="J58:O58" si="11">J8+J33/2</f>
        <v>199</v>
      </c>
      <c r="K58" s="4">
        <f t="shared" si="11"/>
        <v>285</v>
      </c>
      <c r="L58" s="4">
        <f t="shared" si="11"/>
        <v>3489.5</v>
      </c>
      <c r="M58" s="4">
        <f t="shared" si="11"/>
        <v>9367.5</v>
      </c>
      <c r="N58" s="4">
        <f t="shared" si="11"/>
        <v>11164</v>
      </c>
      <c r="O58" s="4">
        <f t="shared" si="11"/>
        <v>10938</v>
      </c>
    </row>
    <row r="59" spans="1:16" hidden="1" x14ac:dyDescent="0.25">
      <c r="A59" s="2" t="s">
        <v>12</v>
      </c>
      <c r="B59" s="4">
        <f t="shared" ref="B59:G59" si="12">B9+B34/2</f>
        <v>12936</v>
      </c>
      <c r="C59" s="4">
        <f t="shared" si="12"/>
        <v>5891</v>
      </c>
      <c r="D59" s="4">
        <f t="shared" si="12"/>
        <v>25188.5</v>
      </c>
      <c r="E59" s="4">
        <f t="shared" si="12"/>
        <v>24100.5</v>
      </c>
      <c r="F59" s="4">
        <f t="shared" si="12"/>
        <v>23519.5</v>
      </c>
      <c r="G59" s="4">
        <f t="shared" si="12"/>
        <v>24503</v>
      </c>
      <c r="I59" s="2" t="s">
        <v>12</v>
      </c>
      <c r="J59" s="4">
        <f t="shared" ref="J59:O59" si="13">J9+J34/2</f>
        <v>3114.5</v>
      </c>
      <c r="K59" s="4">
        <f t="shared" si="13"/>
        <v>1922.5</v>
      </c>
      <c r="L59" s="4">
        <f t="shared" si="13"/>
        <v>16373</v>
      </c>
      <c r="M59" s="4">
        <f t="shared" si="13"/>
        <v>22938</v>
      </c>
      <c r="N59" s="4">
        <f t="shared" si="13"/>
        <v>24359.5</v>
      </c>
      <c r="O59" s="4">
        <f t="shared" si="13"/>
        <v>29176</v>
      </c>
    </row>
    <row r="60" spans="1:16" hidden="1" x14ac:dyDescent="0.25">
      <c r="A60" s="2" t="s">
        <v>13</v>
      </c>
      <c r="B60" s="4">
        <f t="shared" ref="B60:G60" si="14">B10+B35/2</f>
        <v>6169.5</v>
      </c>
      <c r="C60" s="4">
        <f t="shared" si="14"/>
        <v>3090.5</v>
      </c>
      <c r="D60" s="4">
        <f t="shared" si="14"/>
        <v>15972</v>
      </c>
      <c r="E60" s="4">
        <f t="shared" si="14"/>
        <v>12730.5</v>
      </c>
      <c r="F60" s="4">
        <f t="shared" si="14"/>
        <v>10402</v>
      </c>
      <c r="G60" s="4">
        <f t="shared" si="14"/>
        <v>10932</v>
      </c>
      <c r="I60" s="2" t="s">
        <v>13</v>
      </c>
      <c r="J60" s="4">
        <f t="shared" ref="J60:O60" si="15">J10+J35/2</f>
        <v>296</v>
      </c>
      <c r="K60" s="4">
        <f t="shared" si="15"/>
        <v>199.5</v>
      </c>
      <c r="L60" s="4">
        <f t="shared" si="15"/>
        <v>3509</v>
      </c>
      <c r="M60" s="4">
        <f t="shared" si="15"/>
        <v>6303</v>
      </c>
      <c r="N60" s="4">
        <f t="shared" si="15"/>
        <v>7412</v>
      </c>
      <c r="O60" s="4">
        <f t="shared" si="15"/>
        <v>10617</v>
      </c>
    </row>
    <row r="61" spans="1:16" hidden="1" x14ac:dyDescent="0.25">
      <c r="A61" s="2" t="s">
        <v>14</v>
      </c>
      <c r="B61" s="4">
        <f t="shared" ref="B61:G61" si="16">B11+B36/2</f>
        <v>2309</v>
      </c>
      <c r="C61" s="4">
        <f t="shared" si="16"/>
        <v>1225</v>
      </c>
      <c r="D61" s="4">
        <f t="shared" si="16"/>
        <v>8451</v>
      </c>
      <c r="E61" s="4">
        <f t="shared" si="16"/>
        <v>8308.5</v>
      </c>
      <c r="F61" s="4">
        <f t="shared" si="16"/>
        <v>9098</v>
      </c>
      <c r="G61" s="4">
        <f t="shared" si="16"/>
        <v>12358</v>
      </c>
      <c r="I61" s="2" t="s">
        <v>14</v>
      </c>
      <c r="J61" s="4">
        <f t="shared" ref="J61:O61" si="17">J11+J36/2</f>
        <v>8908.5</v>
      </c>
      <c r="K61" s="4">
        <f t="shared" si="17"/>
        <v>5807</v>
      </c>
      <c r="L61" s="4">
        <f t="shared" si="17"/>
        <v>39285.5</v>
      </c>
      <c r="M61" s="4">
        <f t="shared" si="17"/>
        <v>52522.5</v>
      </c>
      <c r="N61" s="4">
        <f t="shared" si="17"/>
        <v>53602</v>
      </c>
      <c r="O61" s="4">
        <f t="shared" si="17"/>
        <v>73932</v>
      </c>
    </row>
    <row r="62" spans="1:16" hidden="1" x14ac:dyDescent="0.25">
      <c r="A62" s="2" t="s">
        <v>15</v>
      </c>
      <c r="B62" s="4">
        <f t="shared" ref="B62:G62" si="18">B12+B37/2</f>
        <v>1521.5</v>
      </c>
      <c r="C62" s="4">
        <f t="shared" si="18"/>
        <v>1767.5</v>
      </c>
      <c r="D62" s="4">
        <f t="shared" si="18"/>
        <v>4168</v>
      </c>
      <c r="E62" s="4">
        <f t="shared" si="18"/>
        <v>3048</v>
      </c>
      <c r="F62" s="4">
        <f t="shared" si="18"/>
        <v>4176</v>
      </c>
      <c r="G62" s="4">
        <f t="shared" si="18"/>
        <v>6059</v>
      </c>
      <c r="I62" s="2" t="s">
        <v>15</v>
      </c>
      <c r="J62" s="4">
        <f t="shared" ref="J62:O62" si="19">J12+J37/2</f>
        <v>250</v>
      </c>
      <c r="K62" s="4">
        <f t="shared" si="19"/>
        <v>473.5</v>
      </c>
      <c r="L62" s="4">
        <f t="shared" si="19"/>
        <v>2774.5</v>
      </c>
      <c r="M62" s="4">
        <f t="shared" si="19"/>
        <v>2420.5</v>
      </c>
      <c r="N62" s="4">
        <f t="shared" si="19"/>
        <v>4043</v>
      </c>
      <c r="O62" s="4">
        <f t="shared" si="19"/>
        <v>6163.5</v>
      </c>
    </row>
    <row r="63" spans="1:16" hidden="1" x14ac:dyDescent="0.25">
      <c r="A63" s="2" t="s">
        <v>16</v>
      </c>
      <c r="B63" s="4">
        <f t="shared" ref="B63:G63" si="20">B13+B38/2</f>
        <v>128</v>
      </c>
      <c r="C63" s="4">
        <f t="shared" si="20"/>
        <v>444</v>
      </c>
      <c r="D63" s="4">
        <f t="shared" si="20"/>
        <v>2015</v>
      </c>
      <c r="E63" s="4">
        <f t="shared" si="20"/>
        <v>1416.5</v>
      </c>
      <c r="F63" s="4">
        <f t="shared" si="20"/>
        <v>2912</v>
      </c>
      <c r="G63" s="4">
        <f t="shared" si="20"/>
        <v>3596</v>
      </c>
      <c r="I63" s="2" t="s">
        <v>16</v>
      </c>
      <c r="J63" s="4">
        <f t="shared" ref="J63:O63" si="21">J13+J38/2</f>
        <v>453</v>
      </c>
      <c r="K63" s="4">
        <f t="shared" si="21"/>
        <v>774</v>
      </c>
      <c r="L63" s="4">
        <f t="shared" si="21"/>
        <v>5087.5</v>
      </c>
      <c r="M63" s="4">
        <f t="shared" si="21"/>
        <v>6955</v>
      </c>
      <c r="N63" s="4">
        <f t="shared" si="21"/>
        <v>10209.5</v>
      </c>
      <c r="O63" s="4">
        <f t="shared" si="21"/>
        <v>12179</v>
      </c>
    </row>
    <row r="64" spans="1:16" hidden="1" x14ac:dyDescent="0.25">
      <c r="A64" s="2" t="s">
        <v>17</v>
      </c>
      <c r="B64" s="4">
        <f t="shared" ref="B64:G64" si="22">B14+B39/2</f>
        <v>15108</v>
      </c>
      <c r="C64" s="4">
        <f t="shared" si="22"/>
        <v>8981.5</v>
      </c>
      <c r="D64" s="4">
        <f t="shared" si="22"/>
        <v>30250.5</v>
      </c>
      <c r="E64" s="4">
        <f t="shared" si="22"/>
        <v>37842</v>
      </c>
      <c r="F64" s="4">
        <f t="shared" si="22"/>
        <v>32110</v>
      </c>
      <c r="G64" s="4">
        <f t="shared" si="22"/>
        <v>30792</v>
      </c>
      <c r="I64" s="2" t="s">
        <v>17</v>
      </c>
      <c r="J64" s="4">
        <f t="shared" ref="J64:O64" si="23">J14+J39/2</f>
        <v>3266.5</v>
      </c>
      <c r="K64" s="4">
        <f t="shared" si="23"/>
        <v>3651</v>
      </c>
      <c r="L64" s="4">
        <f t="shared" si="23"/>
        <v>21874</v>
      </c>
      <c r="M64" s="4">
        <f t="shared" si="23"/>
        <v>31512</v>
      </c>
      <c r="N64" s="4">
        <f t="shared" si="23"/>
        <v>26950.5</v>
      </c>
      <c r="O64" s="4">
        <f t="shared" si="23"/>
        <v>26232.5</v>
      </c>
    </row>
    <row r="65" spans="1:15" hidden="1" x14ac:dyDescent="0.25">
      <c r="A65" s="2" t="s">
        <v>18</v>
      </c>
      <c r="B65" s="4">
        <f t="shared" ref="B65:G65" si="24">B15+B40/2</f>
        <v>32496</v>
      </c>
      <c r="C65" s="4">
        <f t="shared" si="24"/>
        <v>14134</v>
      </c>
      <c r="D65" s="4">
        <f t="shared" si="24"/>
        <v>64231.5</v>
      </c>
      <c r="E65" s="4">
        <f t="shared" si="24"/>
        <v>83320.5</v>
      </c>
      <c r="F65" s="4">
        <f t="shared" si="24"/>
        <v>68296</v>
      </c>
      <c r="G65" s="4">
        <f t="shared" si="24"/>
        <v>61715.5</v>
      </c>
      <c r="I65" s="2" t="s">
        <v>18</v>
      </c>
      <c r="J65" s="4">
        <f t="shared" ref="J65:O65" si="25">J15+J40/2</f>
        <v>9149.5</v>
      </c>
      <c r="K65" s="4">
        <f t="shared" si="25"/>
        <v>5365.5</v>
      </c>
      <c r="L65" s="4">
        <f t="shared" si="25"/>
        <v>36434</v>
      </c>
      <c r="M65" s="4">
        <f t="shared" si="25"/>
        <v>64233</v>
      </c>
      <c r="N65" s="4">
        <f t="shared" si="25"/>
        <v>58068</v>
      </c>
      <c r="O65" s="4">
        <f t="shared" si="25"/>
        <v>53598</v>
      </c>
    </row>
    <row r="66" spans="1:15" hidden="1" x14ac:dyDescent="0.25">
      <c r="A66" s="2" t="s">
        <v>19</v>
      </c>
      <c r="B66" s="4">
        <f t="shared" ref="B66:G66" si="26">B16+B41/2</f>
        <v>30914.5</v>
      </c>
      <c r="C66" s="4">
        <f t="shared" si="26"/>
        <v>14540</v>
      </c>
      <c r="D66" s="4">
        <f t="shared" si="26"/>
        <v>49925.5</v>
      </c>
      <c r="E66" s="4">
        <f t="shared" si="26"/>
        <v>51368.5</v>
      </c>
      <c r="F66" s="4">
        <f t="shared" si="26"/>
        <v>51623</v>
      </c>
      <c r="G66" s="4">
        <f t="shared" si="26"/>
        <v>48822</v>
      </c>
      <c r="I66" s="2" t="s">
        <v>19</v>
      </c>
      <c r="J66" s="4">
        <f t="shared" ref="J66:O66" si="27">J16+J41/2</f>
        <v>54396</v>
      </c>
      <c r="K66" s="4">
        <f t="shared" si="27"/>
        <v>30806.5</v>
      </c>
      <c r="L66" s="4">
        <f t="shared" si="27"/>
        <v>159061</v>
      </c>
      <c r="M66" s="4">
        <f t="shared" si="27"/>
        <v>173852</v>
      </c>
      <c r="N66" s="4">
        <f t="shared" si="27"/>
        <v>143892.5</v>
      </c>
      <c r="O66" s="4">
        <f t="shared" si="27"/>
        <v>110723</v>
      </c>
    </row>
    <row r="67" spans="1:15" hidden="1" x14ac:dyDescent="0.25">
      <c r="A67" s="2" t="s">
        <v>20</v>
      </c>
      <c r="B67" s="4">
        <f t="shared" ref="B67:G67" si="28">B17+B42/2</f>
        <v>7408.5</v>
      </c>
      <c r="C67" s="4">
        <f t="shared" si="28"/>
        <v>4406</v>
      </c>
      <c r="D67" s="4">
        <f t="shared" si="28"/>
        <v>20075</v>
      </c>
      <c r="E67" s="4">
        <f t="shared" si="28"/>
        <v>23448</v>
      </c>
      <c r="F67" s="4">
        <f t="shared" si="28"/>
        <v>26547</v>
      </c>
      <c r="G67" s="4">
        <f t="shared" si="28"/>
        <v>25086</v>
      </c>
      <c r="I67" s="2" t="s">
        <v>20</v>
      </c>
      <c r="J67" s="4">
        <f t="shared" ref="J67:O67" si="29">J17+J42/2</f>
        <v>104.5</v>
      </c>
      <c r="K67" s="4">
        <f t="shared" si="29"/>
        <v>117.5</v>
      </c>
      <c r="L67" s="4">
        <f t="shared" si="29"/>
        <v>1878</v>
      </c>
      <c r="M67" s="4">
        <f t="shared" si="29"/>
        <v>4259</v>
      </c>
      <c r="N67" s="4">
        <f t="shared" si="29"/>
        <v>6002.5</v>
      </c>
      <c r="O67" s="4">
        <f t="shared" si="29"/>
        <v>6224.5</v>
      </c>
    </row>
    <row r="68" spans="1:15" hidden="1" x14ac:dyDescent="0.25">
      <c r="A68" s="2" t="s">
        <v>21</v>
      </c>
      <c r="B68" s="4">
        <f t="shared" ref="B68:G68" si="30">B18+B43/2</f>
        <v>20302.5</v>
      </c>
      <c r="C68" s="4">
        <f t="shared" si="30"/>
        <v>9081</v>
      </c>
      <c r="D68" s="4">
        <f t="shared" si="30"/>
        <v>28780.5</v>
      </c>
      <c r="E68" s="4">
        <f t="shared" si="30"/>
        <v>41820.5</v>
      </c>
      <c r="F68" s="4">
        <f t="shared" si="30"/>
        <v>39165.5</v>
      </c>
      <c r="G68" s="4">
        <f t="shared" si="30"/>
        <v>45172</v>
      </c>
      <c r="I68" s="2" t="s">
        <v>21</v>
      </c>
      <c r="J68" s="4">
        <f t="shared" ref="J68:O68" si="31">J18+J43/2</f>
        <v>15866.5</v>
      </c>
      <c r="K68" s="4">
        <f t="shared" si="31"/>
        <v>8790</v>
      </c>
      <c r="L68" s="4">
        <f t="shared" si="31"/>
        <v>38163.5</v>
      </c>
      <c r="M68" s="4">
        <f t="shared" si="31"/>
        <v>57871</v>
      </c>
      <c r="N68" s="4">
        <f t="shared" si="31"/>
        <v>57276.5</v>
      </c>
      <c r="O68" s="4">
        <f t="shared" si="31"/>
        <v>58229.5</v>
      </c>
    </row>
    <row r="69" spans="1:15" hidden="1" x14ac:dyDescent="0.25">
      <c r="A69" s="2" t="s">
        <v>22</v>
      </c>
      <c r="B69" s="4">
        <f t="shared" ref="B69:G69" si="32">B19+B44/2</f>
        <v>16997</v>
      </c>
      <c r="C69" s="4">
        <f t="shared" si="32"/>
        <v>5471</v>
      </c>
      <c r="D69" s="4">
        <f t="shared" si="32"/>
        <v>24637</v>
      </c>
      <c r="E69" s="4">
        <f t="shared" si="32"/>
        <v>31281.5</v>
      </c>
      <c r="F69" s="4">
        <f t="shared" si="32"/>
        <v>22240.5</v>
      </c>
      <c r="G69" s="4">
        <f t="shared" si="32"/>
        <v>23031</v>
      </c>
      <c r="I69" s="2" t="s">
        <v>22</v>
      </c>
      <c r="J69" s="4">
        <f t="shared" ref="J69:O69" si="33">J19+J44/2</f>
        <v>1093</v>
      </c>
      <c r="K69" s="4">
        <f t="shared" si="33"/>
        <v>466</v>
      </c>
      <c r="L69" s="4">
        <f t="shared" si="33"/>
        <v>3003.5</v>
      </c>
      <c r="M69" s="4">
        <f t="shared" si="33"/>
        <v>4864</v>
      </c>
      <c r="N69" s="4">
        <f t="shared" si="33"/>
        <v>3528</v>
      </c>
      <c r="O69" s="4">
        <f t="shared" si="33"/>
        <v>3666</v>
      </c>
    </row>
    <row r="70" spans="1:15" hidden="1" x14ac:dyDescent="0.25">
      <c r="A70" s="2" t="s">
        <v>23</v>
      </c>
      <c r="B70" s="4">
        <f t="shared" ref="B70:G70" si="34">B20+B45/2</f>
        <v>45664</v>
      </c>
      <c r="C70" s="4">
        <f t="shared" si="34"/>
        <v>27250</v>
      </c>
      <c r="D70" s="4">
        <f t="shared" si="34"/>
        <v>116703</v>
      </c>
      <c r="E70" s="4">
        <f t="shared" si="34"/>
        <v>147807</v>
      </c>
      <c r="F70" s="4">
        <f t="shared" si="34"/>
        <v>124625</v>
      </c>
      <c r="G70" s="4">
        <f t="shared" si="34"/>
        <v>93691</v>
      </c>
      <c r="I70" s="2" t="s">
        <v>23</v>
      </c>
      <c r="J70" s="4">
        <f t="shared" ref="J70:O70" si="35">J20+J45/2</f>
        <v>343.5</v>
      </c>
      <c r="K70" s="4">
        <f t="shared" si="35"/>
        <v>514</v>
      </c>
      <c r="L70" s="4">
        <f t="shared" si="35"/>
        <v>3616</v>
      </c>
      <c r="M70" s="4">
        <f t="shared" si="35"/>
        <v>5420</v>
      </c>
      <c r="N70" s="4">
        <f t="shared" si="35"/>
        <v>4579</v>
      </c>
      <c r="O70" s="4">
        <f t="shared" si="35"/>
        <v>2554</v>
      </c>
    </row>
    <row r="71" spans="1:15" hidden="1" x14ac:dyDescent="0.25">
      <c r="A71" s="2" t="s">
        <v>24</v>
      </c>
      <c r="B71" s="4">
        <f t="shared" ref="B71:G71" si="36">B21+B46/2</f>
        <v>19737.5</v>
      </c>
      <c r="C71" s="4">
        <f t="shared" si="36"/>
        <v>11167</v>
      </c>
      <c r="D71" s="4">
        <f t="shared" si="36"/>
        <v>38671.5</v>
      </c>
      <c r="E71" s="4">
        <f t="shared" si="36"/>
        <v>38159.5</v>
      </c>
      <c r="F71" s="4">
        <f t="shared" si="36"/>
        <v>25304.5</v>
      </c>
      <c r="G71" s="4">
        <f t="shared" si="36"/>
        <v>12867</v>
      </c>
      <c r="I71" s="2" t="s">
        <v>24</v>
      </c>
      <c r="J71" s="4">
        <f t="shared" ref="J71:O71" si="37">J21+J46/2</f>
        <v>1024.5</v>
      </c>
      <c r="K71" s="4">
        <f t="shared" si="37"/>
        <v>908.5</v>
      </c>
      <c r="L71" s="4">
        <f t="shared" si="37"/>
        <v>7078.5</v>
      </c>
      <c r="M71" s="4">
        <f t="shared" si="37"/>
        <v>9646.5</v>
      </c>
      <c r="N71" s="4">
        <f t="shared" si="37"/>
        <v>6819.5</v>
      </c>
      <c r="O71" s="4">
        <f t="shared" si="37"/>
        <v>4041.5</v>
      </c>
    </row>
    <row r="72" spans="1:15" hidden="1" x14ac:dyDescent="0.25">
      <c r="A72" s="2" t="s">
        <v>25</v>
      </c>
      <c r="B72" s="4">
        <f t="shared" ref="B72:G72" si="38">B22+B47/2</f>
        <v>38206</v>
      </c>
      <c r="C72" s="4">
        <f t="shared" si="38"/>
        <v>16285.5</v>
      </c>
      <c r="D72" s="4">
        <f t="shared" si="38"/>
        <v>44152</v>
      </c>
      <c r="E72" s="4">
        <f t="shared" si="38"/>
        <v>43713.5</v>
      </c>
      <c r="F72" s="4">
        <f t="shared" si="38"/>
        <v>33702</v>
      </c>
      <c r="G72" s="4">
        <f t="shared" si="38"/>
        <v>20492.5</v>
      </c>
      <c r="I72" s="2" t="s">
        <v>25</v>
      </c>
      <c r="J72" s="4">
        <f t="shared" ref="J72:O72" si="39">J22+J47/2</f>
        <v>15179.5</v>
      </c>
      <c r="K72" s="4">
        <f t="shared" si="39"/>
        <v>7810.5</v>
      </c>
      <c r="L72" s="4">
        <f t="shared" si="39"/>
        <v>22927.5</v>
      </c>
      <c r="M72" s="4">
        <f t="shared" si="39"/>
        <v>24239.5</v>
      </c>
      <c r="N72" s="4">
        <f t="shared" si="39"/>
        <v>15165.5</v>
      </c>
      <c r="O72" s="4">
        <f t="shared" si="39"/>
        <v>6063.5</v>
      </c>
    </row>
    <row r="73" spans="1:15" hidden="1" x14ac:dyDescent="0.25">
      <c r="A73" s="2" t="s">
        <v>26</v>
      </c>
      <c r="B73" s="4">
        <f t="shared" ref="B73:G73" si="40">B23+B48/2</f>
        <v>12998</v>
      </c>
      <c r="C73" s="4">
        <f t="shared" si="40"/>
        <v>9741.5</v>
      </c>
      <c r="D73" s="4">
        <f t="shared" si="40"/>
        <v>48707</v>
      </c>
      <c r="E73" s="4">
        <f t="shared" si="40"/>
        <v>56078.5</v>
      </c>
      <c r="F73" s="4">
        <f t="shared" si="40"/>
        <v>41451.5</v>
      </c>
      <c r="G73" s="4">
        <f t="shared" si="40"/>
        <v>33825.5</v>
      </c>
      <c r="I73" s="2" t="s">
        <v>26</v>
      </c>
      <c r="J73" s="4">
        <f t="shared" ref="J73:O73" si="41">J23+J48/2</f>
        <v>4012.5</v>
      </c>
      <c r="K73" s="4">
        <f t="shared" si="41"/>
        <v>3368</v>
      </c>
      <c r="L73" s="4">
        <f t="shared" si="41"/>
        <v>21556</v>
      </c>
      <c r="M73" s="4">
        <f t="shared" si="41"/>
        <v>25454</v>
      </c>
      <c r="N73" s="4">
        <f t="shared" si="41"/>
        <v>16675</v>
      </c>
      <c r="O73" s="4">
        <f t="shared" si="41"/>
        <v>8800</v>
      </c>
    </row>
    <row r="74" spans="1:15" hidden="1" x14ac:dyDescent="0.25">
      <c r="A74" s="2" t="s">
        <v>27</v>
      </c>
      <c r="B74" s="4">
        <f t="shared" ref="B74:G74" si="42">B24+B49/2</f>
        <v>24380.5</v>
      </c>
      <c r="C74" s="4">
        <f t="shared" si="42"/>
        <v>10679.5</v>
      </c>
      <c r="D74" s="4">
        <f t="shared" si="42"/>
        <v>49692.5</v>
      </c>
      <c r="E74" s="4">
        <f t="shared" si="42"/>
        <v>57868</v>
      </c>
      <c r="F74" s="4">
        <f t="shared" si="42"/>
        <v>48520.5</v>
      </c>
      <c r="G74" s="4">
        <f t="shared" si="42"/>
        <v>32518</v>
      </c>
      <c r="I74" s="2" t="s">
        <v>27</v>
      </c>
      <c r="J74" s="4">
        <f t="shared" ref="J74:O74" si="43">J24+J49/2</f>
        <v>240</v>
      </c>
      <c r="K74" s="4">
        <f t="shared" si="43"/>
        <v>309</v>
      </c>
      <c r="L74" s="4">
        <f t="shared" si="43"/>
        <v>3431</v>
      </c>
      <c r="M74" s="4">
        <f t="shared" si="43"/>
        <v>5477</v>
      </c>
      <c r="N74" s="4">
        <f t="shared" si="43"/>
        <v>4875</v>
      </c>
      <c r="O74" s="4">
        <f t="shared" si="43"/>
        <v>2926</v>
      </c>
    </row>
    <row r="75" spans="1:15" hidden="1" x14ac:dyDescent="0.25">
      <c r="A75" s="2" t="s">
        <v>8</v>
      </c>
      <c r="B75" s="4">
        <f t="shared" ref="B75:G75" si="44">B25+B50/2</f>
        <v>8769.5</v>
      </c>
      <c r="C75" s="4">
        <f t="shared" si="44"/>
        <v>5298.5</v>
      </c>
      <c r="D75" s="4">
        <f t="shared" si="44"/>
        <v>19962</v>
      </c>
      <c r="E75" s="4">
        <f t="shared" si="44"/>
        <v>11235.5</v>
      </c>
      <c r="F75" s="4">
        <f t="shared" si="44"/>
        <v>13228</v>
      </c>
      <c r="G75" s="4">
        <f t="shared" si="44"/>
        <v>15468.5</v>
      </c>
      <c r="I75" s="2" t="s">
        <v>8</v>
      </c>
      <c r="J75" s="4">
        <f t="shared" ref="J75:O75" si="45">J25+J50/2</f>
        <v>9901</v>
      </c>
      <c r="K75" s="4">
        <f t="shared" si="45"/>
        <v>7880.5</v>
      </c>
      <c r="L75" s="4">
        <f t="shared" si="45"/>
        <v>42596</v>
      </c>
      <c r="M75" s="4">
        <f t="shared" si="45"/>
        <v>33327.5</v>
      </c>
      <c r="N75" s="4">
        <f t="shared" si="45"/>
        <v>39572.5</v>
      </c>
      <c r="O75" s="4">
        <f t="shared" si="45"/>
        <v>50120.5</v>
      </c>
    </row>
    <row r="76" spans="1:15" hidden="1" x14ac:dyDescent="0.25">
      <c r="A76" t="s">
        <v>28</v>
      </c>
      <c r="B76" s="4">
        <f>SUM(B55:B75)</f>
        <v>397634</v>
      </c>
      <c r="C76" s="4">
        <f t="shared" ref="C76:G76" si="46">SUM(C55:C75)</f>
        <v>205419</v>
      </c>
      <c r="D76" s="4">
        <f t="shared" si="46"/>
        <v>800493</v>
      </c>
      <c r="E76" s="4">
        <f t="shared" si="46"/>
        <v>910005</v>
      </c>
      <c r="F76" s="4">
        <f t="shared" si="46"/>
        <v>847874</v>
      </c>
      <c r="G76" s="4">
        <f t="shared" si="46"/>
        <v>795434</v>
      </c>
      <c r="I76" t="s">
        <v>28</v>
      </c>
      <c r="J76" s="4">
        <f>SUM(J55:J75)</f>
        <v>474604</v>
      </c>
      <c r="K76" s="4">
        <f t="shared" ref="K76:O76" si="47">SUM(K55:K75)</f>
        <v>229532</v>
      </c>
      <c r="L76" s="4">
        <f t="shared" si="47"/>
        <v>865009</v>
      </c>
      <c r="M76" s="4">
        <f t="shared" si="47"/>
        <v>982473</v>
      </c>
      <c r="N76" s="4">
        <f t="shared" si="47"/>
        <v>886128</v>
      </c>
      <c r="O76" s="4">
        <f t="shared" si="47"/>
        <v>837170</v>
      </c>
    </row>
    <row r="77" spans="1:15" hidden="1" x14ac:dyDescent="0.25">
      <c r="B77" s="4"/>
      <c r="C77" s="4"/>
      <c r="D77" s="4"/>
      <c r="E77" s="4"/>
      <c r="F77" s="4"/>
      <c r="G77" s="4"/>
      <c r="J77" s="4"/>
      <c r="K77" s="4"/>
      <c r="L77" s="4"/>
      <c r="M77" s="4"/>
      <c r="N77" s="4"/>
      <c r="O77" s="4"/>
    </row>
    <row r="78" spans="1:15" x14ac:dyDescent="0.25">
      <c r="A78" s="1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F78" s="2" t="s">
        <v>5</v>
      </c>
      <c r="G78" s="2" t="s">
        <v>6</v>
      </c>
      <c r="I78" s="1" t="s">
        <v>7</v>
      </c>
      <c r="J78" s="2" t="s">
        <v>1</v>
      </c>
      <c r="K78" s="2" t="s">
        <v>2</v>
      </c>
      <c r="L78" s="2" t="s">
        <v>3</v>
      </c>
      <c r="M78" s="2" t="s">
        <v>4</v>
      </c>
      <c r="N78" s="2" t="s">
        <v>5</v>
      </c>
      <c r="O78" s="2" t="s">
        <v>6</v>
      </c>
    </row>
    <row r="79" spans="1:15" x14ac:dyDescent="0.25">
      <c r="A79" s="2" t="s">
        <v>58</v>
      </c>
      <c r="B79" s="3">
        <f>B55/B$76</f>
        <v>0.11193836543152748</v>
      </c>
      <c r="C79" s="3">
        <f t="shared" ref="C79:G79" si="48">C55/C$76</f>
        <v>0.12210165564042275</v>
      </c>
      <c r="D79" s="3">
        <f t="shared" si="48"/>
        <v>0.11106593062025527</v>
      </c>
      <c r="E79" s="3">
        <f t="shared" si="48"/>
        <v>0.12256855731561915</v>
      </c>
      <c r="F79" s="3">
        <f t="shared" si="48"/>
        <v>0.18312685611305454</v>
      </c>
      <c r="G79" s="3">
        <f t="shared" si="48"/>
        <v>0.22484392168300577</v>
      </c>
      <c r="I79" s="2" t="s">
        <v>58</v>
      </c>
      <c r="J79" s="3">
        <f>J55/J$76</f>
        <v>0.72096842841611108</v>
      </c>
      <c r="K79" s="3">
        <f t="shared" ref="K79:O79" si="49">K55/K$76</f>
        <v>0.63923113117125285</v>
      </c>
      <c r="L79" s="3">
        <f t="shared" si="49"/>
        <v>0.44734910272609879</v>
      </c>
      <c r="M79" s="3">
        <f t="shared" si="49"/>
        <v>0.36188170056581709</v>
      </c>
      <c r="N79" s="3">
        <f t="shared" si="49"/>
        <v>0.35439349619919469</v>
      </c>
      <c r="O79" s="3">
        <f t="shared" si="49"/>
        <v>0.33432516693144759</v>
      </c>
    </row>
    <row r="80" spans="1:15" x14ac:dyDescent="0.25">
      <c r="A80" s="2" t="s">
        <v>9</v>
      </c>
      <c r="B80" s="3">
        <f t="shared" ref="B80:G80" si="50">B56/B$76</f>
        <v>8.3345488564861153E-2</v>
      </c>
      <c r="C80" s="3">
        <f t="shared" si="50"/>
        <v>8.9782347299908971E-2</v>
      </c>
      <c r="D80" s="3">
        <f t="shared" si="50"/>
        <v>8.4816481843064215E-2</v>
      </c>
      <c r="E80" s="3">
        <f t="shared" si="50"/>
        <v>7.3344651952461801E-2</v>
      </c>
      <c r="F80" s="3">
        <f t="shared" si="50"/>
        <v>6.6856631999565971E-2</v>
      </c>
      <c r="G80" s="3">
        <f t="shared" si="50"/>
        <v>6.8831606393490855E-2</v>
      </c>
      <c r="I80" s="2" t="s">
        <v>9</v>
      </c>
      <c r="J80" s="3">
        <f t="shared" ref="J80:O80" si="51">J56/J$76</f>
        <v>7.361926995979806E-3</v>
      </c>
      <c r="K80" s="3">
        <f t="shared" si="51"/>
        <v>1.0893905860620742E-2</v>
      </c>
      <c r="L80" s="3">
        <f t="shared" si="51"/>
        <v>3.3566124745522882E-2</v>
      </c>
      <c r="M80" s="3">
        <f t="shared" si="51"/>
        <v>5.6070752071558198E-2</v>
      </c>
      <c r="N80" s="3">
        <f t="shared" si="51"/>
        <v>5.1398894967769893E-2</v>
      </c>
      <c r="O80" s="3">
        <f t="shared" si="51"/>
        <v>5.9148679479675573E-2</v>
      </c>
    </row>
    <row r="81" spans="1:15" x14ac:dyDescent="0.25">
      <c r="A81" s="2" t="s">
        <v>10</v>
      </c>
      <c r="B81" s="3">
        <f t="shared" ref="B81:G81" si="52">B57/B$76</f>
        <v>2.5097199937631088E-2</v>
      </c>
      <c r="C81" s="3">
        <f t="shared" si="52"/>
        <v>2.1378256149625886E-2</v>
      </c>
      <c r="D81" s="3">
        <f t="shared" si="52"/>
        <v>3.229509814576767E-2</v>
      </c>
      <c r="E81" s="3">
        <f t="shared" si="52"/>
        <v>2.7596551667298533E-2</v>
      </c>
      <c r="F81" s="3">
        <f t="shared" si="52"/>
        <v>2.7820171393390998E-2</v>
      </c>
      <c r="G81" s="3">
        <f t="shared" si="52"/>
        <v>3.1283550866570954E-2</v>
      </c>
      <c r="I81" s="2" t="s">
        <v>10</v>
      </c>
      <c r="J81" s="3">
        <f t="shared" ref="J81:O81" si="53">J57/J$76</f>
        <v>2.3967349622000659E-3</v>
      </c>
      <c r="K81" s="3">
        <f t="shared" si="53"/>
        <v>3.7423975741944478E-3</v>
      </c>
      <c r="L81" s="3">
        <f t="shared" si="53"/>
        <v>1.9508467541956211E-2</v>
      </c>
      <c r="M81" s="3">
        <f t="shared" si="53"/>
        <v>3.1740312456423739E-2</v>
      </c>
      <c r="N81" s="3">
        <f t="shared" si="53"/>
        <v>3.6506576927938177E-2</v>
      </c>
      <c r="O81" s="3">
        <f t="shared" si="53"/>
        <v>3.7723520909731599E-2</v>
      </c>
    </row>
    <row r="82" spans="1:15" x14ac:dyDescent="0.25">
      <c r="A82" s="2" t="s">
        <v>11</v>
      </c>
      <c r="B82" s="3">
        <f t="shared" ref="B82:G82" si="54">B58/B$76</f>
        <v>3.5100117193197763E-2</v>
      </c>
      <c r="C82" s="3">
        <f t="shared" si="54"/>
        <v>3.9183327735019639E-2</v>
      </c>
      <c r="D82" s="3">
        <f t="shared" si="54"/>
        <v>3.2799787131180411E-2</v>
      </c>
      <c r="E82" s="3">
        <f t="shared" si="54"/>
        <v>3.6332767402376911E-2</v>
      </c>
      <c r="F82" s="3">
        <f t="shared" si="54"/>
        <v>4.1763870575109038E-2</v>
      </c>
      <c r="G82" s="3">
        <f t="shared" si="54"/>
        <v>4.528534108423829E-2</v>
      </c>
      <c r="I82" s="2" t="s">
        <v>11</v>
      </c>
      <c r="J82" s="3">
        <f t="shared" ref="J82:O82" si="55">J58/J$76</f>
        <v>4.1929692965082468E-4</v>
      </c>
      <c r="K82" s="3">
        <f t="shared" si="55"/>
        <v>1.2416569367234198E-3</v>
      </c>
      <c r="L82" s="3">
        <f t="shared" si="55"/>
        <v>4.0340620733425895E-3</v>
      </c>
      <c r="M82" s="3">
        <f t="shared" si="55"/>
        <v>9.5346131649419377E-3</v>
      </c>
      <c r="N82" s="3">
        <f t="shared" si="55"/>
        <v>1.2598631348969901E-2</v>
      </c>
      <c r="O82" s="3">
        <f t="shared" si="55"/>
        <v>1.3065446683469307E-2</v>
      </c>
    </row>
    <row r="83" spans="1:15" x14ac:dyDescent="0.25">
      <c r="A83" s="2" t="s">
        <v>12</v>
      </c>
      <c r="B83" s="3">
        <f t="shared" ref="B83:G83" si="56">B59/B$76</f>
        <v>3.2532429319424398E-2</v>
      </c>
      <c r="C83" s="3">
        <f t="shared" si="56"/>
        <v>2.8677970392222724E-2</v>
      </c>
      <c r="D83" s="3">
        <f t="shared" si="56"/>
        <v>3.1466233933338583E-2</v>
      </c>
      <c r="E83" s="3">
        <f t="shared" si="56"/>
        <v>2.6483920418019682E-2</v>
      </c>
      <c r="F83" s="3">
        <f t="shared" si="56"/>
        <v>2.7739381087284194E-2</v>
      </c>
      <c r="G83" s="3">
        <f t="shared" si="56"/>
        <v>3.0804567066532233E-2</v>
      </c>
      <c r="I83" s="2" t="s">
        <v>12</v>
      </c>
      <c r="J83" s="3">
        <f t="shared" ref="J83:O83" si="57">J59/J$76</f>
        <v>6.5623130019974545E-3</v>
      </c>
      <c r="K83" s="3">
        <f t="shared" si="57"/>
        <v>8.3757384591255247E-3</v>
      </c>
      <c r="L83" s="3">
        <f t="shared" si="57"/>
        <v>1.8928126759374757E-2</v>
      </c>
      <c r="M83" s="3">
        <f t="shared" si="57"/>
        <v>2.3347206488117229E-2</v>
      </c>
      <c r="N83" s="3">
        <f t="shared" si="57"/>
        <v>2.7489820883664664E-2</v>
      </c>
      <c r="O83" s="3">
        <f t="shared" si="57"/>
        <v>3.4850747160075017E-2</v>
      </c>
    </row>
    <row r="84" spans="1:15" x14ac:dyDescent="0.25">
      <c r="A84" s="2" t="s">
        <v>13</v>
      </c>
      <c r="B84" s="3">
        <f t="shared" ref="B84:G84" si="58">B60/B$76</f>
        <v>1.55155243263906E-2</v>
      </c>
      <c r="C84" s="3">
        <f t="shared" si="58"/>
        <v>1.5044859531007355E-2</v>
      </c>
      <c r="D84" s="3">
        <f t="shared" si="58"/>
        <v>1.9952704146069984E-2</v>
      </c>
      <c r="E84" s="3">
        <f t="shared" si="58"/>
        <v>1.3989483574266076E-2</v>
      </c>
      <c r="F84" s="3">
        <f t="shared" si="58"/>
        <v>1.2268332322963081E-2</v>
      </c>
      <c r="G84" s="3">
        <f t="shared" si="58"/>
        <v>1.3743440687725192E-2</v>
      </c>
      <c r="I84" s="2" t="s">
        <v>13</v>
      </c>
      <c r="J84" s="3">
        <f t="shared" ref="J84:O84" si="59">J60/J$76</f>
        <v>6.2367784510876433E-4</v>
      </c>
      <c r="K84" s="3">
        <f t="shared" si="59"/>
        <v>8.6915985570639386E-4</v>
      </c>
      <c r="L84" s="3">
        <f t="shared" si="59"/>
        <v>4.0566051913910718E-3</v>
      </c>
      <c r="M84" s="3">
        <f t="shared" si="59"/>
        <v>6.4154434778360319E-3</v>
      </c>
      <c r="N84" s="3">
        <f t="shared" si="59"/>
        <v>8.3644800751133015E-3</v>
      </c>
      <c r="O84" s="3">
        <f t="shared" si="59"/>
        <v>1.2682012016675227E-2</v>
      </c>
    </row>
    <row r="85" spans="1:15" x14ac:dyDescent="0.25">
      <c r="A85" s="2" t="s">
        <v>14</v>
      </c>
      <c r="B85" s="3">
        <f t="shared" ref="B85:G85" si="60">B61/B$76</f>
        <v>5.8068475029801276E-3</v>
      </c>
      <c r="C85" s="3">
        <f t="shared" si="60"/>
        <v>5.9634211051558033E-3</v>
      </c>
      <c r="D85" s="3">
        <f t="shared" si="60"/>
        <v>1.0557244098324408E-2</v>
      </c>
      <c r="E85" s="3">
        <f t="shared" si="60"/>
        <v>9.130169614452668E-3</v>
      </c>
      <c r="F85" s="3">
        <f t="shared" si="60"/>
        <v>1.0730367955616047E-2</v>
      </c>
      <c r="G85" s="3">
        <f t="shared" si="60"/>
        <v>1.5536172705717884E-2</v>
      </c>
      <c r="I85" s="2" t="s">
        <v>14</v>
      </c>
      <c r="J85" s="3">
        <f t="shared" ref="J85:O85" si="61">J61/J$76</f>
        <v>1.877038541605212E-2</v>
      </c>
      <c r="K85" s="3">
        <f t="shared" si="61"/>
        <v>2.5299304672115434E-2</v>
      </c>
      <c r="L85" s="3">
        <f t="shared" si="61"/>
        <v>4.541629046634197E-2</v>
      </c>
      <c r="M85" s="3">
        <f t="shared" si="61"/>
        <v>5.345948438277693E-2</v>
      </c>
      <c r="N85" s="3">
        <f t="shared" si="61"/>
        <v>6.0490132351082464E-2</v>
      </c>
      <c r="O85" s="3">
        <f t="shared" si="61"/>
        <v>8.8311812415638402E-2</v>
      </c>
    </row>
    <row r="86" spans="1:15" x14ac:dyDescent="0.25">
      <c r="A86" s="2" t="s">
        <v>15</v>
      </c>
      <c r="B86" s="3">
        <f t="shared" ref="B86:G86" si="62">B62/B$76</f>
        <v>3.8263830557749086E-3</v>
      </c>
      <c r="C86" s="3">
        <f t="shared" si="62"/>
        <v>8.6043647374390887E-3</v>
      </c>
      <c r="D86" s="3">
        <f t="shared" si="62"/>
        <v>5.2067913148522221E-3</v>
      </c>
      <c r="E86" s="3">
        <f t="shared" si="62"/>
        <v>3.3494321459772197E-3</v>
      </c>
      <c r="F86" s="3">
        <f t="shared" si="62"/>
        <v>4.9252601211972535E-3</v>
      </c>
      <c r="G86" s="3">
        <f t="shared" si="62"/>
        <v>7.6172253134766683E-3</v>
      </c>
      <c r="I86" s="2" t="s">
        <v>15</v>
      </c>
      <c r="J86" s="3">
        <f t="shared" ref="J86:O86" si="63">J62/J$76</f>
        <v>5.2675493674726715E-4</v>
      </c>
      <c r="K86" s="3">
        <f t="shared" si="63"/>
        <v>2.0628931913632955E-3</v>
      </c>
      <c r="L86" s="3">
        <f t="shared" si="63"/>
        <v>3.2074810782315561E-3</v>
      </c>
      <c r="M86" s="3">
        <f t="shared" si="63"/>
        <v>2.4636809357610847E-3</v>
      </c>
      <c r="N86" s="3">
        <f t="shared" si="63"/>
        <v>4.5625462687106152E-3</v>
      </c>
      <c r="O86" s="3">
        <f t="shared" si="63"/>
        <v>7.3623039526022191E-3</v>
      </c>
    </row>
    <row r="87" spans="1:15" x14ac:dyDescent="0.25">
      <c r="A87" s="2" t="s">
        <v>16</v>
      </c>
      <c r="B87" s="3">
        <f t="shared" ref="B87:G87" si="64">B63/B$76</f>
        <v>3.2190406252986413E-4</v>
      </c>
      <c r="C87" s="3">
        <f t="shared" si="64"/>
        <v>2.1614358944401441E-3</v>
      </c>
      <c r="D87" s="3">
        <f t="shared" si="64"/>
        <v>2.5171987762541335E-3</v>
      </c>
      <c r="E87" s="3">
        <f t="shared" si="64"/>
        <v>1.556584853929374E-3</v>
      </c>
      <c r="F87" s="3">
        <f t="shared" si="64"/>
        <v>3.4344725749344833E-3</v>
      </c>
      <c r="G87" s="3">
        <f t="shared" si="64"/>
        <v>4.5208024801554874E-3</v>
      </c>
      <c r="I87" s="2" t="s">
        <v>16</v>
      </c>
      <c r="J87" s="3">
        <f t="shared" ref="J87:O87" si="65">J63/J$76</f>
        <v>9.5447994538604814E-4</v>
      </c>
      <c r="K87" s="3">
        <f t="shared" si="65"/>
        <v>3.3720788386804455E-3</v>
      </c>
      <c r="L87" s="3">
        <f t="shared" si="65"/>
        <v>5.8814416959823536E-3</v>
      </c>
      <c r="M87" s="3">
        <f t="shared" si="65"/>
        <v>7.0790749465888632E-3</v>
      </c>
      <c r="N87" s="3">
        <f t="shared" si="65"/>
        <v>1.1521473195745986E-2</v>
      </c>
      <c r="O87" s="3">
        <f t="shared" si="65"/>
        <v>1.4547821828302495E-2</v>
      </c>
    </row>
    <row r="88" spans="1:15" x14ac:dyDescent="0.25">
      <c r="A88" s="2" t="s">
        <v>17</v>
      </c>
      <c r="B88" s="3">
        <f t="shared" ref="B88:G88" si="66">B64/B$76</f>
        <v>3.7994738880478031E-2</v>
      </c>
      <c r="C88" s="3">
        <f t="shared" si="66"/>
        <v>4.372282992323008E-2</v>
      </c>
      <c r="D88" s="3">
        <f t="shared" si="66"/>
        <v>3.7789837012940773E-2</v>
      </c>
      <c r="E88" s="3">
        <f t="shared" si="66"/>
        <v>4.1584386898973084E-2</v>
      </c>
      <c r="F88" s="3">
        <f t="shared" si="66"/>
        <v>3.787119312539363E-2</v>
      </c>
      <c r="G88" s="3">
        <f t="shared" si="66"/>
        <v>3.8710942705491594E-2</v>
      </c>
      <c r="I88" s="2" t="s">
        <v>17</v>
      </c>
      <c r="J88" s="3">
        <f t="shared" ref="J88:O88" si="67">J64/J$76</f>
        <v>6.8825800035397936E-3</v>
      </c>
      <c r="K88" s="3">
        <f t="shared" si="67"/>
        <v>1.5906278863077914E-2</v>
      </c>
      <c r="L88" s="3">
        <f t="shared" si="67"/>
        <v>2.5287598163718526E-2</v>
      </c>
      <c r="M88" s="3">
        <f t="shared" si="67"/>
        <v>3.2074163870152154E-2</v>
      </c>
      <c r="N88" s="3">
        <f t="shared" si="67"/>
        <v>3.041377769351606E-2</v>
      </c>
      <c r="O88" s="3">
        <f t="shared" si="67"/>
        <v>3.1334734880609671E-2</v>
      </c>
    </row>
    <row r="89" spans="1:15" x14ac:dyDescent="0.25">
      <c r="A89" s="2" t="s">
        <v>18</v>
      </c>
      <c r="B89" s="3">
        <f t="shared" ref="B89:G89" si="68">B65/B$76</f>
        <v>8.1723393874769262E-2</v>
      </c>
      <c r="C89" s="3">
        <f t="shared" si="68"/>
        <v>6.8805709306344595E-2</v>
      </c>
      <c r="D89" s="3">
        <f t="shared" si="68"/>
        <v>8.0239927144896958E-2</v>
      </c>
      <c r="E89" s="3">
        <f t="shared" si="68"/>
        <v>9.1560485931395985E-2</v>
      </c>
      <c r="F89" s="3">
        <f t="shared" si="68"/>
        <v>8.0549704319273857E-2</v>
      </c>
      <c r="G89" s="3">
        <f t="shared" si="68"/>
        <v>7.7587203966639595E-2</v>
      </c>
      <c r="I89" s="2" t="s">
        <v>18</v>
      </c>
      <c r="J89" s="3">
        <f t="shared" ref="J89:O89" si="69">J65/J$76</f>
        <v>1.9278177175076485E-2</v>
      </c>
      <c r="K89" s="3">
        <f t="shared" si="69"/>
        <v>2.3375825592945647E-2</v>
      </c>
      <c r="L89" s="3">
        <f t="shared" si="69"/>
        <v>4.2119792973252301E-2</v>
      </c>
      <c r="M89" s="3">
        <f t="shared" si="69"/>
        <v>6.5378895908589849E-2</v>
      </c>
      <c r="N89" s="3">
        <f t="shared" si="69"/>
        <v>6.5530036292725205E-2</v>
      </c>
      <c r="O89" s="3">
        <f t="shared" si="69"/>
        <v>6.4022838849934899E-2</v>
      </c>
    </row>
    <row r="90" spans="1:15" x14ac:dyDescent="0.25">
      <c r="A90" s="2" t="s">
        <v>19</v>
      </c>
      <c r="B90" s="3">
        <f t="shared" ref="B90:G90" si="70">B66/B$76</f>
        <v>7.7746118289683475E-2</v>
      </c>
      <c r="C90" s="3">
        <f t="shared" si="70"/>
        <v>7.0782157444053376E-2</v>
      </c>
      <c r="D90" s="3">
        <f t="shared" si="70"/>
        <v>6.2368440448573564E-2</v>
      </c>
      <c r="E90" s="3">
        <f t="shared" si="70"/>
        <v>5.6448590941808013E-2</v>
      </c>
      <c r="F90" s="3">
        <f t="shared" si="70"/>
        <v>6.0885225870825149E-2</v>
      </c>
      <c r="G90" s="3">
        <f t="shared" si="70"/>
        <v>6.1377813872678315E-2</v>
      </c>
      <c r="I90" s="2" t="s">
        <v>19</v>
      </c>
      <c r="J90" s="3">
        <f t="shared" ref="J90:O90" si="71">J66/J$76</f>
        <v>0.11461344615721739</v>
      </c>
      <c r="K90" s="3">
        <f t="shared" si="71"/>
        <v>0.1342144014777896</v>
      </c>
      <c r="L90" s="3">
        <f t="shared" si="71"/>
        <v>0.18388363589280574</v>
      </c>
      <c r="M90" s="3">
        <f t="shared" si="71"/>
        <v>0.17695346335217355</v>
      </c>
      <c r="N90" s="3">
        <f t="shared" si="71"/>
        <v>0.1623834254193525</v>
      </c>
      <c r="O90" s="3">
        <f t="shared" si="71"/>
        <v>0.13225868103252625</v>
      </c>
    </row>
    <row r="91" spans="1:15" x14ac:dyDescent="0.25">
      <c r="A91" s="2" t="s">
        <v>20</v>
      </c>
      <c r="B91" s="3">
        <f t="shared" ref="B91:G91" si="72">B67/B$76</f>
        <v>1.8631455056660143E-2</v>
      </c>
      <c r="C91" s="3">
        <f t="shared" si="72"/>
        <v>2.1448843583115485E-2</v>
      </c>
      <c r="D91" s="3">
        <f t="shared" si="72"/>
        <v>2.507829550039788E-2</v>
      </c>
      <c r="E91" s="3">
        <f t="shared" si="72"/>
        <v>2.5766891390706644E-2</v>
      </c>
      <c r="F91" s="3">
        <f t="shared" si="72"/>
        <v>3.1310076733099497E-2</v>
      </c>
      <c r="G91" s="3">
        <f t="shared" si="72"/>
        <v>3.153750028286445E-2</v>
      </c>
      <c r="I91" s="2" t="s">
        <v>20</v>
      </c>
      <c r="J91" s="3">
        <f t="shared" ref="J91:O91" si="73">J67/J$76</f>
        <v>2.2018356356035768E-4</v>
      </c>
      <c r="K91" s="3">
        <f t="shared" si="73"/>
        <v>5.1191119321053274E-4</v>
      </c>
      <c r="L91" s="3">
        <f t="shared" si="73"/>
        <v>2.1710756766692603E-3</v>
      </c>
      <c r="M91" s="3">
        <f t="shared" si="73"/>
        <v>4.334979180089427E-3</v>
      </c>
      <c r="N91" s="3">
        <f t="shared" si="73"/>
        <v>6.7738520845746887E-3</v>
      </c>
      <c r="O91" s="3">
        <f t="shared" si="73"/>
        <v>7.4351684842982905E-3</v>
      </c>
    </row>
    <row r="92" spans="1:15" x14ac:dyDescent="0.25">
      <c r="A92" s="2" t="s">
        <v>21</v>
      </c>
      <c r="B92" s="3">
        <f t="shared" ref="B92:G92" si="74">B68/B$76</f>
        <v>5.1058259605566932E-2</v>
      </c>
      <c r="C92" s="3">
        <f t="shared" si="74"/>
        <v>4.4207205759934573E-2</v>
      </c>
      <c r="D92" s="3">
        <f t="shared" si="74"/>
        <v>3.5953468674929073E-2</v>
      </c>
      <c r="E92" s="3">
        <f t="shared" si="74"/>
        <v>4.5956340899225831E-2</v>
      </c>
      <c r="F92" s="3">
        <f t="shared" si="74"/>
        <v>4.6192594654394403E-2</v>
      </c>
      <c r="G92" s="3">
        <f t="shared" si="74"/>
        <v>5.6789123924800802E-2</v>
      </c>
      <c r="I92" s="2" t="s">
        <v>21</v>
      </c>
      <c r="J92" s="3">
        <f t="shared" ref="J92:O92" si="75">J68/J$76</f>
        <v>3.343102881560206E-2</v>
      </c>
      <c r="K92" s="3">
        <f t="shared" si="75"/>
        <v>3.8295313943153893E-2</v>
      </c>
      <c r="L92" s="3">
        <f t="shared" si="75"/>
        <v>4.4119194135552348E-2</v>
      </c>
      <c r="M92" s="3">
        <f t="shared" si="75"/>
        <v>5.8903399889869749E-2</v>
      </c>
      <c r="N92" s="3">
        <f t="shared" si="75"/>
        <v>6.4636824476825019E-2</v>
      </c>
      <c r="O92" s="3">
        <f t="shared" si="75"/>
        <v>6.955516800649808E-2</v>
      </c>
    </row>
    <row r="93" spans="1:15" x14ac:dyDescent="0.25">
      <c r="A93" s="2" t="s">
        <v>22</v>
      </c>
      <c r="B93" s="3">
        <f t="shared" ref="B93:G93" si="76">B69/B$76</f>
        <v>4.2745338678282035E-2</v>
      </c>
      <c r="C93" s="3">
        <f t="shared" si="76"/>
        <v>2.6633368870455022E-2</v>
      </c>
      <c r="D93" s="3">
        <f t="shared" si="76"/>
        <v>3.0777283499043715E-2</v>
      </c>
      <c r="E93" s="3">
        <f t="shared" si="76"/>
        <v>3.4375085851176643E-2</v>
      </c>
      <c r="F93" s="3">
        <f t="shared" si="76"/>
        <v>2.6230902233114826E-2</v>
      </c>
      <c r="G93" s="3">
        <f t="shared" si="76"/>
        <v>2.8954004983443003E-2</v>
      </c>
      <c r="I93" s="2" t="s">
        <v>22</v>
      </c>
      <c r="J93" s="3">
        <f t="shared" ref="J93:O93" si="77">J69/J$76</f>
        <v>2.3029725834590523E-3</v>
      </c>
      <c r="K93" s="3">
        <f t="shared" si="77"/>
        <v>2.0302180088179428E-3</v>
      </c>
      <c r="L93" s="3">
        <f t="shared" si="77"/>
        <v>3.4722182081342507E-3</v>
      </c>
      <c r="M93" s="3">
        <f t="shared" si="77"/>
        <v>4.9507721840701983E-3</v>
      </c>
      <c r="N93" s="3">
        <f t="shared" si="77"/>
        <v>3.9813661231785924E-3</v>
      </c>
      <c r="O93" s="3">
        <f t="shared" si="77"/>
        <v>4.3790389048819238E-3</v>
      </c>
    </row>
    <row r="94" spans="1:15" x14ac:dyDescent="0.25">
      <c r="A94" s="2" t="s">
        <v>23</v>
      </c>
      <c r="B94" s="3">
        <f t="shared" ref="B94:G94" si="78">B70/B$76</f>
        <v>0.11483927430752904</v>
      </c>
      <c r="C94" s="3">
        <f t="shared" si="78"/>
        <v>0.13265569397183319</v>
      </c>
      <c r="D94" s="3">
        <f t="shared" si="78"/>
        <v>0.14578890758570032</v>
      </c>
      <c r="E94" s="3">
        <f t="shared" si="78"/>
        <v>0.16242438228361383</v>
      </c>
      <c r="F94" s="3">
        <f t="shared" si="78"/>
        <v>0.14698528319066276</v>
      </c>
      <c r="G94" s="3">
        <f t="shared" si="78"/>
        <v>0.11778601367303887</v>
      </c>
      <c r="I94" s="2" t="s">
        <v>23</v>
      </c>
      <c r="J94" s="3">
        <f t="shared" ref="J94:O94" si="79">J70/J$76</f>
        <v>7.2376128309074514E-4</v>
      </c>
      <c r="K94" s="3">
        <f t="shared" si="79"/>
        <v>2.2393391771082026E-3</v>
      </c>
      <c r="L94" s="3">
        <f t="shared" si="79"/>
        <v>4.1803033263237725E-3</v>
      </c>
      <c r="M94" s="3">
        <f t="shared" si="79"/>
        <v>5.516691043926907E-3</v>
      </c>
      <c r="N94" s="3">
        <f t="shared" si="79"/>
        <v>5.1674250221187008E-3</v>
      </c>
      <c r="O94" s="3">
        <f t="shared" si="79"/>
        <v>3.0507543270781321E-3</v>
      </c>
    </row>
    <row r="95" spans="1:15" x14ac:dyDescent="0.25">
      <c r="A95" s="2" t="s">
        <v>24</v>
      </c>
      <c r="B95" s="3">
        <f t="shared" ref="B95:G95" si="80">B71/B$76</f>
        <v>4.96373549545562E-2</v>
      </c>
      <c r="C95" s="3">
        <f t="shared" si="80"/>
        <v>5.4362059984714169E-2</v>
      </c>
      <c r="D95" s="3">
        <f t="shared" si="80"/>
        <v>4.83096042064078E-2</v>
      </c>
      <c r="E95" s="3">
        <f t="shared" si="80"/>
        <v>4.1933286080845712E-2</v>
      </c>
      <c r="F95" s="3">
        <f t="shared" si="80"/>
        <v>2.9844646728169517E-2</v>
      </c>
      <c r="G95" s="3">
        <f t="shared" si="80"/>
        <v>1.6176074947764366E-2</v>
      </c>
      <c r="I95" s="2" t="s">
        <v>24</v>
      </c>
      <c r="J95" s="3">
        <f t="shared" ref="J95:O95" si="81">J71/J$76</f>
        <v>2.1586417307903009E-3</v>
      </c>
      <c r="K95" s="3">
        <f t="shared" si="81"/>
        <v>3.9580537789937788E-3</v>
      </c>
      <c r="L95" s="3">
        <f t="shared" si="81"/>
        <v>8.1831518515992317E-3</v>
      </c>
      <c r="M95" s="3">
        <f t="shared" si="81"/>
        <v>9.8185904345462933E-3</v>
      </c>
      <c r="N95" s="3">
        <f t="shared" si="81"/>
        <v>7.6958407814672371E-3</v>
      </c>
      <c r="O95" s="3">
        <f t="shared" si="81"/>
        <v>4.827573849994625E-3</v>
      </c>
    </row>
    <row r="96" spans="1:15" x14ac:dyDescent="0.25">
      <c r="A96" s="2" t="s">
        <v>25</v>
      </c>
      <c r="B96" s="3">
        <f t="shared" ref="B96:G96" si="82">B72/B$76</f>
        <v>9.6083332914187414E-2</v>
      </c>
      <c r="C96" s="3">
        <f t="shared" si="82"/>
        <v>7.9279424006542726E-2</v>
      </c>
      <c r="D96" s="3">
        <f t="shared" si="82"/>
        <v>5.515601010877047E-2</v>
      </c>
      <c r="E96" s="3">
        <f t="shared" si="82"/>
        <v>4.8036549249729395E-2</v>
      </c>
      <c r="F96" s="3">
        <f t="shared" si="82"/>
        <v>3.9748830604547376E-2</v>
      </c>
      <c r="G96" s="3">
        <f t="shared" si="82"/>
        <v>2.5762665412843805E-2</v>
      </c>
      <c r="I96" s="2" t="s">
        <v>25</v>
      </c>
      <c r="J96" s="3">
        <f t="shared" ref="J96:O96" si="83">J72/J$76</f>
        <v>3.1983506249420569E-2</v>
      </c>
      <c r="K96" s="3">
        <f t="shared" si="83"/>
        <v>3.4027935102730771E-2</v>
      </c>
      <c r="L96" s="3">
        <f t="shared" si="83"/>
        <v>2.6505504567004505E-2</v>
      </c>
      <c r="M96" s="3">
        <f t="shared" si="83"/>
        <v>2.4671924826432889E-2</v>
      </c>
      <c r="N96" s="3">
        <f t="shared" si="83"/>
        <v>1.7114344654496867E-2</v>
      </c>
      <c r="O96" s="3">
        <f t="shared" si="83"/>
        <v>7.2428539006414465E-3</v>
      </c>
    </row>
    <row r="97" spans="1:15" x14ac:dyDescent="0.25">
      <c r="A97" s="2" t="s">
        <v>26</v>
      </c>
      <c r="B97" s="3">
        <f t="shared" ref="B97:G97" si="84">B73/B$76</f>
        <v>3.2688351599712298E-2</v>
      </c>
      <c r="C97" s="3">
        <f t="shared" si="84"/>
        <v>4.7422585057857354E-2</v>
      </c>
      <c r="D97" s="3">
        <f t="shared" si="84"/>
        <v>6.0846253496282914E-2</v>
      </c>
      <c r="E97" s="3">
        <f t="shared" si="84"/>
        <v>6.1624386679194072E-2</v>
      </c>
      <c r="F97" s="3">
        <f t="shared" si="84"/>
        <v>4.8888749979360144E-2</v>
      </c>
      <c r="G97" s="3">
        <f t="shared" si="84"/>
        <v>4.2524584063542668E-2</v>
      </c>
      <c r="I97" s="2" t="s">
        <v>26</v>
      </c>
      <c r="J97" s="3">
        <f t="shared" ref="J97:O97" si="85">J73/J$76</f>
        <v>8.4544167347936384E-3</v>
      </c>
      <c r="K97" s="3">
        <f t="shared" si="85"/>
        <v>1.467333530836659E-2</v>
      </c>
      <c r="L97" s="3">
        <f t="shared" si="85"/>
        <v>2.4919971930927886E-2</v>
      </c>
      <c r="M97" s="3">
        <f t="shared" si="85"/>
        <v>2.5908091112936436E-2</v>
      </c>
      <c r="N97" s="3">
        <f t="shared" si="85"/>
        <v>1.8817823158731019E-2</v>
      </c>
      <c r="O97" s="3">
        <f t="shared" si="85"/>
        <v>1.0511604572547989E-2</v>
      </c>
    </row>
    <row r="98" spans="1:15" x14ac:dyDescent="0.25">
      <c r="A98" s="2" t="s">
        <v>27</v>
      </c>
      <c r="B98" s="3">
        <f t="shared" ref="B98:G98" si="86">B74/B$76</f>
        <v>6.1313921847729318E-2</v>
      </c>
      <c r="C98" s="3">
        <f t="shared" si="86"/>
        <v>5.1988861789805225E-2</v>
      </c>
      <c r="D98" s="3">
        <f t="shared" si="86"/>
        <v>6.2077369820847904E-2</v>
      </c>
      <c r="E98" s="3">
        <f t="shared" si="86"/>
        <v>6.3590859390882465E-2</v>
      </c>
      <c r="F98" s="3">
        <f t="shared" si="86"/>
        <v>5.7226073685476851E-2</v>
      </c>
      <c r="G98" s="3">
        <f t="shared" si="86"/>
        <v>4.0880827321939969E-2</v>
      </c>
      <c r="I98" s="2" t="s">
        <v>27</v>
      </c>
      <c r="J98" s="3">
        <f t="shared" ref="J98:O98" si="87">J74/J$76</f>
        <v>5.0568473927737646E-4</v>
      </c>
      <c r="K98" s="3">
        <f t="shared" si="87"/>
        <v>1.3462175208685499E-3</v>
      </c>
      <c r="L98" s="3">
        <f t="shared" si="87"/>
        <v>3.9664327191971417E-3</v>
      </c>
      <c r="M98" s="3">
        <f t="shared" si="87"/>
        <v>5.5747079054589794E-3</v>
      </c>
      <c r="N98" s="3">
        <f t="shared" si="87"/>
        <v>5.501462542657494E-3</v>
      </c>
      <c r="O98" s="3">
        <f t="shared" si="87"/>
        <v>3.4951085203722065E-3</v>
      </c>
    </row>
    <row r="99" spans="1:15" x14ac:dyDescent="0.25">
      <c r="A99" s="2" t="s">
        <v>8</v>
      </c>
      <c r="B99" s="3">
        <f t="shared" ref="B99:G100" si="88">B75/B$76</f>
        <v>2.2054200596528465E-2</v>
      </c>
      <c r="C99" s="3">
        <f t="shared" si="88"/>
        <v>2.5793621816871858E-2</v>
      </c>
      <c r="D99" s="3">
        <f t="shared" si="88"/>
        <v>2.4937132492101742E-2</v>
      </c>
      <c r="E99" s="3">
        <f t="shared" si="88"/>
        <v>1.2346635458046934E-2</v>
      </c>
      <c r="F99" s="3">
        <f t="shared" si="88"/>
        <v>1.5601374732566396E-2</v>
      </c>
      <c r="G99" s="3">
        <f t="shared" si="88"/>
        <v>1.9446616564039253E-2</v>
      </c>
      <c r="I99" s="2" t="s">
        <v>8</v>
      </c>
      <c r="J99" s="3">
        <f t="shared" ref="J99:O99" si="89">J75/J$76</f>
        <v>2.0861602514938769E-2</v>
      </c>
      <c r="K99" s="3">
        <f t="shared" si="89"/>
        <v>3.4332903473154069E-2</v>
      </c>
      <c r="L99" s="3">
        <f t="shared" si="89"/>
        <v>4.9243418276572845E-2</v>
      </c>
      <c r="M99" s="3">
        <f t="shared" si="89"/>
        <v>3.3922051801932473E-2</v>
      </c>
      <c r="N99" s="3">
        <f t="shared" si="89"/>
        <v>4.4657769532166908E-2</v>
      </c>
      <c r="O99" s="3">
        <f t="shared" si="89"/>
        <v>5.9868963292999032E-2</v>
      </c>
    </row>
    <row r="100" spans="1:15" x14ac:dyDescent="0.25">
      <c r="A100" s="2" t="s">
        <v>28</v>
      </c>
      <c r="B100" s="3">
        <f>B76/B$76</f>
        <v>1</v>
      </c>
      <c r="C100" s="3">
        <f t="shared" si="88"/>
        <v>1</v>
      </c>
      <c r="D100" s="3">
        <f t="shared" si="88"/>
        <v>1</v>
      </c>
      <c r="E100" s="3">
        <f t="shared" si="88"/>
        <v>1</v>
      </c>
      <c r="F100" s="3">
        <f t="shared" si="88"/>
        <v>1</v>
      </c>
      <c r="G100" s="3">
        <f t="shared" si="88"/>
        <v>1</v>
      </c>
      <c r="I100" s="2" t="s">
        <v>28</v>
      </c>
      <c r="J100" s="3">
        <f>J76/J$76</f>
        <v>1</v>
      </c>
      <c r="K100" s="3">
        <f t="shared" ref="K100:O100" si="90">K76/K$76</f>
        <v>1</v>
      </c>
      <c r="L100" s="3">
        <f t="shared" si="90"/>
        <v>1</v>
      </c>
      <c r="M100" s="3">
        <f t="shared" si="90"/>
        <v>1</v>
      </c>
      <c r="N100" s="3">
        <f t="shared" si="90"/>
        <v>1</v>
      </c>
      <c r="O100" s="3">
        <f t="shared" si="90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C3A0-B61C-4954-A403-6CF0B61702FD}">
  <dimension ref="A1:G2"/>
  <sheetViews>
    <sheetView workbookViewId="0">
      <selection activeCell="I19" sqref="I19"/>
    </sheetView>
  </sheetViews>
  <sheetFormatPr defaultRowHeight="15" x14ac:dyDescent="0.25"/>
  <cols>
    <col min="1" max="5" width="11.7109375" bestFit="1" customWidth="1"/>
    <col min="6" max="6" width="13.7109375" bestFit="1" customWidth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0" t="s">
        <v>60</v>
      </c>
    </row>
    <row r="2" spans="1:7" x14ac:dyDescent="0.25">
      <c r="A2" s="19">
        <v>1.3340605776224299</v>
      </c>
      <c r="B2" s="19">
        <v>1.2677967869619899</v>
      </c>
      <c r="C2" s="19">
        <v>1.1505707445695701</v>
      </c>
      <c r="D2" s="19">
        <v>1.3678176229854699</v>
      </c>
      <c r="E2" s="19">
        <v>1.4039653814187201</v>
      </c>
      <c r="F2" s="19">
        <v>1.3349228796963399</v>
      </c>
      <c r="G2" s="19">
        <f>AVERAGE(A2:F2)</f>
        <v>1.3098556655424201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9BF5-23A0-469B-BB86-248C14ED32AC}">
  <dimension ref="A1:O50"/>
  <sheetViews>
    <sheetView zoomScale="60" zoomScaleNormal="60" workbookViewId="0">
      <selection activeCell="A3" sqref="A3"/>
    </sheetView>
  </sheetViews>
  <sheetFormatPr defaultRowHeight="15" x14ac:dyDescent="0.25"/>
  <cols>
    <col min="1" max="1" width="55.42578125" customWidth="1"/>
    <col min="2" max="6" width="14.85546875" bestFit="1" customWidth="1"/>
    <col min="7" max="7" width="16.7109375" bestFit="1" customWidth="1"/>
    <col min="9" max="9" width="55" customWidth="1"/>
    <col min="10" max="14" width="14.85546875" bestFit="1" customWidth="1"/>
    <col min="15" max="15" width="16.7109375" bestFit="1" customWidth="1"/>
  </cols>
  <sheetData>
    <row r="1" spans="1:15" x14ac:dyDescent="0.25">
      <c r="A1" s="5" t="s">
        <v>51</v>
      </c>
    </row>
    <row r="2" spans="1:1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I2" s="1" t="s">
        <v>7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</row>
    <row r="3" spans="1:15" x14ac:dyDescent="0.25">
      <c r="A3" s="2" t="s">
        <v>58</v>
      </c>
      <c r="B3" s="4"/>
      <c r="C3" s="4"/>
      <c r="D3" s="4"/>
      <c r="E3" s="4"/>
      <c r="F3" s="4"/>
      <c r="G3" s="4"/>
      <c r="I3" s="2" t="s">
        <v>58</v>
      </c>
      <c r="J3" s="4"/>
      <c r="K3" s="4"/>
      <c r="L3" s="4"/>
      <c r="M3" s="4"/>
      <c r="N3" s="4"/>
      <c r="O3" s="4"/>
    </row>
    <row r="4" spans="1:15" x14ac:dyDescent="0.25">
      <c r="A4" s="2" t="s">
        <v>9</v>
      </c>
      <c r="B4" s="4">
        <v>30566</v>
      </c>
      <c r="C4" s="4">
        <v>17115</v>
      </c>
      <c r="D4" s="4">
        <v>61636</v>
      </c>
      <c r="E4" s="4">
        <v>60664</v>
      </c>
      <c r="F4" s="4">
        <v>51860</v>
      </c>
      <c r="G4" s="4">
        <v>51028</v>
      </c>
      <c r="H4" s="4"/>
      <c r="I4" s="2" t="s">
        <v>9</v>
      </c>
      <c r="J4" s="4">
        <v>2322</v>
      </c>
      <c r="K4" s="4">
        <v>1829</v>
      </c>
      <c r="L4" s="4">
        <v>23238</v>
      </c>
      <c r="M4" s="4">
        <v>46673</v>
      </c>
      <c r="N4" s="4">
        <v>39543</v>
      </c>
      <c r="O4" s="4">
        <v>44932</v>
      </c>
    </row>
    <row r="5" spans="1:15" x14ac:dyDescent="0.25">
      <c r="A5" s="2" t="s">
        <v>10</v>
      </c>
      <c r="B5" s="4">
        <v>9283</v>
      </c>
      <c r="C5" s="4">
        <v>4069</v>
      </c>
      <c r="D5" s="4">
        <v>23478</v>
      </c>
      <c r="E5" s="4">
        <v>22727</v>
      </c>
      <c r="F5" s="4">
        <v>21292</v>
      </c>
      <c r="G5" s="4">
        <v>23030</v>
      </c>
      <c r="H5" s="4"/>
      <c r="I5" s="2" t="s">
        <v>10</v>
      </c>
      <c r="J5" s="4">
        <v>873</v>
      </c>
      <c r="K5" s="4">
        <v>643</v>
      </c>
      <c r="L5" s="4">
        <v>13893</v>
      </c>
      <c r="M5" s="4">
        <v>26556</v>
      </c>
      <c r="N5" s="4">
        <v>27794</v>
      </c>
      <c r="O5" s="4">
        <v>28486</v>
      </c>
    </row>
    <row r="6" spans="1:15" x14ac:dyDescent="0.25">
      <c r="A6" s="2" t="s">
        <v>11</v>
      </c>
      <c r="B6" s="4">
        <v>12769</v>
      </c>
      <c r="C6" s="4">
        <v>7467</v>
      </c>
      <c r="D6" s="4">
        <v>24095</v>
      </c>
      <c r="E6" s="4">
        <v>30444</v>
      </c>
      <c r="F6" s="4">
        <v>31784</v>
      </c>
      <c r="G6" s="4">
        <v>33560</v>
      </c>
      <c r="H6" s="4"/>
      <c r="I6" s="2" t="s">
        <v>11</v>
      </c>
      <c r="J6" s="4">
        <v>157</v>
      </c>
      <c r="K6" s="4">
        <v>245</v>
      </c>
      <c r="L6" s="4">
        <v>2952</v>
      </c>
      <c r="M6" s="4">
        <v>8208</v>
      </c>
      <c r="N6" s="4">
        <v>9642</v>
      </c>
      <c r="O6" s="4">
        <v>9787</v>
      </c>
    </row>
    <row r="7" spans="1:15" x14ac:dyDescent="0.25">
      <c r="A7" s="2" t="s">
        <v>12</v>
      </c>
      <c r="B7" s="4">
        <v>10678</v>
      </c>
      <c r="C7" s="4">
        <v>5003</v>
      </c>
      <c r="D7" s="4">
        <v>20137</v>
      </c>
      <c r="E7" s="4">
        <v>19826</v>
      </c>
      <c r="F7" s="4">
        <v>19227</v>
      </c>
      <c r="G7" s="4">
        <v>20877</v>
      </c>
      <c r="H7" s="4"/>
      <c r="I7" s="2" t="s">
        <v>12</v>
      </c>
      <c r="J7" s="4">
        <v>1668</v>
      </c>
      <c r="K7" s="4">
        <v>1277</v>
      </c>
      <c r="L7" s="4">
        <v>11592</v>
      </c>
      <c r="M7" s="4">
        <v>17275</v>
      </c>
      <c r="N7" s="4">
        <v>18849</v>
      </c>
      <c r="O7" s="4">
        <v>24365</v>
      </c>
    </row>
    <row r="8" spans="1:15" x14ac:dyDescent="0.25">
      <c r="A8" s="2" t="s">
        <v>13</v>
      </c>
      <c r="B8" s="4">
        <v>5270</v>
      </c>
      <c r="C8" s="4">
        <v>2609</v>
      </c>
      <c r="D8" s="4">
        <v>13423</v>
      </c>
      <c r="E8" s="4">
        <v>10940</v>
      </c>
      <c r="F8" s="4">
        <v>8847</v>
      </c>
      <c r="G8" s="4">
        <v>9642</v>
      </c>
      <c r="H8" s="4"/>
      <c r="I8" s="2" t="s">
        <v>13</v>
      </c>
      <c r="J8" s="4">
        <v>204</v>
      </c>
      <c r="K8" s="4">
        <v>138</v>
      </c>
      <c r="L8" s="4">
        <v>2457</v>
      </c>
      <c r="M8" s="4">
        <v>4761</v>
      </c>
      <c r="N8" s="4">
        <v>5690</v>
      </c>
      <c r="O8" s="4">
        <v>8845</v>
      </c>
    </row>
    <row r="9" spans="1:15" x14ac:dyDescent="0.25">
      <c r="A9" s="2" t="s">
        <v>14</v>
      </c>
      <c r="B9" s="4">
        <v>1941</v>
      </c>
      <c r="C9" s="4">
        <v>1040</v>
      </c>
      <c r="D9" s="4">
        <v>6935</v>
      </c>
      <c r="E9" s="4">
        <v>6880</v>
      </c>
      <c r="F9" s="4">
        <v>7618</v>
      </c>
      <c r="G9" s="4">
        <v>10527</v>
      </c>
      <c r="H9" s="4"/>
      <c r="I9" s="2" t="s">
        <v>14</v>
      </c>
      <c r="J9" s="4">
        <v>5290</v>
      </c>
      <c r="K9" s="4">
        <v>3475</v>
      </c>
      <c r="L9" s="4">
        <v>26534</v>
      </c>
      <c r="M9" s="4">
        <v>37891</v>
      </c>
      <c r="N9" s="4">
        <v>40085</v>
      </c>
      <c r="O9" s="4">
        <v>60037</v>
      </c>
    </row>
    <row r="10" spans="1:15" x14ac:dyDescent="0.25">
      <c r="A10" s="2" t="s">
        <v>15</v>
      </c>
      <c r="B10">
        <v>977</v>
      </c>
      <c r="C10" s="4">
        <v>1071</v>
      </c>
      <c r="D10" s="4">
        <v>2547</v>
      </c>
      <c r="E10" s="4">
        <v>1730</v>
      </c>
      <c r="F10" s="4">
        <v>2466</v>
      </c>
      <c r="G10" s="4">
        <v>4292</v>
      </c>
      <c r="H10" s="4"/>
      <c r="I10" s="2" t="s">
        <v>15</v>
      </c>
      <c r="J10">
        <v>92</v>
      </c>
      <c r="K10">
        <v>184</v>
      </c>
      <c r="L10" s="4">
        <v>1268</v>
      </c>
      <c r="M10" s="4">
        <v>1156</v>
      </c>
      <c r="N10" s="4">
        <v>2247</v>
      </c>
      <c r="O10" s="4">
        <v>4239</v>
      </c>
    </row>
    <row r="11" spans="1:15" x14ac:dyDescent="0.25">
      <c r="A11" s="2" t="s">
        <v>16</v>
      </c>
      <c r="B11">
        <v>88</v>
      </c>
      <c r="C11">
        <v>295</v>
      </c>
      <c r="D11" s="4">
        <v>1395</v>
      </c>
      <c r="E11">
        <v>955</v>
      </c>
      <c r="F11" s="4">
        <v>2129</v>
      </c>
      <c r="G11" s="4">
        <v>2850</v>
      </c>
      <c r="H11" s="4"/>
      <c r="I11" s="2" t="s">
        <v>16</v>
      </c>
      <c r="J11" s="4">
        <v>287</v>
      </c>
      <c r="K11" s="4">
        <v>267</v>
      </c>
      <c r="L11" s="4">
        <v>2307</v>
      </c>
      <c r="M11" s="4">
        <v>3623</v>
      </c>
      <c r="N11" s="4">
        <v>5703</v>
      </c>
      <c r="O11" s="4">
        <v>8960</v>
      </c>
    </row>
    <row r="12" spans="1:15" x14ac:dyDescent="0.25">
      <c r="A12" s="2" t="s">
        <v>17</v>
      </c>
      <c r="B12" s="4">
        <v>13237</v>
      </c>
      <c r="C12" s="4">
        <v>7903</v>
      </c>
      <c r="D12" s="4">
        <v>25932</v>
      </c>
      <c r="E12" s="4">
        <v>33142</v>
      </c>
      <c r="F12" s="4">
        <v>28081</v>
      </c>
      <c r="G12" s="4">
        <v>27754</v>
      </c>
      <c r="H12" s="4"/>
      <c r="I12" s="2" t="s">
        <v>17</v>
      </c>
      <c r="J12" s="4">
        <v>2183</v>
      </c>
      <c r="K12" s="4">
        <v>2316</v>
      </c>
      <c r="L12" s="4">
        <v>15906</v>
      </c>
      <c r="M12" s="4">
        <v>24626</v>
      </c>
      <c r="N12" s="4">
        <v>21460</v>
      </c>
      <c r="O12" s="4">
        <v>22118</v>
      </c>
    </row>
    <row r="13" spans="1:15" x14ac:dyDescent="0.25">
      <c r="A13" s="2" t="s">
        <v>18</v>
      </c>
      <c r="B13" s="4">
        <v>28921</v>
      </c>
      <c r="C13" s="4">
        <v>12745</v>
      </c>
      <c r="D13" s="4">
        <v>55826</v>
      </c>
      <c r="E13" s="4">
        <v>73154</v>
      </c>
      <c r="F13" s="4">
        <v>60457</v>
      </c>
      <c r="G13" s="4">
        <v>54653</v>
      </c>
      <c r="H13" s="4"/>
      <c r="I13" s="2" t="s">
        <v>18</v>
      </c>
      <c r="J13" s="4">
        <v>4419</v>
      </c>
      <c r="K13" s="4">
        <v>2644</v>
      </c>
      <c r="L13" s="4">
        <v>22339</v>
      </c>
      <c r="M13" s="4">
        <v>45680</v>
      </c>
      <c r="N13" s="4">
        <v>43756</v>
      </c>
      <c r="O13" s="4">
        <v>42370</v>
      </c>
    </row>
    <row r="14" spans="1:15" x14ac:dyDescent="0.25">
      <c r="A14" s="2" t="s">
        <v>19</v>
      </c>
      <c r="B14" s="4">
        <v>26900</v>
      </c>
      <c r="C14" s="4">
        <v>12924</v>
      </c>
      <c r="D14" s="4">
        <v>42655</v>
      </c>
      <c r="E14" s="4">
        <v>43455</v>
      </c>
      <c r="F14" s="4">
        <v>43668</v>
      </c>
      <c r="G14" s="4">
        <v>41631</v>
      </c>
      <c r="H14" s="4"/>
      <c r="I14" s="2" t="s">
        <v>19</v>
      </c>
      <c r="J14" s="4">
        <v>38055</v>
      </c>
      <c r="K14" s="4">
        <v>21116</v>
      </c>
      <c r="L14" s="4">
        <v>118586</v>
      </c>
      <c r="M14" s="4">
        <v>136018</v>
      </c>
      <c r="N14" s="4">
        <v>114529</v>
      </c>
      <c r="O14" s="4">
        <v>92826</v>
      </c>
    </row>
    <row r="15" spans="1:15" x14ac:dyDescent="0.25">
      <c r="A15" s="2" t="s">
        <v>20</v>
      </c>
      <c r="B15" s="4">
        <v>6958</v>
      </c>
      <c r="C15" s="4">
        <v>4108</v>
      </c>
      <c r="D15" s="4">
        <v>17915</v>
      </c>
      <c r="E15" s="4">
        <v>20869</v>
      </c>
      <c r="F15" s="4">
        <v>24131</v>
      </c>
      <c r="G15" s="4">
        <v>23058</v>
      </c>
      <c r="H15" s="4"/>
      <c r="I15" s="2" t="s">
        <v>20</v>
      </c>
      <c r="J15" s="4">
        <v>79</v>
      </c>
      <c r="K15" s="4">
        <v>79</v>
      </c>
      <c r="L15" s="4">
        <v>1317</v>
      </c>
      <c r="M15" s="4">
        <v>3397</v>
      </c>
      <c r="N15" s="4">
        <v>4983</v>
      </c>
      <c r="O15" s="4">
        <v>5479</v>
      </c>
    </row>
    <row r="16" spans="1:15" x14ac:dyDescent="0.25">
      <c r="A16" s="2" t="s">
        <v>21</v>
      </c>
      <c r="B16" s="4">
        <v>13989</v>
      </c>
      <c r="C16" s="4">
        <v>7325</v>
      </c>
      <c r="D16" s="4">
        <v>20627</v>
      </c>
      <c r="E16" s="4">
        <v>31029</v>
      </c>
      <c r="F16" s="4">
        <v>30159</v>
      </c>
      <c r="G16" s="4">
        <v>35132</v>
      </c>
      <c r="H16" s="4"/>
      <c r="I16" s="2" t="s">
        <v>21</v>
      </c>
      <c r="J16" s="4">
        <v>6511</v>
      </c>
      <c r="K16" s="4">
        <v>4116</v>
      </c>
      <c r="L16" s="4">
        <v>18817</v>
      </c>
      <c r="M16" s="4">
        <v>33633</v>
      </c>
      <c r="N16" s="4">
        <v>36991</v>
      </c>
      <c r="O16" s="4">
        <v>40793</v>
      </c>
    </row>
    <row r="17" spans="1:15" x14ac:dyDescent="0.25">
      <c r="A17" s="2" t="s">
        <v>22</v>
      </c>
      <c r="B17" s="4">
        <v>13402</v>
      </c>
      <c r="C17" s="4">
        <v>4555</v>
      </c>
      <c r="D17" s="4">
        <v>18680</v>
      </c>
      <c r="E17" s="4">
        <v>23150</v>
      </c>
      <c r="F17" s="4">
        <v>16789</v>
      </c>
      <c r="G17" s="4">
        <v>18053</v>
      </c>
      <c r="H17" s="4"/>
      <c r="I17" s="2" t="s">
        <v>22</v>
      </c>
      <c r="J17" s="4">
        <v>156</v>
      </c>
      <c r="K17" s="4">
        <v>159</v>
      </c>
      <c r="L17" s="4">
        <v>1530</v>
      </c>
      <c r="M17" s="4">
        <v>2863</v>
      </c>
      <c r="N17" s="4">
        <v>2217</v>
      </c>
      <c r="O17" s="4">
        <v>2646</v>
      </c>
    </row>
    <row r="18" spans="1:15" x14ac:dyDescent="0.25">
      <c r="A18" s="2" t="s">
        <v>23</v>
      </c>
      <c r="B18" s="4">
        <v>36792</v>
      </c>
      <c r="C18" s="4">
        <v>22998</v>
      </c>
      <c r="D18" s="4">
        <v>89622</v>
      </c>
      <c r="E18" s="4">
        <v>114428</v>
      </c>
      <c r="F18" s="4">
        <v>101987</v>
      </c>
      <c r="G18" s="4">
        <v>76036</v>
      </c>
      <c r="H18" s="4"/>
      <c r="I18" s="2" t="s">
        <v>23</v>
      </c>
      <c r="J18" s="4">
        <v>204</v>
      </c>
      <c r="K18" s="4">
        <v>331</v>
      </c>
      <c r="L18" s="4">
        <v>2470</v>
      </c>
      <c r="M18" s="4">
        <v>3884</v>
      </c>
      <c r="N18" s="4">
        <v>3504</v>
      </c>
      <c r="O18" s="4">
        <v>2016</v>
      </c>
    </row>
    <row r="19" spans="1:15" x14ac:dyDescent="0.25">
      <c r="A19" s="2" t="s">
        <v>24</v>
      </c>
      <c r="B19" s="4">
        <v>17669</v>
      </c>
      <c r="C19" s="4">
        <v>10327</v>
      </c>
      <c r="D19" s="4">
        <v>34372</v>
      </c>
      <c r="E19" s="4">
        <v>34100</v>
      </c>
      <c r="F19" s="4">
        <v>22874</v>
      </c>
      <c r="G19" s="4">
        <v>11654</v>
      </c>
      <c r="H19" s="4"/>
      <c r="I19" s="2" t="s">
        <v>24</v>
      </c>
      <c r="J19" s="4">
        <v>654</v>
      </c>
      <c r="K19" s="4">
        <v>612</v>
      </c>
      <c r="L19" s="4">
        <v>5214</v>
      </c>
      <c r="M19" s="4">
        <v>7421</v>
      </c>
      <c r="N19" s="4">
        <v>5546</v>
      </c>
      <c r="O19" s="4">
        <v>3371</v>
      </c>
    </row>
    <row r="20" spans="1:15" x14ac:dyDescent="0.25">
      <c r="A20" s="2" t="s">
        <v>25</v>
      </c>
      <c r="B20" s="4">
        <v>30607</v>
      </c>
      <c r="C20" s="4">
        <v>14126</v>
      </c>
      <c r="D20" s="4">
        <v>36210</v>
      </c>
      <c r="E20" s="4">
        <v>36564</v>
      </c>
      <c r="F20" s="4">
        <v>28590</v>
      </c>
      <c r="G20" s="4">
        <v>17580</v>
      </c>
      <c r="H20" s="4"/>
      <c r="I20" s="2" t="s">
        <v>25</v>
      </c>
      <c r="J20" s="4">
        <v>7866</v>
      </c>
      <c r="K20" s="4">
        <v>4484</v>
      </c>
      <c r="L20" s="4">
        <v>14961</v>
      </c>
      <c r="M20" s="4">
        <v>17595</v>
      </c>
      <c r="N20" s="4">
        <v>11385</v>
      </c>
      <c r="O20" s="4">
        <v>4749</v>
      </c>
    </row>
    <row r="21" spans="1:15" x14ac:dyDescent="0.25">
      <c r="A21" s="2" t="s">
        <v>26</v>
      </c>
      <c r="B21" s="4">
        <v>9944</v>
      </c>
      <c r="C21" s="4">
        <v>8115</v>
      </c>
      <c r="D21" s="4">
        <v>37565</v>
      </c>
      <c r="E21" s="4">
        <v>44023</v>
      </c>
      <c r="F21" s="4">
        <v>33599</v>
      </c>
      <c r="G21" s="4">
        <v>27169</v>
      </c>
      <c r="H21" s="4"/>
      <c r="I21" s="2" t="s">
        <v>26</v>
      </c>
      <c r="J21" s="4">
        <v>2231</v>
      </c>
      <c r="K21" s="4">
        <v>1988</v>
      </c>
      <c r="L21" s="4">
        <v>13972</v>
      </c>
      <c r="M21" s="4">
        <v>18141</v>
      </c>
      <c r="N21" s="4">
        <v>12350</v>
      </c>
      <c r="O21" s="4">
        <v>6584</v>
      </c>
    </row>
    <row r="22" spans="1:15" x14ac:dyDescent="0.25">
      <c r="A22" s="2" t="s">
        <v>27</v>
      </c>
      <c r="B22" s="4">
        <v>18973</v>
      </c>
      <c r="C22" s="4">
        <v>8940</v>
      </c>
      <c r="D22" s="4">
        <v>38260</v>
      </c>
      <c r="E22" s="4">
        <v>45407</v>
      </c>
      <c r="F22" s="4">
        <v>39957</v>
      </c>
      <c r="G22" s="4">
        <v>27228</v>
      </c>
      <c r="H22" s="4"/>
      <c r="I22" s="2" t="s">
        <v>27</v>
      </c>
      <c r="J22" s="4">
        <v>99</v>
      </c>
      <c r="K22" s="4">
        <v>107</v>
      </c>
      <c r="L22" s="4">
        <v>1573</v>
      </c>
      <c r="M22" s="4">
        <v>3090</v>
      </c>
      <c r="N22" s="4">
        <v>3106</v>
      </c>
      <c r="O22" s="4">
        <v>2122</v>
      </c>
    </row>
    <row r="23" spans="1:15" x14ac:dyDescent="0.25">
      <c r="A23" s="2" t="s">
        <v>28</v>
      </c>
      <c r="B23" s="4">
        <f>SUM(B3:B22)</f>
        <v>288964</v>
      </c>
      <c r="C23" s="4">
        <f t="shared" ref="C23:G23" si="0">SUM(C3:C22)</f>
        <v>152735</v>
      </c>
      <c r="D23" s="4">
        <f t="shared" si="0"/>
        <v>571310</v>
      </c>
      <c r="E23" s="4">
        <f t="shared" si="0"/>
        <v>653487</v>
      </c>
      <c r="F23" s="4">
        <f t="shared" si="0"/>
        <v>575515</v>
      </c>
      <c r="G23" s="4">
        <f t="shared" si="0"/>
        <v>515754</v>
      </c>
      <c r="H23" s="4"/>
      <c r="I23" s="2" t="s">
        <v>28</v>
      </c>
      <c r="J23" s="4">
        <f>SUM(J3:J22)</f>
        <v>73350</v>
      </c>
      <c r="K23" s="4">
        <f t="shared" ref="K23:O23" si="1">SUM(K3:K22)</f>
        <v>46010</v>
      </c>
      <c r="L23" s="4">
        <f t="shared" si="1"/>
        <v>300926</v>
      </c>
      <c r="M23" s="4">
        <f t="shared" si="1"/>
        <v>442491</v>
      </c>
      <c r="N23" s="4">
        <f t="shared" si="1"/>
        <v>409380</v>
      </c>
      <c r="O23" s="4">
        <f t="shared" si="1"/>
        <v>414725</v>
      </c>
    </row>
    <row r="24" spans="1:15" x14ac:dyDescent="0.25">
      <c r="A24" s="2"/>
      <c r="B24" s="21"/>
      <c r="C24" s="21"/>
      <c r="D24" s="21"/>
      <c r="E24" s="21"/>
      <c r="F24" s="21"/>
      <c r="G24" s="21"/>
      <c r="I24" s="2"/>
      <c r="J24" s="21"/>
      <c r="K24" s="21"/>
      <c r="L24" s="21"/>
      <c r="M24" s="21"/>
      <c r="N24" s="21"/>
      <c r="O24" s="21"/>
    </row>
    <row r="25" spans="1:15" x14ac:dyDescent="0.25">
      <c r="A25" s="2" t="s">
        <v>8</v>
      </c>
      <c r="B25" s="4">
        <v>4848</v>
      </c>
      <c r="C25" s="4">
        <v>2982</v>
      </c>
      <c r="D25" s="4">
        <v>10600</v>
      </c>
      <c r="E25" s="4">
        <v>6427</v>
      </c>
      <c r="F25" s="4">
        <v>7763</v>
      </c>
      <c r="G25" s="4">
        <v>12118</v>
      </c>
      <c r="I25" s="2" t="s">
        <v>8</v>
      </c>
      <c r="J25" s="4">
        <v>2289</v>
      </c>
      <c r="K25" s="4">
        <v>2129</v>
      </c>
      <c r="L25" s="4">
        <v>12987</v>
      </c>
      <c r="M25" s="4">
        <v>13137</v>
      </c>
      <c r="N25" s="4">
        <v>19305</v>
      </c>
      <c r="O25" s="4">
        <v>37465</v>
      </c>
    </row>
    <row r="26" spans="1:15" x14ac:dyDescent="0.25">
      <c r="B26" s="4"/>
      <c r="C26" s="4"/>
      <c r="D26" s="4"/>
      <c r="E26" s="4"/>
      <c r="F26" s="4"/>
      <c r="G26" s="4"/>
      <c r="J26" s="4"/>
      <c r="K26" s="4"/>
      <c r="L26" s="4"/>
      <c r="M26" s="4"/>
      <c r="N26" s="4"/>
      <c r="O26" s="4"/>
    </row>
    <row r="27" spans="1:15" x14ac:dyDescent="0.25">
      <c r="A27" s="1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I27" s="1" t="s">
        <v>7</v>
      </c>
      <c r="J27" s="2" t="s">
        <v>1</v>
      </c>
      <c r="K27" s="2" t="s">
        <v>2</v>
      </c>
      <c r="L27" s="2" t="s">
        <v>3</v>
      </c>
      <c r="M27" s="2" t="s">
        <v>4</v>
      </c>
      <c r="N27" s="2" t="s">
        <v>5</v>
      </c>
      <c r="O27" s="2" t="s">
        <v>6</v>
      </c>
    </row>
    <row r="28" spans="1:15" x14ac:dyDescent="0.25">
      <c r="A28" s="2" t="s">
        <v>58</v>
      </c>
      <c r="B28" s="9">
        <f t="shared" ref="B28:B48" si="2">B3/(B$23+J$23)</f>
        <v>0</v>
      </c>
      <c r="C28" s="9">
        <f t="shared" ref="C28:G28" si="3">C3/(C$23+K$23)</f>
        <v>0</v>
      </c>
      <c r="D28" s="9">
        <f t="shared" si="3"/>
        <v>0</v>
      </c>
      <c r="E28" s="9">
        <f t="shared" si="3"/>
        <v>0</v>
      </c>
      <c r="F28" s="9">
        <f t="shared" si="3"/>
        <v>0</v>
      </c>
      <c r="G28" s="9">
        <f t="shared" si="3"/>
        <v>0</v>
      </c>
      <c r="I28" s="2" t="s">
        <v>58</v>
      </c>
      <c r="J28" s="9">
        <f>J3/(B$23+J$23)</f>
        <v>0</v>
      </c>
      <c r="K28" s="9">
        <f t="shared" ref="K28:O28" si="4">K3/(C$23+K$23)</f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</row>
    <row r="29" spans="1:15" x14ac:dyDescent="0.25">
      <c r="A29" s="2" t="s">
        <v>9</v>
      </c>
      <c r="B29" s="9">
        <f t="shared" si="2"/>
        <v>8.4363287093515565E-2</v>
      </c>
      <c r="C29" s="9">
        <f t="shared" ref="C29:C48" si="5">C4/(C$23+K$23)</f>
        <v>8.6115373971672238E-2</v>
      </c>
      <c r="D29" s="9">
        <f t="shared" ref="D29:D48" si="6">D4/(D$23+L$23)</f>
        <v>7.0664361480149873E-2</v>
      </c>
      <c r="E29" s="9">
        <f t="shared" ref="E29:E48" si="7">E4/(E$23+M$23)</f>
        <v>5.5351476033278044E-2</v>
      </c>
      <c r="F29" s="9">
        <f t="shared" ref="F29:F48" si="8">F4/(F$23+N$23)</f>
        <v>5.2655359200726982E-2</v>
      </c>
      <c r="G29" s="9">
        <f t="shared" ref="G29:G48" si="9">G4/(G$23+O$23)</f>
        <v>5.4840571361632021E-2</v>
      </c>
      <c r="I29" s="2" t="s">
        <v>9</v>
      </c>
      <c r="J29" s="9">
        <f t="shared" ref="J29:J47" si="10">J4/(B$23+J$23)</f>
        <v>6.4088056216431051E-3</v>
      </c>
      <c r="K29" s="9">
        <f t="shared" ref="K29:K48" si="11">K4/(C$23+K$23)</f>
        <v>9.2027472389242491E-3</v>
      </c>
      <c r="L29" s="9">
        <f t="shared" ref="L29:L48" si="12">L4/(D$23+L$23)</f>
        <v>2.6641872153866614E-2</v>
      </c>
      <c r="M29" s="9">
        <f t="shared" ref="M29:M48" si="13">M4/(E$23+M$23)</f>
        <v>4.2585708837221188E-2</v>
      </c>
      <c r="N29" s="9">
        <f t="shared" ref="N29:N48" si="14">N4/(F$23+N$23)</f>
        <v>4.0149457556389261E-2</v>
      </c>
      <c r="O29" s="9">
        <f t="shared" ref="O29:O48" si="15">O4/(G$23+O$23)</f>
        <v>4.8289107008325817E-2</v>
      </c>
    </row>
    <row r="30" spans="1:15" x14ac:dyDescent="0.25">
      <c r="A30" s="2" t="s">
        <v>10</v>
      </c>
      <c r="B30" s="9">
        <f t="shared" si="2"/>
        <v>2.5621422302201956E-2</v>
      </c>
      <c r="C30" s="9">
        <f t="shared" si="5"/>
        <v>2.0473471030717755E-2</v>
      </c>
      <c r="D30" s="9">
        <f t="shared" si="6"/>
        <v>2.69170270431397E-2</v>
      </c>
      <c r="E30" s="9">
        <f t="shared" si="7"/>
        <v>2.073673011684541E-2</v>
      </c>
      <c r="F30" s="9">
        <f t="shared" si="8"/>
        <v>2.1618548170109504E-2</v>
      </c>
      <c r="G30" s="9">
        <f t="shared" si="9"/>
        <v>2.475069292267746E-2</v>
      </c>
      <c r="I30" s="2" t="s">
        <v>10</v>
      </c>
      <c r="J30" s="9">
        <f t="shared" si="10"/>
        <v>2.409512191082873E-3</v>
      </c>
      <c r="K30" s="9">
        <f t="shared" si="11"/>
        <v>3.2353015170192962E-3</v>
      </c>
      <c r="L30" s="9">
        <f t="shared" si="12"/>
        <v>1.5928028652795804E-2</v>
      </c>
      <c r="M30" s="9">
        <f t="shared" si="13"/>
        <v>2.4230413384210267E-2</v>
      </c>
      <c r="N30" s="9">
        <f t="shared" si="14"/>
        <v>2.8220267135075312E-2</v>
      </c>
      <c r="O30" s="9">
        <f t="shared" si="15"/>
        <v>3.0614339496108995E-2</v>
      </c>
    </row>
    <row r="31" spans="1:15" x14ac:dyDescent="0.25">
      <c r="A31" s="2" t="s">
        <v>11</v>
      </c>
      <c r="B31" s="9">
        <f t="shared" si="2"/>
        <v>3.524291084528889E-2</v>
      </c>
      <c r="C31" s="9">
        <f t="shared" si="5"/>
        <v>3.7570756497018791E-2</v>
      </c>
      <c r="D31" s="9">
        <f t="shared" si="6"/>
        <v>2.7624404404312596E-2</v>
      </c>
      <c r="E31" s="9">
        <f t="shared" si="7"/>
        <v>2.7777929848956821E-2</v>
      </c>
      <c r="F31" s="9">
        <f t="shared" si="8"/>
        <v>3.2271460409485274E-2</v>
      </c>
      <c r="G31" s="9">
        <f t="shared" si="9"/>
        <v>3.6067444832177838E-2</v>
      </c>
      <c r="I31" s="2" t="s">
        <v>11</v>
      </c>
      <c r="J31" s="9">
        <f t="shared" si="10"/>
        <v>4.3332578923254415E-4</v>
      </c>
      <c r="K31" s="9">
        <f t="shared" si="11"/>
        <v>1.2327354147274145E-3</v>
      </c>
      <c r="L31" s="9">
        <f t="shared" si="12"/>
        <v>3.3844051380589658E-3</v>
      </c>
      <c r="M31" s="9">
        <f t="shared" si="13"/>
        <v>7.4892014255760605E-3</v>
      </c>
      <c r="N31" s="9">
        <f t="shared" si="14"/>
        <v>9.7898760781606163E-3</v>
      </c>
      <c r="O31" s="9">
        <f t="shared" si="15"/>
        <v>1.0518238455677129E-2</v>
      </c>
    </row>
    <row r="32" spans="1:15" x14ac:dyDescent="0.25">
      <c r="A32" s="2" t="s">
        <v>12</v>
      </c>
      <c r="B32" s="9">
        <f t="shared" si="2"/>
        <v>2.9471673741561188E-2</v>
      </c>
      <c r="C32" s="9">
        <f t="shared" si="5"/>
        <v>2.5172960326045938E-2</v>
      </c>
      <c r="D32" s="9">
        <f t="shared" si="6"/>
        <v>2.3086641688717272E-2</v>
      </c>
      <c r="E32" s="9">
        <f t="shared" si="7"/>
        <v>1.8089779174399485E-2</v>
      </c>
      <c r="F32" s="9">
        <f t="shared" si="8"/>
        <v>1.9521877966686804E-2</v>
      </c>
      <c r="G32" s="9">
        <f t="shared" si="9"/>
        <v>2.2436830922567839E-2</v>
      </c>
      <c r="I32" s="2" t="s">
        <v>12</v>
      </c>
      <c r="J32" s="9">
        <f t="shared" si="10"/>
        <v>4.6037415059865198E-3</v>
      </c>
      <c r="K32" s="9">
        <f t="shared" si="11"/>
        <v>6.4253188759465646E-3</v>
      </c>
      <c r="L32" s="9">
        <f t="shared" si="12"/>
        <v>1.3289981151890085E-2</v>
      </c>
      <c r="M32" s="9">
        <f t="shared" si="13"/>
        <v>1.5762177707946693E-2</v>
      </c>
      <c r="N32" s="9">
        <f t="shared" si="14"/>
        <v>1.9138080709111122E-2</v>
      </c>
      <c r="O32" s="9">
        <f t="shared" si="15"/>
        <v>2.6185437822884773E-2</v>
      </c>
    </row>
    <row r="33" spans="1:15" x14ac:dyDescent="0.25">
      <c r="A33" s="2" t="s">
        <v>13</v>
      </c>
      <c r="B33" s="9">
        <f t="shared" si="2"/>
        <v>1.4545394326468201E-2</v>
      </c>
      <c r="C33" s="9">
        <f t="shared" si="5"/>
        <v>1.312737427356663E-2</v>
      </c>
      <c r="D33" s="9">
        <f t="shared" si="6"/>
        <v>1.5389183661302675E-2</v>
      </c>
      <c r="E33" s="9">
        <f t="shared" si="7"/>
        <v>9.9819521924710171E-3</v>
      </c>
      <c r="F33" s="9">
        <f t="shared" si="8"/>
        <v>8.9826834332593832E-3</v>
      </c>
      <c r="G33" s="9">
        <f t="shared" si="9"/>
        <v>1.0362404739924275E-2</v>
      </c>
      <c r="I33" s="2" t="s">
        <v>13</v>
      </c>
      <c r="J33" s="9">
        <f t="shared" si="10"/>
        <v>5.6304752231489815E-4</v>
      </c>
      <c r="K33" s="9">
        <f t="shared" si="11"/>
        <v>6.9435709074442125E-4</v>
      </c>
      <c r="L33" s="9">
        <f t="shared" si="12"/>
        <v>2.8168981789332245E-3</v>
      </c>
      <c r="M33" s="9">
        <f t="shared" si="13"/>
        <v>4.3440653005808513E-3</v>
      </c>
      <c r="N33" s="9">
        <f t="shared" si="14"/>
        <v>5.7772655968402727E-3</v>
      </c>
      <c r="O33" s="9">
        <f t="shared" si="15"/>
        <v>9.5058566609241054E-3</v>
      </c>
    </row>
    <row r="34" spans="1:15" x14ac:dyDescent="0.25">
      <c r="A34" s="2" t="s">
        <v>14</v>
      </c>
      <c r="B34" s="9">
        <f t="shared" si="2"/>
        <v>5.3572315726138102E-3</v>
      </c>
      <c r="C34" s="9">
        <f t="shared" si="5"/>
        <v>5.2328360461898413E-3</v>
      </c>
      <c r="D34" s="9">
        <f t="shared" si="6"/>
        <v>7.9508298212868991E-3</v>
      </c>
      <c r="E34" s="9">
        <f t="shared" si="7"/>
        <v>6.2774982709506945E-3</v>
      </c>
      <c r="F34" s="9">
        <f t="shared" si="8"/>
        <v>7.7348346778082942E-3</v>
      </c>
      <c r="G34" s="9">
        <f t="shared" si="9"/>
        <v>1.1313527763657212E-2</v>
      </c>
      <c r="I34" s="2" t="s">
        <v>14</v>
      </c>
      <c r="J34" s="9">
        <f t="shared" si="10"/>
        <v>1.4600595063950055E-2</v>
      </c>
      <c r="K34" s="9">
        <f t="shared" si="11"/>
        <v>1.748471659664394E-2</v>
      </c>
      <c r="L34" s="9">
        <f t="shared" si="12"/>
        <v>3.0420665966550336E-2</v>
      </c>
      <c r="M34" s="9">
        <f t="shared" si="13"/>
        <v>3.457277427101639E-2</v>
      </c>
      <c r="N34" s="9">
        <f t="shared" si="14"/>
        <v>4.0699770026246453E-2</v>
      </c>
      <c r="O34" s="9">
        <f t="shared" si="15"/>
        <v>6.4522681328649009E-2</v>
      </c>
    </row>
    <row r="35" spans="1:15" x14ac:dyDescent="0.25">
      <c r="A35" s="2" t="s">
        <v>15</v>
      </c>
      <c r="B35" s="9">
        <f t="shared" si="2"/>
        <v>2.696556025988507E-3</v>
      </c>
      <c r="C35" s="9">
        <f t="shared" si="5"/>
        <v>5.3888148129512693E-3</v>
      </c>
      <c r="D35" s="9">
        <f t="shared" si="6"/>
        <v>2.920081262410632E-3</v>
      </c>
      <c r="E35" s="9">
        <f t="shared" si="7"/>
        <v>1.5784988384803344E-3</v>
      </c>
      <c r="F35" s="9">
        <f t="shared" si="8"/>
        <v>2.5038202041842024E-3</v>
      </c>
      <c r="G35" s="9">
        <f t="shared" si="9"/>
        <v>4.6126779862844837E-3</v>
      </c>
      <c r="I35" s="2" t="s">
        <v>15</v>
      </c>
      <c r="J35" s="9">
        <f t="shared" si="10"/>
        <v>2.539233924165227E-4</v>
      </c>
      <c r="K35" s="9">
        <f t="shared" si="11"/>
        <v>9.2580945432589503E-4</v>
      </c>
      <c r="L35" s="9">
        <f t="shared" si="12"/>
        <v>1.4537349983261411E-3</v>
      </c>
      <c r="M35" s="9">
        <f t="shared" si="13"/>
        <v>1.0547656978515992E-3</v>
      </c>
      <c r="N35" s="9">
        <f t="shared" si="14"/>
        <v>2.2814614755887683E-3</v>
      </c>
      <c r="O35" s="9">
        <f t="shared" si="15"/>
        <v>4.5557180763886127E-3</v>
      </c>
    </row>
    <row r="36" spans="1:15" x14ac:dyDescent="0.25">
      <c r="A36" s="2" t="s">
        <v>16</v>
      </c>
      <c r="B36" s="9">
        <f t="shared" si="2"/>
        <v>2.4288324492015214E-4</v>
      </c>
      <c r="C36" s="9">
        <f t="shared" si="5"/>
        <v>1.4843140707942338E-3</v>
      </c>
      <c r="D36" s="9">
        <f t="shared" si="6"/>
        <v>1.5993377938998161E-3</v>
      </c>
      <c r="E36" s="9">
        <f t="shared" si="7"/>
        <v>8.7136785592411528E-4</v>
      </c>
      <c r="F36" s="9">
        <f t="shared" si="8"/>
        <v>2.1616517496788998E-3</v>
      </c>
      <c r="G36" s="9">
        <f t="shared" si="9"/>
        <v>3.0629385510043752E-3</v>
      </c>
      <c r="I36" s="2" t="s">
        <v>16</v>
      </c>
      <c r="J36" s="9">
        <f t="shared" si="10"/>
        <v>7.9213058286458705E-4</v>
      </c>
      <c r="K36" s="9">
        <f t="shared" si="11"/>
        <v>1.3434300233968149E-3</v>
      </c>
      <c r="L36" s="9">
        <f t="shared" si="12"/>
        <v>2.6449263731375453E-3</v>
      </c>
      <c r="M36" s="9">
        <f t="shared" si="13"/>
        <v>3.3057232900660415E-3</v>
      </c>
      <c r="N36" s="9">
        <f t="shared" si="14"/>
        <v>5.7904649734235626E-3</v>
      </c>
      <c r="O36" s="9">
        <f t="shared" si="15"/>
        <v>9.6294489182453345E-3</v>
      </c>
    </row>
    <row r="37" spans="1:15" x14ac:dyDescent="0.25">
      <c r="A37" s="2" t="s">
        <v>17</v>
      </c>
      <c r="B37" s="9">
        <f t="shared" si="2"/>
        <v>3.6534608102364245E-2</v>
      </c>
      <c r="C37" s="9">
        <f t="shared" si="5"/>
        <v>3.9764522377921455E-2</v>
      </c>
      <c r="D37" s="9">
        <f t="shared" si="6"/>
        <v>2.9730485785957012E-2</v>
      </c>
      <c r="E37" s="9">
        <f t="shared" si="7"/>
        <v>3.0239658095326732E-2</v>
      </c>
      <c r="F37" s="9">
        <f t="shared" si="8"/>
        <v>2.8511668756567958E-2</v>
      </c>
      <c r="G37" s="9">
        <f t="shared" si="9"/>
        <v>2.9827647910377342E-2</v>
      </c>
      <c r="I37" s="2" t="s">
        <v>17</v>
      </c>
      <c r="J37" s="9">
        <f t="shared" si="10"/>
        <v>6.0251604961442289E-3</v>
      </c>
      <c r="K37" s="9">
        <f t="shared" si="11"/>
        <v>1.165312334901507E-2</v>
      </c>
      <c r="L37" s="9">
        <f t="shared" si="12"/>
        <v>1.8235890286573818E-2</v>
      </c>
      <c r="M37" s="9">
        <f t="shared" si="13"/>
        <v>2.2469429130876715E-2</v>
      </c>
      <c r="N37" s="9">
        <f t="shared" si="14"/>
        <v>2.1789124729032029E-2</v>
      </c>
      <c r="O37" s="9">
        <f t="shared" si="15"/>
        <v>2.3770552586356061E-2</v>
      </c>
    </row>
    <row r="38" spans="1:15" x14ac:dyDescent="0.25">
      <c r="A38" s="2" t="s">
        <v>18</v>
      </c>
      <c r="B38" s="9">
        <f t="shared" si="2"/>
        <v>7.9823026435633174E-2</v>
      </c>
      <c r="C38" s="9">
        <f t="shared" si="5"/>
        <v>6.4127399431432239E-2</v>
      </c>
      <c r="D38" s="9">
        <f t="shared" si="6"/>
        <v>6.4003320202330558E-2</v>
      </c>
      <c r="E38" s="9">
        <f t="shared" si="7"/>
        <v>6.6747690190861492E-2</v>
      </c>
      <c r="F38" s="9">
        <f t="shared" si="8"/>
        <v>6.1384208468923084E-2</v>
      </c>
      <c r="G38" s="9">
        <f t="shared" si="9"/>
        <v>5.8736414255453374E-2</v>
      </c>
      <c r="I38" s="2" t="s">
        <v>18</v>
      </c>
      <c r="J38" s="9">
        <f t="shared" si="10"/>
        <v>1.2196602946615367E-2</v>
      </c>
      <c r="K38" s="9">
        <f t="shared" si="11"/>
        <v>1.3303479332813404E-2</v>
      </c>
      <c r="L38" s="9">
        <f t="shared" si="12"/>
        <v>2.5611187797797842E-2</v>
      </c>
      <c r="M38" s="9">
        <f t="shared" si="13"/>
        <v>4.167966875247496E-2</v>
      </c>
      <c r="N38" s="9">
        <f t="shared" si="14"/>
        <v>4.4427070906035669E-2</v>
      </c>
      <c r="O38" s="9">
        <f t="shared" si="15"/>
        <v>4.5535686458265043E-2</v>
      </c>
    </row>
    <row r="39" spans="1:15" x14ac:dyDescent="0.25">
      <c r="A39" s="2" t="s">
        <v>19</v>
      </c>
      <c r="B39" s="9">
        <f t="shared" si="2"/>
        <v>7.4244991913091959E-2</v>
      </c>
      <c r="C39" s="9">
        <f t="shared" si="5"/>
        <v>6.5028051020151453E-2</v>
      </c>
      <c r="D39" s="9">
        <f t="shared" si="6"/>
        <v>4.890304917476463E-2</v>
      </c>
      <c r="E39" s="9">
        <f t="shared" si="7"/>
        <v>3.9649518512232911E-2</v>
      </c>
      <c r="F39" s="9">
        <f t="shared" si="8"/>
        <v>4.4337721279933393E-2</v>
      </c>
      <c r="G39" s="9">
        <f t="shared" si="9"/>
        <v>4.4741471865566013E-2</v>
      </c>
      <c r="I39" s="2" t="s">
        <v>19</v>
      </c>
      <c r="J39" s="9">
        <f t="shared" si="10"/>
        <v>0.10503320324359533</v>
      </c>
      <c r="K39" s="9">
        <f t="shared" si="11"/>
        <v>0.10624669803013913</v>
      </c>
      <c r="L39" s="9">
        <f t="shared" si="12"/>
        <v>0.13595632374724273</v>
      </c>
      <c r="M39" s="9">
        <f t="shared" si="13"/>
        <v>0.12410650578752493</v>
      </c>
      <c r="N39" s="9">
        <f t="shared" si="14"/>
        <v>0.11628549236212997</v>
      </c>
      <c r="O39" s="9">
        <f t="shared" si="15"/>
        <v>9.9761520679134075E-2</v>
      </c>
    </row>
    <row r="40" spans="1:15" x14ac:dyDescent="0.25">
      <c r="A40" s="2" t="s">
        <v>20</v>
      </c>
      <c r="B40" s="9">
        <f t="shared" si="2"/>
        <v>1.9204336569936576E-2</v>
      </c>
      <c r="C40" s="9">
        <f t="shared" si="5"/>
        <v>2.0669702382449872E-2</v>
      </c>
      <c r="D40" s="9">
        <f t="shared" si="6"/>
        <v>2.0539166005530612E-2</v>
      </c>
      <c r="E40" s="9">
        <f t="shared" si="7"/>
        <v>1.9041440612859017E-2</v>
      </c>
      <c r="F40" s="9">
        <f t="shared" si="8"/>
        <v>2.4501088948568121E-2</v>
      </c>
      <c r="G40" s="9">
        <f t="shared" si="9"/>
        <v>2.4780784950546975E-2</v>
      </c>
      <c r="I40" s="2" t="s">
        <v>20</v>
      </c>
      <c r="J40" s="9">
        <f t="shared" si="10"/>
        <v>2.1804291305331839E-4</v>
      </c>
      <c r="K40" s="9">
        <f t="shared" si="11"/>
        <v>3.9749427658557446E-4</v>
      </c>
      <c r="L40" s="9">
        <f t="shared" si="12"/>
        <v>1.509912454886063E-3</v>
      </c>
      <c r="M40" s="9">
        <f t="shared" si="13"/>
        <v>3.0995147712819054E-3</v>
      </c>
      <c r="N40" s="9">
        <f t="shared" si="14"/>
        <v>5.0594225780413137E-3</v>
      </c>
      <c r="O40" s="9">
        <f t="shared" si="15"/>
        <v>5.8883650248957795E-3</v>
      </c>
    </row>
    <row r="41" spans="1:15" x14ac:dyDescent="0.25">
      <c r="A41" s="2" t="s">
        <v>21</v>
      </c>
      <c r="B41" s="9">
        <f t="shared" si="2"/>
        <v>3.8610155831681911E-2</v>
      </c>
      <c r="C41" s="9">
        <f t="shared" si="5"/>
        <v>3.6856273113789029E-2</v>
      </c>
      <c r="D41" s="9">
        <f t="shared" si="6"/>
        <v>2.3648416254316493E-2</v>
      </c>
      <c r="E41" s="9">
        <f t="shared" si="7"/>
        <v>2.8311699687402485E-2</v>
      </c>
      <c r="F41" s="9">
        <f t="shared" si="8"/>
        <v>3.0621538336573949E-2</v>
      </c>
      <c r="G41" s="9">
        <f t="shared" si="9"/>
        <v>3.7756897253994982E-2</v>
      </c>
      <c r="I41" s="2" t="s">
        <v>21</v>
      </c>
      <c r="J41" s="9">
        <f t="shared" si="10"/>
        <v>1.7970600087217164E-2</v>
      </c>
      <c r="K41" s="9">
        <f t="shared" si="11"/>
        <v>2.0709954967420563E-2</v>
      </c>
      <c r="L41" s="9">
        <f t="shared" si="12"/>
        <v>2.1573289797715296E-2</v>
      </c>
      <c r="M41" s="9">
        <f t="shared" si="13"/>
        <v>3.0687659788791382E-2</v>
      </c>
      <c r="N41" s="9">
        <f t="shared" si="14"/>
        <v>3.7558318399423286E-2</v>
      </c>
      <c r="O41" s="9">
        <f t="shared" si="15"/>
        <v>4.3840860460042624E-2</v>
      </c>
    </row>
    <row r="42" spans="1:15" x14ac:dyDescent="0.25">
      <c r="A42" s="2" t="s">
        <v>22</v>
      </c>
      <c r="B42" s="9">
        <f t="shared" si="2"/>
        <v>3.699001418658953E-2</v>
      </c>
      <c r="C42" s="9">
        <f t="shared" si="5"/>
        <v>2.2918815567687236E-2</v>
      </c>
      <c r="D42" s="9">
        <f t="shared" si="6"/>
        <v>2.1416222215088578E-2</v>
      </c>
      <c r="E42" s="9">
        <f t="shared" si="7"/>
        <v>2.1122686769259966E-2</v>
      </c>
      <c r="F42" s="9">
        <f t="shared" si="8"/>
        <v>1.7046487188989688E-2</v>
      </c>
      <c r="G42" s="9">
        <f t="shared" si="9"/>
        <v>1.9401834968870872E-2</v>
      </c>
      <c r="I42" s="2" t="s">
        <v>22</v>
      </c>
      <c r="J42" s="9">
        <f t="shared" si="10"/>
        <v>4.3056575235845152E-4</v>
      </c>
      <c r="K42" s="9">
        <f t="shared" si="11"/>
        <v>8.000201262924854E-4</v>
      </c>
      <c r="L42" s="9">
        <f t="shared" si="12"/>
        <v>1.7541124191159272E-3</v>
      </c>
      <c r="M42" s="9">
        <f t="shared" si="13"/>
        <v>2.6122787136238137E-3</v>
      </c>
      <c r="N42" s="9">
        <f t="shared" si="14"/>
        <v>2.2510013757811747E-3</v>
      </c>
      <c r="O42" s="9">
        <f t="shared" si="15"/>
        <v>2.8436966336693251E-3</v>
      </c>
    </row>
    <row r="43" spans="1:15" x14ac:dyDescent="0.25">
      <c r="A43" s="2" t="s">
        <v>23</v>
      </c>
      <c r="B43" s="9">
        <f t="shared" si="2"/>
        <v>0.10154727667161634</v>
      </c>
      <c r="C43" s="9">
        <f t="shared" si="5"/>
        <v>0.1157161186444942</v>
      </c>
      <c r="D43" s="9">
        <f t="shared" si="6"/>
        <v>0.10274971452680239</v>
      </c>
      <c r="E43" s="9">
        <f t="shared" si="7"/>
        <v>0.10440720525412006</v>
      </c>
      <c r="F43" s="9">
        <f t="shared" si="8"/>
        <v>0.1035511399692353</v>
      </c>
      <c r="G43" s="9">
        <f t="shared" si="9"/>
        <v>8.1717051110234626E-2</v>
      </c>
      <c r="I43" s="2" t="s">
        <v>23</v>
      </c>
      <c r="J43" s="9">
        <f t="shared" si="10"/>
        <v>5.6304752231489815E-4</v>
      </c>
      <c r="K43" s="9">
        <f t="shared" si="11"/>
        <v>1.6654507031623436E-3</v>
      </c>
      <c r="L43" s="9">
        <f t="shared" si="12"/>
        <v>2.8318024021021832E-3</v>
      </c>
      <c r="M43" s="9">
        <f t="shared" si="13"/>
        <v>3.5438667564494908E-3</v>
      </c>
      <c r="N43" s="9">
        <f t="shared" si="14"/>
        <v>3.5577396575269447E-3</v>
      </c>
      <c r="O43" s="9">
        <f t="shared" si="15"/>
        <v>2.1666260066051999E-3</v>
      </c>
    </row>
    <row r="44" spans="1:15" x14ac:dyDescent="0.25">
      <c r="A44" s="2" t="s">
        <v>24</v>
      </c>
      <c r="B44" s="9">
        <f t="shared" si="2"/>
        <v>4.8767091528342819E-2</v>
      </c>
      <c r="C44" s="9">
        <f t="shared" si="5"/>
        <v>5.196105562404086E-2</v>
      </c>
      <c r="D44" s="9">
        <f t="shared" si="6"/>
        <v>3.9406766058727227E-2</v>
      </c>
      <c r="E44" s="9">
        <f t="shared" si="7"/>
        <v>3.1113763232473644E-2</v>
      </c>
      <c r="F44" s="9">
        <f t="shared" si="8"/>
        <v>2.3224810766629946E-2</v>
      </c>
      <c r="G44" s="9">
        <f t="shared" si="9"/>
        <v>1.2524731885405259E-2</v>
      </c>
      <c r="I44" s="2" t="s">
        <v>24</v>
      </c>
      <c r="J44" s="9">
        <f t="shared" si="10"/>
        <v>1.8050641156565851E-3</v>
      </c>
      <c r="K44" s="9">
        <f t="shared" si="11"/>
        <v>3.0793227502578682E-3</v>
      </c>
      <c r="L44" s="9">
        <f t="shared" si="12"/>
        <v>5.9777399694578076E-3</v>
      </c>
      <c r="M44" s="9">
        <f t="shared" si="13"/>
        <v>6.7711213181286482E-3</v>
      </c>
      <c r="N44" s="9">
        <f t="shared" si="14"/>
        <v>5.6310571177638222E-3</v>
      </c>
      <c r="O44" s="9">
        <f t="shared" si="15"/>
        <v>3.6228652124335962E-3</v>
      </c>
    </row>
    <row r="45" spans="1:15" x14ac:dyDescent="0.25">
      <c r="A45" s="2" t="s">
        <v>25</v>
      </c>
      <c r="B45" s="9">
        <f t="shared" si="2"/>
        <v>8.4476448605353374E-2</v>
      </c>
      <c r="C45" s="9">
        <f t="shared" si="5"/>
        <v>7.1076001911997783E-2</v>
      </c>
      <c r="D45" s="9">
        <f t="shared" si="6"/>
        <v>4.1513993919076946E-2</v>
      </c>
      <c r="E45" s="9">
        <f t="shared" si="7"/>
        <v>3.3361983543465291E-2</v>
      </c>
      <c r="F45" s="9">
        <f t="shared" si="8"/>
        <v>2.9028475116636799E-2</v>
      </c>
      <c r="G45" s="9">
        <f t="shared" si="9"/>
        <v>1.8893494640932252E-2</v>
      </c>
      <c r="I45" s="2" t="s">
        <v>25</v>
      </c>
      <c r="J45" s="9">
        <f t="shared" si="10"/>
        <v>2.1710450051612689E-2</v>
      </c>
      <c r="K45" s="9">
        <f t="shared" si="11"/>
        <v>2.2561573876072355E-2</v>
      </c>
      <c r="L45" s="9">
        <f t="shared" si="12"/>
        <v>1.7152467910061038E-2</v>
      </c>
      <c r="M45" s="9">
        <f t="shared" si="13"/>
        <v>1.6054154371711839E-2</v>
      </c>
      <c r="N45" s="9">
        <f t="shared" si="14"/>
        <v>1.155960787698181E-2</v>
      </c>
      <c r="O45" s="9">
        <f t="shared" si="15"/>
        <v>5.1038228697262381E-3</v>
      </c>
    </row>
    <row r="46" spans="1:15" x14ac:dyDescent="0.25">
      <c r="A46" s="2" t="s">
        <v>26</v>
      </c>
      <c r="B46" s="9">
        <f t="shared" si="2"/>
        <v>2.7445806675977191E-2</v>
      </c>
      <c r="C46" s="9">
        <f t="shared" si="5"/>
        <v>4.0831215879644771E-2</v>
      </c>
      <c r="D46" s="9">
        <f t="shared" si="6"/>
        <v>4.3067472564764585E-2</v>
      </c>
      <c r="E46" s="9">
        <f t="shared" si="7"/>
        <v>4.0167777090416051E-2</v>
      </c>
      <c r="F46" s="9">
        <f t="shared" si="8"/>
        <v>3.4114296447844694E-2</v>
      </c>
      <c r="G46" s="9">
        <f t="shared" si="9"/>
        <v>2.9198939470960656E-2</v>
      </c>
      <c r="I46" s="2" t="s">
        <v>26</v>
      </c>
      <c r="J46" s="9">
        <f t="shared" si="10"/>
        <v>6.157642266100675E-3</v>
      </c>
      <c r="K46" s="9">
        <f t="shared" si="11"/>
        <v>1.0002767365216735E-2</v>
      </c>
      <c r="L46" s="9">
        <f t="shared" si="12"/>
        <v>1.6018600470514861E-2</v>
      </c>
      <c r="M46" s="9">
        <f t="shared" si="13"/>
        <v>1.6552339554261126E-2</v>
      </c>
      <c r="N46" s="9">
        <f t="shared" si="14"/>
        <v>1.2539407754126075E-2</v>
      </c>
      <c r="O46" s="9">
        <f t="shared" si="15"/>
        <v>7.0759254104606336E-3</v>
      </c>
    </row>
    <row r="47" spans="1:15" x14ac:dyDescent="0.25">
      <c r="A47" s="2" t="s">
        <v>27</v>
      </c>
      <c r="B47" s="9">
        <f t="shared" si="2"/>
        <v>5.236617961215962E-2</v>
      </c>
      <c r="C47" s="9">
        <f t="shared" si="5"/>
        <v>4.498226370474729E-2</v>
      </c>
      <c r="D47" s="9">
        <f t="shared" si="6"/>
        <v>4.3864275264951229E-2</v>
      </c>
      <c r="E47" s="9">
        <f t="shared" si="7"/>
        <v>4.1430576161200314E-2</v>
      </c>
      <c r="F47" s="9">
        <f t="shared" si="8"/>
        <v>4.0569806933734055E-2</v>
      </c>
      <c r="G47" s="9">
        <f t="shared" si="9"/>
        <v>2.9262347672542852E-2</v>
      </c>
      <c r="I47" s="2" t="s">
        <v>27</v>
      </c>
      <c r="J47" s="9">
        <f t="shared" si="10"/>
        <v>2.7324365053517114E-4</v>
      </c>
      <c r="K47" s="9">
        <f t="shared" si="11"/>
        <v>5.3837832398299327E-4</v>
      </c>
      <c r="L47" s="9">
        <f t="shared" si="12"/>
        <v>1.803411003444022E-3</v>
      </c>
      <c r="M47" s="9">
        <f t="shared" si="13"/>
        <v>2.819399659482216E-3</v>
      </c>
      <c r="N47" s="9">
        <f t="shared" si="14"/>
        <v>3.1536356667462013E-3</v>
      </c>
      <c r="O47" s="9">
        <f t="shared" si="15"/>
        <v>2.2805458263969419E-3</v>
      </c>
    </row>
    <row r="48" spans="1:15" x14ac:dyDescent="0.25">
      <c r="A48" s="2" t="s">
        <v>28</v>
      </c>
      <c r="B48" s="9">
        <f t="shared" si="2"/>
        <v>0.797551295285305</v>
      </c>
      <c r="C48" s="9">
        <f t="shared" si="5"/>
        <v>0.76849732068731291</v>
      </c>
      <c r="D48" s="9">
        <f t="shared" si="6"/>
        <v>0.65499474912752975</v>
      </c>
      <c r="E48" s="9">
        <f t="shared" si="7"/>
        <v>0.59625923148092386</v>
      </c>
      <c r="F48" s="9">
        <f t="shared" si="8"/>
        <v>0.58434147802557634</v>
      </c>
      <c r="G48" s="9">
        <f t="shared" si="9"/>
        <v>0.55428870506481065</v>
      </c>
      <c r="I48" s="2" t="s">
        <v>28</v>
      </c>
      <c r="J48" s="9">
        <f>J23/(B$23+J$23)</f>
        <v>0.20244870471469498</v>
      </c>
      <c r="K48" s="9">
        <f t="shared" si="11"/>
        <v>0.23150267931268712</v>
      </c>
      <c r="L48" s="9">
        <f t="shared" si="12"/>
        <v>0.3450052508724703</v>
      </c>
      <c r="M48" s="9">
        <f t="shared" si="13"/>
        <v>0.40374076851907609</v>
      </c>
      <c r="N48" s="9">
        <f t="shared" si="14"/>
        <v>0.41565852197442366</v>
      </c>
      <c r="O48" s="9">
        <f t="shared" si="15"/>
        <v>0.44571129493518929</v>
      </c>
    </row>
    <row r="49" spans="1:15" x14ac:dyDescent="0.25">
      <c r="A49" s="2"/>
      <c r="B49" s="9">
        <f>SUM(B28:B47)+SUM(J28:J47)</f>
        <v>1</v>
      </c>
      <c r="C49" s="9">
        <f t="shared" ref="C49:G49" si="16">SUM(C28:C47)+SUM(K28:K47)</f>
        <v>1.0000000000000002</v>
      </c>
      <c r="D49" s="9">
        <f t="shared" si="16"/>
        <v>1</v>
      </c>
      <c r="E49" s="9">
        <f t="shared" si="16"/>
        <v>0.99999999999999978</v>
      </c>
      <c r="F49" s="9">
        <f t="shared" si="16"/>
        <v>1</v>
      </c>
      <c r="G49" s="9">
        <f t="shared" si="16"/>
        <v>1</v>
      </c>
      <c r="I49" s="2"/>
      <c r="J49" s="9"/>
      <c r="K49" s="9"/>
      <c r="L49" s="9"/>
      <c r="M49" s="9"/>
      <c r="N49" s="9"/>
      <c r="O49" s="9"/>
    </row>
    <row r="50" spans="1:15" x14ac:dyDescent="0.25">
      <c r="A50" s="2" t="s">
        <v>8</v>
      </c>
      <c r="B50" s="9">
        <f>B25/(B$25+J$25)</f>
        <v>0.67927700714585959</v>
      </c>
      <c r="C50" s="9">
        <f t="shared" ref="C50:G50" si="17">C25/(C$25+K$25)</f>
        <v>0.58344746624926624</v>
      </c>
      <c r="D50" s="9">
        <f t="shared" si="17"/>
        <v>0.44940009327171748</v>
      </c>
      <c r="E50" s="9">
        <f t="shared" si="17"/>
        <v>0.32851155182989161</v>
      </c>
      <c r="F50" s="9">
        <f t="shared" si="17"/>
        <v>0.28679621693512636</v>
      </c>
      <c r="G50" s="9">
        <f t="shared" si="17"/>
        <v>0.24439828166912048</v>
      </c>
      <c r="I50" s="2" t="s">
        <v>8</v>
      </c>
      <c r="J50" s="9">
        <f>J25/(B$25+J$25)</f>
        <v>0.32072299285414041</v>
      </c>
      <c r="K50" s="9">
        <f t="shared" ref="K50:O50" si="18">K25/(C$25+K$25)</f>
        <v>0.4165525337507337</v>
      </c>
      <c r="L50" s="9">
        <f t="shared" si="18"/>
        <v>0.55059990672828252</v>
      </c>
      <c r="M50" s="9">
        <f t="shared" si="18"/>
        <v>0.67148844817010833</v>
      </c>
      <c r="N50" s="9">
        <f t="shared" si="18"/>
        <v>0.71320378306487364</v>
      </c>
      <c r="O50" s="9">
        <f t="shared" si="18"/>
        <v>0.75560171833087952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F56A-938F-48EB-A93E-F22BD16C9870}">
  <dimension ref="A1:O53"/>
  <sheetViews>
    <sheetView topLeftCell="A25" workbookViewId="0">
      <selection activeCell="A67" sqref="A67"/>
    </sheetView>
  </sheetViews>
  <sheetFormatPr defaultRowHeight="15" x14ac:dyDescent="0.25"/>
  <cols>
    <col min="1" max="1" width="49.7109375" customWidth="1"/>
    <col min="9" max="9" width="49.28515625" customWidth="1"/>
  </cols>
  <sheetData>
    <row r="1" spans="1:15" x14ac:dyDescent="0.25">
      <c r="A1" s="1" t="s">
        <v>54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52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</row>
    <row r="2" spans="1:15" x14ac:dyDescent="0.25">
      <c r="A2" s="2" t="s">
        <v>58</v>
      </c>
      <c r="B2" s="3"/>
      <c r="C2" s="3"/>
      <c r="D2" s="3"/>
      <c r="E2" s="3"/>
      <c r="F2" s="3"/>
      <c r="G2" s="3"/>
      <c r="I2" s="2" t="s">
        <v>58</v>
      </c>
      <c r="J2" s="3"/>
      <c r="K2" s="3"/>
      <c r="L2" s="3"/>
      <c r="M2" s="3"/>
      <c r="N2" s="3"/>
      <c r="O2" s="3"/>
    </row>
    <row r="3" spans="1:15" x14ac:dyDescent="0.25">
      <c r="A3" s="2" t="s">
        <v>9</v>
      </c>
      <c r="B3" s="3">
        <v>3.7669549999999998</v>
      </c>
      <c r="C3" s="3">
        <v>3.327366</v>
      </c>
      <c r="D3" s="3">
        <v>3.4081100000000002</v>
      </c>
      <c r="E3" s="3">
        <v>3.84</v>
      </c>
      <c r="F3" s="3">
        <v>3.9659049999999998</v>
      </c>
      <c r="G3" s="3">
        <v>4.1482089999999996</v>
      </c>
      <c r="I3" s="2" t="s">
        <v>9</v>
      </c>
      <c r="J3" s="3">
        <v>3.6442239999999999</v>
      </c>
      <c r="K3" s="3">
        <v>3.2950819999999998</v>
      </c>
      <c r="L3" s="3">
        <v>2.9704470000000001</v>
      </c>
      <c r="M3" s="3">
        <v>3.1054010000000001</v>
      </c>
      <c r="N3" s="3">
        <v>3.4117649999999999</v>
      </c>
      <c r="O3" s="3">
        <v>3.5906539999999998</v>
      </c>
    </row>
    <row r="4" spans="1:15" x14ac:dyDescent="0.25">
      <c r="A4" s="2" t="s">
        <v>10</v>
      </c>
      <c r="B4" s="3">
        <v>2.3344</v>
      </c>
      <c r="C4" s="3">
        <v>2.4434779999999998</v>
      </c>
      <c r="D4" s="3">
        <v>2.5624199999999999</v>
      </c>
      <c r="E4" s="3">
        <v>2.9861110000000002</v>
      </c>
      <c r="F4" s="3">
        <v>3.3061219999999998</v>
      </c>
      <c r="G4" s="3">
        <v>3.3791310000000001</v>
      </c>
      <c r="I4" s="2" t="s">
        <v>10</v>
      </c>
      <c r="J4" s="3">
        <v>2.3553999999999999</v>
      </c>
      <c r="K4" s="3">
        <v>2.6118480000000002</v>
      </c>
      <c r="L4" s="3">
        <v>2.499063</v>
      </c>
      <c r="M4" s="3">
        <v>2.5752160000000002</v>
      </c>
      <c r="N4" s="3">
        <v>2.7629510000000002</v>
      </c>
      <c r="O4" s="3">
        <v>2.974307</v>
      </c>
    </row>
    <row r="5" spans="1:15" x14ac:dyDescent="0.25">
      <c r="A5" s="2" t="s">
        <v>11</v>
      </c>
      <c r="B5" s="3">
        <v>2.1604939999999999</v>
      </c>
      <c r="C5" s="3">
        <v>2.211849</v>
      </c>
      <c r="D5" s="3">
        <v>2.1835460000000002</v>
      </c>
      <c r="E5" s="3">
        <v>2.2604419999999998</v>
      </c>
      <c r="F5" s="3">
        <v>2.773333</v>
      </c>
      <c r="G5" s="3">
        <v>2.9247190000000001</v>
      </c>
      <c r="I5" s="2" t="s">
        <v>11</v>
      </c>
      <c r="J5" s="3">
        <v>2.3339439999999998</v>
      </c>
      <c r="K5" s="3">
        <v>2.8047469999999999</v>
      </c>
      <c r="L5" s="3">
        <v>2.4273699999999998</v>
      </c>
      <c r="M5" s="3">
        <v>2.2981880000000001</v>
      </c>
      <c r="N5" s="3">
        <v>2.6896550000000001</v>
      </c>
      <c r="O5" s="3">
        <v>2.986459</v>
      </c>
    </row>
    <row r="6" spans="1:15" x14ac:dyDescent="0.25">
      <c r="A6" s="2" t="s">
        <v>12</v>
      </c>
      <c r="B6" s="3">
        <v>3.603548</v>
      </c>
      <c r="C6" s="3">
        <v>3.9615990000000001</v>
      </c>
      <c r="D6" s="3">
        <v>3.7488760000000001</v>
      </c>
      <c r="E6" s="3">
        <v>3.7697270000000001</v>
      </c>
      <c r="F6" s="3">
        <v>3.7333340000000002</v>
      </c>
      <c r="G6" s="3">
        <v>3.9354010000000001</v>
      </c>
      <c r="I6" s="2" t="s">
        <v>12</v>
      </c>
      <c r="J6" s="3">
        <v>2.7186360000000001</v>
      </c>
      <c r="K6" s="3">
        <v>3.069229</v>
      </c>
      <c r="L6" s="3">
        <v>2.966313</v>
      </c>
      <c r="M6" s="3">
        <v>3.1818179999999998</v>
      </c>
      <c r="N6" s="3">
        <v>3.1148929999999999</v>
      </c>
      <c r="O6" s="3">
        <v>3.2380949999999999</v>
      </c>
    </row>
    <row r="7" spans="1:15" x14ac:dyDescent="0.25">
      <c r="A7" s="2" t="s">
        <v>13</v>
      </c>
      <c r="B7" s="3">
        <v>8.9126569999999994</v>
      </c>
      <c r="C7" s="3">
        <v>5.4256469999999997</v>
      </c>
      <c r="D7" s="3">
        <v>5.129702</v>
      </c>
      <c r="E7" s="3">
        <v>5.46875</v>
      </c>
      <c r="F7" s="3">
        <v>5.5561160000000003</v>
      </c>
      <c r="G7" s="3">
        <v>6.5946899999999999</v>
      </c>
      <c r="I7" s="2" t="s">
        <v>13</v>
      </c>
      <c r="J7" s="3">
        <v>7.455012</v>
      </c>
      <c r="K7" s="3">
        <v>4.4025999999999996</v>
      </c>
      <c r="L7" s="3">
        <v>3.9995560000000001</v>
      </c>
      <c r="M7" s="3">
        <v>4.4266670000000001</v>
      </c>
      <c r="N7" s="3">
        <v>4.8307390000000003</v>
      </c>
      <c r="O7" s="3">
        <v>5.4800930000000001</v>
      </c>
    </row>
    <row r="8" spans="1:15" x14ac:dyDescent="0.25">
      <c r="A8" s="2" t="s">
        <v>14</v>
      </c>
      <c r="B8" s="3">
        <v>3.541312</v>
      </c>
      <c r="C8" s="3">
        <v>3.5516220000000001</v>
      </c>
      <c r="D8" s="3">
        <v>3.136333</v>
      </c>
      <c r="E8" s="3">
        <v>4.03125</v>
      </c>
      <c r="F8" s="3">
        <v>4.266667</v>
      </c>
      <c r="G8" s="3">
        <v>5.6171730000000002</v>
      </c>
      <c r="I8" s="2" t="s">
        <v>14</v>
      </c>
      <c r="J8" s="3">
        <v>2.820773</v>
      </c>
      <c r="K8" s="3">
        <v>3.2456140000000002</v>
      </c>
      <c r="L8" s="3">
        <v>2.998335</v>
      </c>
      <c r="M8" s="3">
        <v>3.897008</v>
      </c>
      <c r="N8" s="3">
        <v>3.8377189999999999</v>
      </c>
      <c r="O8" s="3">
        <v>4.527641</v>
      </c>
    </row>
    <row r="9" spans="1:15" x14ac:dyDescent="0.25">
      <c r="A9" s="2" t="s">
        <v>15</v>
      </c>
      <c r="B9" s="3">
        <v>3.0751590000000002</v>
      </c>
      <c r="C9" s="3">
        <v>3.090897</v>
      </c>
      <c r="D9" s="3">
        <v>3.4957210000000001</v>
      </c>
      <c r="E9" s="3">
        <v>4.2212889999999996</v>
      </c>
      <c r="F9" s="3">
        <v>4.3333329999999997</v>
      </c>
      <c r="G9" s="3">
        <v>4.230855</v>
      </c>
      <c r="I9" s="2" t="s">
        <v>15</v>
      </c>
      <c r="J9" s="3">
        <v>2.1997810000000002</v>
      </c>
      <c r="K9" s="3">
        <v>3.7498200000000002</v>
      </c>
      <c r="L9" s="3">
        <v>3.0124879999999998</v>
      </c>
      <c r="M9" s="3">
        <v>3.7170830000000001</v>
      </c>
      <c r="N9" s="3">
        <v>3.75</v>
      </c>
      <c r="O9" s="3">
        <v>3.970526</v>
      </c>
    </row>
    <row r="10" spans="1:15" x14ac:dyDescent="0.25">
      <c r="A10" s="2" t="s">
        <v>16</v>
      </c>
      <c r="B10" s="3">
        <v>2.3461919999999998</v>
      </c>
      <c r="C10" s="3">
        <v>2.7266309999999998</v>
      </c>
      <c r="D10" s="3">
        <v>2.6357189999999999</v>
      </c>
      <c r="E10" s="3">
        <v>3.2043240000000002</v>
      </c>
      <c r="F10" s="3">
        <v>2.799382</v>
      </c>
      <c r="G10" s="3">
        <v>3.3107920000000002</v>
      </c>
      <c r="I10" s="2" t="s">
        <v>16</v>
      </c>
      <c r="J10" s="3">
        <v>2.5894879999999998</v>
      </c>
      <c r="K10" s="3">
        <v>3.9576380000000002</v>
      </c>
      <c r="L10" s="3">
        <v>2.966583</v>
      </c>
      <c r="M10" s="3">
        <v>4.5</v>
      </c>
      <c r="N10" s="3">
        <v>3.324675</v>
      </c>
      <c r="O10" s="3">
        <v>3.5816520000000001</v>
      </c>
    </row>
    <row r="11" spans="1:15" x14ac:dyDescent="0.25">
      <c r="A11" s="2" t="s">
        <v>17</v>
      </c>
      <c r="B11" s="3">
        <v>2.2902269999999998</v>
      </c>
      <c r="C11" s="3">
        <v>2.7456489999999998</v>
      </c>
      <c r="D11" s="3">
        <v>2.5715050000000002</v>
      </c>
      <c r="E11" s="3">
        <v>2.960248</v>
      </c>
      <c r="F11" s="3">
        <v>3.555555</v>
      </c>
      <c r="G11" s="3">
        <v>3.9031539999999998</v>
      </c>
      <c r="I11" s="2" t="s">
        <v>17</v>
      </c>
      <c r="J11" s="3">
        <v>2.9301740000000001</v>
      </c>
      <c r="K11" s="3">
        <v>3</v>
      </c>
      <c r="L11" s="3">
        <v>2.5095999999999998</v>
      </c>
      <c r="M11" s="3">
        <v>2.9166669999999999</v>
      </c>
      <c r="N11" s="3">
        <v>3.2</v>
      </c>
      <c r="O11" s="3">
        <v>3.4368219999999998</v>
      </c>
    </row>
    <row r="12" spans="1:15" x14ac:dyDescent="0.25">
      <c r="A12" s="2" t="s">
        <v>18</v>
      </c>
      <c r="B12" s="3">
        <v>3.204218</v>
      </c>
      <c r="C12" s="3">
        <v>3.2135259999999999</v>
      </c>
      <c r="D12" s="3">
        <v>3.5860500000000002</v>
      </c>
      <c r="E12" s="3">
        <v>4.1538459999999997</v>
      </c>
      <c r="F12" s="3">
        <v>4.3235289999999997</v>
      </c>
      <c r="G12" s="3">
        <v>4.7104999999999997</v>
      </c>
      <c r="I12" s="2" t="s">
        <v>18</v>
      </c>
      <c r="J12" s="3">
        <v>3.2064059999999999</v>
      </c>
      <c r="K12" s="3">
        <v>3.3756360000000001</v>
      </c>
      <c r="L12" s="3">
        <v>3.5974029999999999</v>
      </c>
      <c r="M12" s="3">
        <v>4.2</v>
      </c>
      <c r="N12" s="3">
        <v>4.1860470000000003</v>
      </c>
      <c r="O12" s="3">
        <v>4.6231720000000003</v>
      </c>
    </row>
    <row r="13" spans="1:15" x14ac:dyDescent="0.25">
      <c r="A13" s="2" t="s">
        <v>19</v>
      </c>
      <c r="B13" s="3">
        <v>2.1316250000000001</v>
      </c>
      <c r="C13" s="3">
        <v>2.4433560000000001</v>
      </c>
      <c r="D13" s="3">
        <v>2.6592150000000001</v>
      </c>
      <c r="E13" s="3">
        <v>2.8846150000000002</v>
      </c>
      <c r="F13" s="3">
        <v>2.942529</v>
      </c>
      <c r="G13" s="3">
        <v>3.2678880000000001</v>
      </c>
      <c r="I13" s="2" t="s">
        <v>19</v>
      </c>
      <c r="J13" s="3">
        <v>2.0810810000000002</v>
      </c>
      <c r="K13" s="3">
        <v>2.2004600000000001</v>
      </c>
      <c r="L13" s="3">
        <v>2.3737659999999998</v>
      </c>
      <c r="M13" s="3">
        <v>2.6090949999999999</v>
      </c>
      <c r="N13" s="3">
        <v>2.5974029999999999</v>
      </c>
      <c r="O13" s="3">
        <v>2.8029609999999998</v>
      </c>
    </row>
    <row r="14" spans="1:15" x14ac:dyDescent="0.25">
      <c r="A14" s="2" t="s">
        <v>20</v>
      </c>
      <c r="B14" s="3">
        <v>2.1876139999999999</v>
      </c>
      <c r="C14" s="3">
        <v>2.523358</v>
      </c>
      <c r="D14" s="3">
        <v>2.748907</v>
      </c>
      <c r="E14" s="3">
        <v>3.1568879999999999</v>
      </c>
      <c r="F14" s="3">
        <v>3.015873</v>
      </c>
      <c r="G14" s="3">
        <v>3.5079509999999998</v>
      </c>
      <c r="I14" s="2" t="s">
        <v>20</v>
      </c>
      <c r="J14" s="3">
        <v>2.845386</v>
      </c>
      <c r="K14" s="3">
        <v>3.229508</v>
      </c>
      <c r="L14" s="3">
        <v>3.331391</v>
      </c>
      <c r="M14" s="3">
        <v>3.3</v>
      </c>
      <c r="N14" s="3">
        <v>3.2359550000000001</v>
      </c>
      <c r="O14" s="3">
        <v>3.5011950000000001</v>
      </c>
    </row>
    <row r="15" spans="1:15" x14ac:dyDescent="0.25">
      <c r="A15" s="2" t="s">
        <v>21</v>
      </c>
      <c r="B15" s="3">
        <v>3.0134449999999999</v>
      </c>
      <c r="C15" s="3">
        <v>3.0905719999999999</v>
      </c>
      <c r="D15" s="3">
        <v>3.536063</v>
      </c>
      <c r="E15" s="3">
        <v>3.4375</v>
      </c>
      <c r="F15" s="3">
        <v>3.3698000000000001</v>
      </c>
      <c r="G15" s="3">
        <v>3.5</v>
      </c>
      <c r="I15" s="2" t="s">
        <v>21</v>
      </c>
      <c r="J15" s="3">
        <v>5.0273019999999997</v>
      </c>
      <c r="K15" s="3">
        <v>5.0894839999999997</v>
      </c>
      <c r="L15" s="3">
        <v>3.9890330000000001</v>
      </c>
      <c r="M15" s="3">
        <v>3.833253</v>
      </c>
      <c r="N15" s="3">
        <v>3.75</v>
      </c>
      <c r="O15" s="3">
        <v>3.8598859999999999</v>
      </c>
    </row>
    <row r="16" spans="1:15" x14ac:dyDescent="0.25">
      <c r="A16" s="2" t="s">
        <v>22</v>
      </c>
      <c r="B16" s="3">
        <v>7.6730549999999997</v>
      </c>
      <c r="C16" s="3">
        <v>6.2068050000000001</v>
      </c>
      <c r="D16" s="3">
        <v>6.8087140000000002</v>
      </c>
      <c r="E16" s="3">
        <v>5.2762159999999998</v>
      </c>
      <c r="F16" s="3">
        <v>4.2222220000000004</v>
      </c>
      <c r="G16" s="3">
        <v>4.5102960000000003</v>
      </c>
      <c r="I16" s="2" t="s">
        <v>22</v>
      </c>
      <c r="J16" s="3">
        <v>12.18563</v>
      </c>
      <c r="K16" s="3">
        <v>8.2364390000000007</v>
      </c>
      <c r="L16" s="3">
        <v>9.755808</v>
      </c>
      <c r="M16" s="3">
        <v>5.5654139999999996</v>
      </c>
      <c r="N16" s="3">
        <v>4.3835620000000004</v>
      </c>
      <c r="O16" s="3">
        <v>4.1927199999999996</v>
      </c>
    </row>
    <row r="17" spans="1:15" x14ac:dyDescent="0.25">
      <c r="A17" s="2" t="s">
        <v>23</v>
      </c>
      <c r="B17" s="3">
        <v>2.5376430000000001</v>
      </c>
      <c r="C17" s="3">
        <v>2.8252250000000001</v>
      </c>
      <c r="D17" s="3">
        <v>3.194747</v>
      </c>
      <c r="E17" s="3">
        <v>3.454545</v>
      </c>
      <c r="F17" s="3">
        <v>3.3255159999999999</v>
      </c>
      <c r="G17" s="3">
        <v>3.6558060000000001</v>
      </c>
      <c r="I17" s="2" t="s">
        <v>23</v>
      </c>
      <c r="J17" s="3">
        <v>2.5265179999999998</v>
      </c>
      <c r="K17" s="3">
        <v>3.6236619999999999</v>
      </c>
      <c r="L17" s="3">
        <v>3.3740960000000002</v>
      </c>
      <c r="M17" s="3">
        <v>3.5003500000000001</v>
      </c>
      <c r="N17" s="3">
        <v>3.75</v>
      </c>
      <c r="O17" s="3">
        <v>4.0000650000000002</v>
      </c>
    </row>
    <row r="18" spans="1:15" x14ac:dyDescent="0.25">
      <c r="A18" s="2" t="s">
        <v>24</v>
      </c>
      <c r="B18" s="3">
        <v>2.3961990000000002</v>
      </c>
      <c r="C18" s="3">
        <v>2.4747469999999998</v>
      </c>
      <c r="D18" s="3">
        <v>2.749428</v>
      </c>
      <c r="E18" s="3">
        <v>2.8579829999999999</v>
      </c>
      <c r="F18" s="3">
        <v>2.7786149999999998</v>
      </c>
      <c r="G18" s="3">
        <v>3.1913179999999999</v>
      </c>
      <c r="I18" s="2" t="s">
        <v>24</v>
      </c>
      <c r="J18" s="3">
        <v>2.820773</v>
      </c>
      <c r="K18" s="3">
        <v>3.145454</v>
      </c>
      <c r="L18" s="3">
        <v>3.179837</v>
      </c>
      <c r="M18" s="3">
        <v>3.32165</v>
      </c>
      <c r="N18" s="3">
        <v>3.141667</v>
      </c>
      <c r="O18" s="3">
        <v>3.30715</v>
      </c>
    </row>
    <row r="19" spans="1:15" x14ac:dyDescent="0.25">
      <c r="A19" s="2" t="s">
        <v>25</v>
      </c>
      <c r="B19" s="3">
        <v>2.4698790000000002</v>
      </c>
      <c r="C19" s="3">
        <v>2.5100750000000001</v>
      </c>
      <c r="D19" s="3">
        <v>2.7663959999999999</v>
      </c>
      <c r="E19" s="3">
        <v>3.1300400000000002</v>
      </c>
      <c r="F19" s="3">
        <v>2.9513889999999998</v>
      </c>
      <c r="G19" s="3">
        <v>3.5222129999999998</v>
      </c>
      <c r="I19" s="2" t="s">
        <v>25</v>
      </c>
      <c r="J19" s="3">
        <v>2.4826190000000001</v>
      </c>
      <c r="K19" s="3">
        <v>2.5686270000000002</v>
      </c>
      <c r="L19" s="3">
        <v>2.7982019999999999</v>
      </c>
      <c r="M19" s="3">
        <v>2.8637679999999999</v>
      </c>
      <c r="N19" s="3">
        <v>2.7705630000000001</v>
      </c>
      <c r="O19" s="3">
        <v>3.2313689999999999</v>
      </c>
    </row>
    <row r="20" spans="1:15" x14ac:dyDescent="0.25">
      <c r="A20" s="2" t="s">
        <v>26</v>
      </c>
      <c r="B20" s="3">
        <v>2.5918969999999999</v>
      </c>
      <c r="C20" s="3">
        <v>2.5659649999999998</v>
      </c>
      <c r="D20" s="3">
        <v>2.8979210000000002</v>
      </c>
      <c r="E20" s="3">
        <v>3.2</v>
      </c>
      <c r="F20" s="3">
        <v>3.0370370000000002</v>
      </c>
      <c r="G20" s="3">
        <v>3.394892</v>
      </c>
      <c r="I20" s="2" t="s">
        <v>26</v>
      </c>
      <c r="J20" s="3">
        <v>2.2126350000000001</v>
      </c>
      <c r="K20" s="3">
        <v>2.3114759999999999</v>
      </c>
      <c r="L20" s="3">
        <v>2.8012649999999999</v>
      </c>
      <c r="M20" s="3">
        <v>2.9109600000000002</v>
      </c>
      <c r="N20" s="3">
        <v>2.88</v>
      </c>
      <c r="O20" s="3">
        <v>3.2410369999999999</v>
      </c>
    </row>
    <row r="21" spans="1:15" x14ac:dyDescent="0.25">
      <c r="A21" s="2" t="s">
        <v>27</v>
      </c>
      <c r="B21" s="3">
        <v>2.8885640000000001</v>
      </c>
      <c r="C21" s="3">
        <v>2.8654000000000002</v>
      </c>
      <c r="D21" s="3">
        <v>3.2799559999999999</v>
      </c>
      <c r="E21" s="3">
        <v>3.3824559999999999</v>
      </c>
      <c r="F21" s="3">
        <v>3.0886550000000002</v>
      </c>
      <c r="G21" s="3">
        <v>3.4666039999999998</v>
      </c>
      <c r="I21" s="2" t="s">
        <v>27</v>
      </c>
      <c r="J21" s="3">
        <v>4.142684</v>
      </c>
      <c r="K21" s="3">
        <v>4.4634150000000004</v>
      </c>
      <c r="L21" s="3">
        <v>4.5501880000000003</v>
      </c>
      <c r="M21" s="3">
        <v>3.951308</v>
      </c>
      <c r="N21" s="3">
        <v>3.4717720000000001</v>
      </c>
      <c r="O21" s="3">
        <v>3.5556920000000001</v>
      </c>
    </row>
    <row r="22" spans="1:15" x14ac:dyDescent="0.25">
      <c r="A22" s="2"/>
      <c r="B22" s="3"/>
      <c r="C22" s="3"/>
      <c r="D22" s="3"/>
      <c r="E22" s="3"/>
      <c r="F22" s="3"/>
      <c r="G22" s="3"/>
      <c r="I22" s="2"/>
      <c r="J22" s="3"/>
      <c r="K22" s="3"/>
      <c r="L22" s="3"/>
      <c r="M22" s="3"/>
      <c r="N22" s="3"/>
      <c r="O22" s="3"/>
    </row>
    <row r="23" spans="1:15" x14ac:dyDescent="0.25">
      <c r="A23" s="2" t="s">
        <v>8</v>
      </c>
      <c r="B23" s="3">
        <v>2.3464999999999998</v>
      </c>
      <c r="C23" s="3">
        <v>2.4355600000000002</v>
      </c>
      <c r="D23" s="3">
        <v>2.5705360000000002</v>
      </c>
      <c r="E23" s="3">
        <v>2.75</v>
      </c>
      <c r="F23" s="3">
        <v>2.5098039999999999</v>
      </c>
      <c r="G23" s="3">
        <v>2.5969250000000001</v>
      </c>
      <c r="I23" s="2" t="s">
        <v>8</v>
      </c>
      <c r="J23" s="3">
        <v>3.4587210000000002</v>
      </c>
      <c r="K23" s="3">
        <v>3.1195400000000002</v>
      </c>
      <c r="L23" s="3">
        <v>2.7372040000000002</v>
      </c>
      <c r="M23" s="3">
        <v>3.1621619999999999</v>
      </c>
      <c r="N23" s="3">
        <v>2.8541970000000001</v>
      </c>
      <c r="O23" s="3">
        <v>2.8296570000000001</v>
      </c>
    </row>
    <row r="24" spans="1:15" x14ac:dyDescent="0.25">
      <c r="B24" s="7"/>
      <c r="C24" s="7"/>
      <c r="D24" s="7"/>
      <c r="E24" s="7"/>
      <c r="F24" s="7"/>
      <c r="G24" s="7"/>
      <c r="J24" s="7"/>
      <c r="K24" s="7"/>
      <c r="L24" s="7"/>
      <c r="M24" s="7"/>
      <c r="N24" s="7"/>
      <c r="O24" s="7"/>
    </row>
    <row r="25" spans="1:15" x14ac:dyDescent="0.25">
      <c r="A25" s="1" t="s">
        <v>54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I25" s="1" t="s">
        <v>52</v>
      </c>
      <c r="J25" s="2" t="s">
        <v>1</v>
      </c>
      <c r="K25" s="2" t="s">
        <v>2</v>
      </c>
      <c r="L25" s="2" t="s">
        <v>3</v>
      </c>
      <c r="M25" s="2" t="s">
        <v>4</v>
      </c>
      <c r="N25" s="2" t="s">
        <v>5</v>
      </c>
      <c r="O25" s="2" t="s">
        <v>6</v>
      </c>
    </row>
    <row r="26" spans="1:15" x14ac:dyDescent="0.25">
      <c r="A26" s="2" t="s">
        <v>58</v>
      </c>
      <c r="B26" s="3">
        <f>B2*occ_gender_weights!B28</f>
        <v>0</v>
      </c>
      <c r="C26" s="3">
        <f>C2*occ_gender_weights!C28</f>
        <v>0</v>
      </c>
      <c r="D26" s="3">
        <f>D2*occ_gender_weights!D28</f>
        <v>0</v>
      </c>
      <c r="E26" s="3">
        <f>E2*occ_gender_weights!E28</f>
        <v>0</v>
      </c>
      <c r="F26" s="3">
        <f>F2*occ_gender_weights!F28</f>
        <v>0</v>
      </c>
      <c r="G26" s="3">
        <f>G2*occ_gender_weights!G28</f>
        <v>0</v>
      </c>
      <c r="I26" s="2" t="s">
        <v>58</v>
      </c>
      <c r="J26" s="3">
        <f>J2*occ_gender_weights!J28</f>
        <v>0</v>
      </c>
      <c r="K26" s="3">
        <f>K2*occ_gender_weights!K28</f>
        <v>0</v>
      </c>
      <c r="L26" s="3">
        <f>L2*occ_gender_weights!L28</f>
        <v>0</v>
      </c>
      <c r="M26" s="3">
        <f>M2*occ_gender_weights!M28</f>
        <v>0</v>
      </c>
      <c r="N26" s="3">
        <f>N2*occ_gender_weights!N28</f>
        <v>0</v>
      </c>
      <c r="O26" s="3">
        <f>O2*occ_gender_weights!O28</f>
        <v>0</v>
      </c>
    </row>
    <row r="27" spans="1:15" x14ac:dyDescent="0.25">
      <c r="A27" s="2" t="s">
        <v>9</v>
      </c>
      <c r="B27" s="3">
        <f>B3*occ_gender_weights!B29</f>
        <v>0.31779270613335392</v>
      </c>
      <c r="C27" s="3">
        <f>C3*occ_gender_weights!C29</f>
        <v>0.28653736743062719</v>
      </c>
      <c r="D27" s="3">
        <f>D3*occ_gender_weights!D29</f>
        <v>0.2408319170041136</v>
      </c>
      <c r="E27" s="3">
        <f>E3*occ_gender_weights!E29</f>
        <v>0.21254966796778768</v>
      </c>
      <c r="F27" s="3">
        <f>F3*occ_gender_weights!F29</f>
        <v>0.20882615233095914</v>
      </c>
      <c r="G27" s="3">
        <f>G3*occ_gender_weights!G29</f>
        <v>0.22749015168746417</v>
      </c>
      <c r="I27" s="2" t="s">
        <v>9</v>
      </c>
      <c r="J27" s="3">
        <f>J3*occ_gender_weights!J29</f>
        <v>2.3355123257726724E-2</v>
      </c>
      <c r="K27" s="3">
        <f>K3*occ_gender_weights!K29</f>
        <v>3.0323806777528991E-2</v>
      </c>
      <c r="L27" s="3">
        <f>L3*occ_gender_weights!L29</f>
        <v>7.9138269213836626E-2</v>
      </c>
      <c r="M27" s="3">
        <f>M3*occ_gender_weights!M29</f>
        <v>0.13224570280881551</v>
      </c>
      <c r="N27" s="3">
        <f>N3*occ_gender_weights!N29</f>
        <v>0.13698051405987441</v>
      </c>
      <c r="O27" s="3">
        <f>O3*occ_gender_weights!O29</f>
        <v>0.17338947523587311</v>
      </c>
    </row>
    <row r="28" spans="1:15" x14ac:dyDescent="0.25">
      <c r="A28" s="2" t="s">
        <v>10</v>
      </c>
      <c r="B28" s="3">
        <f>B4*occ_gender_weights!B30</f>
        <v>5.9810648222260246E-2</v>
      </c>
      <c r="C28" s="3">
        <f>C4*occ_gender_weights!C30</f>
        <v>5.0026476047196157E-2</v>
      </c>
      <c r="D28" s="3">
        <f>D4*occ_gender_weights!D30</f>
        <v>6.8972728435882022E-2</v>
      </c>
      <c r="E28" s="3">
        <f>E4*occ_gender_weights!E30</f>
        <v>6.1922177905943371E-2</v>
      </c>
      <c r="F28" s="3">
        <f>F4*occ_gender_weights!F30</f>
        <v>7.1473557713258765E-2</v>
      </c>
      <c r="G28" s="3">
        <f>G4*occ_gender_weights!G30</f>
        <v>8.3635833726500006E-2</v>
      </c>
      <c r="I28" s="2" t="s">
        <v>10</v>
      </c>
      <c r="J28" s="3">
        <f>J4*occ_gender_weights!J30</f>
        <v>5.675365014876599E-3</v>
      </c>
      <c r="K28" s="3">
        <f>K4*occ_gender_weights!K30</f>
        <v>8.4501157966238149E-3</v>
      </c>
      <c r="L28" s="3">
        <f>L4*occ_gender_weights!L30</f>
        <v>3.9805147069141837E-2</v>
      </c>
      <c r="M28" s="3">
        <f>M4*occ_gender_weights!M30</f>
        <v>6.2398548233632431E-2</v>
      </c>
      <c r="N28" s="3">
        <f>N4*occ_gender_weights!N30</f>
        <v>7.797121530112347E-2</v>
      </c>
      <c r="O28" s="3">
        <f>O4*occ_gender_weights!O30</f>
        <v>9.105644426365346E-2</v>
      </c>
    </row>
    <row r="29" spans="1:15" x14ac:dyDescent="0.25">
      <c r="A29" s="2" t="s">
        <v>11</v>
      </c>
      <c r="B29" s="3">
        <f>B5*occ_gender_weights!B31</f>
        <v>7.6142097423781571E-2</v>
      </c>
      <c r="C29" s="3">
        <f>C5*occ_gender_weights!C31</f>
        <v>8.3100840187174507E-2</v>
      </c>
      <c r="D29" s="3">
        <f>D5*occ_gender_weights!D31</f>
        <v>6.0319157739419156E-2</v>
      </c>
      <c r="E29" s="3">
        <f>E5*occ_gender_weights!E31</f>
        <v>6.2790399303635655E-2</v>
      </c>
      <c r="F29" s="3">
        <f>F5*occ_gender_weights!F31</f>
        <v>8.9499506111819019E-2</v>
      </c>
      <c r="G29" s="3">
        <f>G5*occ_gender_weights!G31</f>
        <v>0.10548714118212234</v>
      </c>
      <c r="I29" s="2" t="s">
        <v>11</v>
      </c>
      <c r="J29" s="3">
        <f>J5*occ_gender_weights!J31</f>
        <v>1.011358125824561E-3</v>
      </c>
      <c r="K29" s="3">
        <f>K5*occ_gender_weights!K31</f>
        <v>3.4575109562504716E-3</v>
      </c>
      <c r="L29" s="3">
        <f>L5*occ_gender_weights!L31</f>
        <v>8.215203499970191E-3</v>
      </c>
      <c r="M29" s="3">
        <f>M5*occ_gender_weights!M31</f>
        <v>1.7211592845841797E-2</v>
      </c>
      <c r="N29" s="3">
        <f>N5*occ_gender_weights!N31</f>
        <v>2.6331389143005094E-2</v>
      </c>
      <c r="O29" s="3">
        <f>O5*occ_gender_weights!O31</f>
        <v>3.1412287900103066E-2</v>
      </c>
    </row>
    <row r="30" spans="1:15" x14ac:dyDescent="0.25">
      <c r="A30" s="2" t="s">
        <v>12</v>
      </c>
      <c r="B30" s="3">
        <f>B6*occ_gender_weights!B32</f>
        <v>0.10620259096805533</v>
      </c>
      <c r="C30" s="3">
        <f>C6*occ_gender_weights!C32</f>
        <v>9.9725174454703261E-2</v>
      </c>
      <c r="D30" s="3">
        <f>D6*occ_gender_weights!D32</f>
        <v>8.6548956947431657E-2</v>
      </c>
      <c r="E30" s="3">
        <f>E6*occ_gender_weights!E32</f>
        <v>6.819352897777145E-2</v>
      </c>
      <c r="F30" s="3">
        <f>F6*occ_gender_weights!F32</f>
        <v>7.2881690756882708E-2</v>
      </c>
      <c r="G30" s="3">
        <f>G6*occ_gender_weights!G32</f>
        <v>8.8297926849504396E-2</v>
      </c>
      <c r="I30" s="2" t="s">
        <v>12</v>
      </c>
      <c r="J30" s="3">
        <f>J6*occ_gender_weights!J32</f>
        <v>1.2515897392869169E-2</v>
      </c>
      <c r="K30" s="3">
        <f>K6*occ_gender_weights!K32</f>
        <v>1.9720775028302599E-2</v>
      </c>
      <c r="L30" s="3">
        <f>L6*occ_gender_weights!L32</f>
        <v>3.9422243860606533E-2</v>
      </c>
      <c r="M30" s="3">
        <f>M6*occ_gender_weights!M32</f>
        <v>5.0152380750343527E-2</v>
      </c>
      <c r="N30" s="3">
        <f>N6*occ_gender_weights!N32</f>
        <v>5.961307363424527E-2</v>
      </c>
      <c r="O30" s="3">
        <f>O6*occ_gender_weights!O32</f>
        <v>8.4790935287094069E-2</v>
      </c>
    </row>
    <row r="31" spans="1:15" x14ac:dyDescent="0.25">
      <c r="A31" s="2" t="s">
        <v>13</v>
      </c>
      <c r="B31" s="3">
        <f>B7*occ_gender_weights!B33</f>
        <v>0.12963811056155708</v>
      </c>
      <c r="C31" s="3">
        <f>C7*occ_gender_weights!C33</f>
        <v>7.1224498845253961E-2</v>
      </c>
      <c r="D31" s="3">
        <f>D7*occ_gender_weights!D33</f>
        <v>7.8941926205751647E-2</v>
      </c>
      <c r="E31" s="3">
        <f>E7*occ_gender_weights!E33</f>
        <v>5.4588801052575874E-2</v>
      </c>
      <c r="F31" s="3">
        <f>F7*occ_gender_weights!F33</f>
        <v>4.9908831146467394E-2</v>
      </c>
      <c r="G31" s="3">
        <f>G7*occ_gender_weights!G33</f>
        <v>6.8336846914331215E-2</v>
      </c>
      <c r="I31" s="2" t="s">
        <v>13</v>
      </c>
      <c r="J31" s="3">
        <f>J7*occ_gender_weights!J33</f>
        <v>4.1975260354278334E-3</v>
      </c>
      <c r="K31" s="3">
        <f>K7*occ_gender_weights!K33</f>
        <v>3.0569765277113888E-3</v>
      </c>
      <c r="L31" s="3">
        <f>L7*occ_gender_weights!L33</f>
        <v>1.1266342012941452E-2</v>
      </c>
      <c r="M31" s="3">
        <f>M7*occ_gender_weights!M33</f>
        <v>1.9229730511926335E-2</v>
      </c>
      <c r="N31" s="3">
        <f>N7*occ_gender_weights!N33</f>
        <v>2.7908462232014583E-2</v>
      </c>
      <c r="O31" s="3">
        <f>O7*occ_gender_weights!O33</f>
        <v>5.2092978546533567E-2</v>
      </c>
    </row>
    <row r="32" spans="1:15" x14ac:dyDescent="0.25">
      <c r="A32" s="2" t="s">
        <v>14</v>
      </c>
      <c r="B32" s="3">
        <f>B8*occ_gender_weights!B34</f>
        <v>1.8971628454876158E-2</v>
      </c>
      <c r="C32" s="3">
        <f>C8*occ_gender_weights!C34</f>
        <v>1.8585055624040857E-2</v>
      </c>
      <c r="D32" s="3">
        <f>D8*occ_gender_weights!D34</f>
        <v>2.4936449945886206E-2</v>
      </c>
      <c r="E32" s="3">
        <f>E8*occ_gender_weights!E34</f>
        <v>2.5306164904769987E-2</v>
      </c>
      <c r="F32" s="3">
        <f>F8*occ_gender_weights!F34</f>
        <v>3.3001963870260283E-2</v>
      </c>
      <c r="G32" s="3">
        <f>G8*occ_gender_weights!G34</f>
        <v>6.3550042688765671E-2</v>
      </c>
      <c r="I32" s="2" t="s">
        <v>14</v>
      </c>
      <c r="J32" s="3">
        <f>J8*occ_gender_weights!J34</f>
        <v>4.1184964340323586E-2</v>
      </c>
      <c r="K32" s="3">
        <f>K8*occ_gender_weights!K34</f>
        <v>5.6748640972099931E-2</v>
      </c>
      <c r="L32" s="3">
        <f>L8*occ_gender_weights!L34</f>
        <v>9.1211347490816705E-2</v>
      </c>
      <c r="M32" s="3">
        <f>M8*occ_gender_weights!M34</f>
        <v>0.13473037791634504</v>
      </c>
      <c r="N32" s="3">
        <f>N8*occ_gender_weights!N34</f>
        <v>0.15619428072535652</v>
      </c>
      <c r="O32" s="3">
        <f>O8*occ_gender_weights!O34</f>
        <v>0.29213553741352571</v>
      </c>
    </row>
    <row r="33" spans="1:15" x14ac:dyDescent="0.25">
      <c r="A33" s="2" t="s">
        <v>15</v>
      </c>
      <c r="B33" s="3">
        <f>B9*occ_gender_weights!B35</f>
        <v>8.2923385323227915E-3</v>
      </c>
      <c r="C33" s="3">
        <f>C9*occ_gender_weights!C35</f>
        <v>1.6656271538906638E-2</v>
      </c>
      <c r="D33" s="3">
        <f>D9*occ_gender_weights!D35</f>
        <v>1.0207789390715358E-2</v>
      </c>
      <c r="E33" s="3">
        <f>E9*occ_gender_weights!E35</f>
        <v>6.6632997833898115E-3</v>
      </c>
      <c r="F33" s="3">
        <f>F9*occ_gender_weights!F35</f>
        <v>1.0849886716858142E-2</v>
      </c>
      <c r="G33" s="3">
        <f>G9*occ_gender_weights!G35</f>
        <v>1.9515571721661639E-2</v>
      </c>
      <c r="I33" s="2" t="s">
        <v>15</v>
      </c>
      <c r="J33" s="3">
        <f>J9*occ_gender_weights!J35</f>
        <v>5.5857585409341075E-4</v>
      </c>
      <c r="K33" s="3">
        <f>K9*occ_gender_weights!K35</f>
        <v>3.4716188080203278E-3</v>
      </c>
      <c r="L33" s="3">
        <f>L9*occ_gender_weights!L35</f>
        <v>4.3793592376375201E-3</v>
      </c>
      <c r="M33" s="3">
        <f>M9*occ_gender_weights!M35</f>
        <v>3.9206516444673161E-3</v>
      </c>
      <c r="N33" s="3">
        <f>N9*occ_gender_weights!N35</f>
        <v>8.555480533457881E-3</v>
      </c>
      <c r="O33" s="3">
        <f>O9*occ_gender_weights!O35</f>
        <v>1.8088597070970974E-2</v>
      </c>
    </row>
    <row r="34" spans="1:15" x14ac:dyDescent="0.25">
      <c r="A34" s="2" t="s">
        <v>16</v>
      </c>
      <c r="B34" s="3">
        <f>B10*occ_gender_weights!B36</f>
        <v>5.6985072616570157E-4</v>
      </c>
      <c r="C34" s="3">
        <f>C10*occ_gender_weights!C36</f>
        <v>4.0471767591637522E-3</v>
      </c>
      <c r="D34" s="3">
        <f>D10*occ_gender_weights!D36</f>
        <v>4.2154050107998291E-3</v>
      </c>
      <c r="E34" s="3">
        <f>E10*occ_gender_weights!E36</f>
        <v>2.7921449335661847E-3</v>
      </c>
      <c r="F34" s="3">
        <f>F10*occ_gender_weights!F36</f>
        <v>6.0512889983196181E-3</v>
      </c>
      <c r="G34" s="3">
        <f>G10*occ_gender_weights!G36</f>
        <v>1.0140752451156879E-2</v>
      </c>
      <c r="I34" s="2" t="s">
        <v>16</v>
      </c>
      <c r="J34" s="3">
        <f>J10*occ_gender_weights!J36</f>
        <v>2.0512126387608534E-3</v>
      </c>
      <c r="K34" s="3">
        <f>K10*occ_gender_weights!K36</f>
        <v>5.3168097109361238E-3</v>
      </c>
      <c r="L34" s="3">
        <f>L10*occ_gender_weights!L36</f>
        <v>7.846393614801498E-3</v>
      </c>
      <c r="M34" s="3">
        <f>M10*occ_gender_weights!M36</f>
        <v>1.4875754805297186E-2</v>
      </c>
      <c r="N34" s="3">
        <f>N10*occ_gender_weights!N36</f>
        <v>1.9251414135516984E-2</v>
      </c>
      <c r="O34" s="3">
        <f>O10*occ_gender_weights!O36</f>
        <v>3.4489334976931241E-2</v>
      </c>
    </row>
    <row r="35" spans="1:15" x14ac:dyDescent="0.25">
      <c r="A35" s="2" t="s">
        <v>17</v>
      </c>
      <c r="B35" s="3">
        <f>B11*occ_gender_weights!B37</f>
        <v>8.3672545910453353E-2</v>
      </c>
      <c r="C35" s="3">
        <f>C11*occ_gender_weights!C37</f>
        <v>0.10917942110241766</v>
      </c>
      <c r="D35" s="3">
        <f>D11*occ_gender_weights!D37</f>
        <v>7.6452092851017395E-2</v>
      </c>
      <c r="E35" s="3">
        <f>E11*occ_gender_weights!E37</f>
        <v>8.9516887397374761E-2</v>
      </c>
      <c r="F35" s="3">
        <f>F11*occ_gender_weights!F37</f>
        <v>0.10137480640575898</v>
      </c>
      <c r="G35" s="3">
        <f>G11*occ_gender_weights!G37</f>
        <v>0.11642190325198096</v>
      </c>
      <c r="I35" s="2" t="s">
        <v>17</v>
      </c>
      <c r="J35" s="3">
        <f>J11*occ_gender_weights!J37</f>
        <v>1.7654768631628921E-2</v>
      </c>
      <c r="K35" s="3">
        <f>K11*occ_gender_weights!K37</f>
        <v>3.4959370047045212E-2</v>
      </c>
      <c r="L35" s="3">
        <f>L11*occ_gender_weights!L37</f>
        <v>4.5764790263185653E-2</v>
      </c>
      <c r="M35" s="3">
        <f>M11*occ_gender_weights!M37</f>
        <v>6.5535842454866794E-2</v>
      </c>
      <c r="N35" s="3">
        <f>N11*occ_gender_weights!N37</f>
        <v>6.9725199132902496E-2</v>
      </c>
      <c r="O35" s="3">
        <f>O11*occ_gender_weights!O37</f>
        <v>8.1695158080945407E-2</v>
      </c>
    </row>
    <row r="36" spans="1:15" x14ac:dyDescent="0.25">
      <c r="A36" s="2" t="s">
        <v>18</v>
      </c>
      <c r="B36" s="3">
        <f>B12*occ_gender_weights!B38</f>
        <v>0.25577037811953168</v>
      </c>
      <c r="C36" s="3">
        <f>C12*occ_gender_weights!C38</f>
        <v>0.20607506538529272</v>
      </c>
      <c r="D36" s="3">
        <f>D12*occ_gender_weights!D38</f>
        <v>0.2295191064115675</v>
      </c>
      <c r="E36" s="3">
        <f>E12*occ_gender_weights!E38</f>
        <v>0.27725962590854925</v>
      </c>
      <c r="F36" s="3">
        <f>F12*occ_gender_weights!F38</f>
        <v>0.26539640545743454</v>
      </c>
      <c r="G36" s="3">
        <f>G12*occ_gender_weights!G38</f>
        <v>0.27667787935031313</v>
      </c>
      <c r="I36" s="2" t="s">
        <v>18</v>
      </c>
      <c r="J36" s="3">
        <f>J12*occ_gender_weights!J38</f>
        <v>3.910726086764519E-2</v>
      </c>
      <c r="K36" s="3">
        <f>K12*occ_gender_weights!K38</f>
        <v>4.4907703761100905E-2</v>
      </c>
      <c r="L36" s="3">
        <f>L12*occ_gender_weights!L38</f>
        <v>9.2133763817361353E-2</v>
      </c>
      <c r="M36" s="3">
        <f>M12*occ_gender_weights!M38</f>
        <v>0.17505460876039483</v>
      </c>
      <c r="N36" s="3">
        <f>N12*occ_gender_weights!N38</f>
        <v>0.1859738068849979</v>
      </c>
      <c r="O36" s="3">
        <f>O12*occ_gender_weights!O38</f>
        <v>0.21051931063463011</v>
      </c>
    </row>
    <row r="37" spans="1:15" x14ac:dyDescent="0.25">
      <c r="A37" s="2" t="s">
        <v>19</v>
      </c>
      <c r="B37" s="3">
        <f>B13*occ_gender_weights!B39</f>
        <v>0.15826248088674466</v>
      </c>
      <c r="C37" s="3">
        <f>C13*occ_gender_weights!C39</f>
        <v>0.15888667862839317</v>
      </c>
      <c r="D37" s="3">
        <f>D13*occ_gender_weights!D39</f>
        <v>0.13004372191127173</v>
      </c>
      <c r="E37" s="3">
        <f>E13*occ_gender_weights!E39</f>
        <v>0.11437359584316474</v>
      </c>
      <c r="F37" s="3">
        <f>F13*occ_gender_weights!F39</f>
        <v>0.13046503066012113</v>
      </c>
      <c r="G37" s="3">
        <f>G13*occ_gender_weights!G39</f>
        <v>0.14621011901182079</v>
      </c>
      <c r="I37" s="2" t="s">
        <v>19</v>
      </c>
      <c r="J37" s="3">
        <f>J13*occ_gender_weights!J39</f>
        <v>0.21858260363938464</v>
      </c>
      <c r="K37" s="3">
        <f>K13*occ_gender_weights!K39</f>
        <v>0.23379160914739996</v>
      </c>
      <c r="L37" s="3">
        <f>L13*occ_gender_weights!L39</f>
        <v>0.32272849879619736</v>
      </c>
      <c r="M37" s="3">
        <f>M13*occ_gender_weights!M39</f>
        <v>0.32380566371770236</v>
      </c>
      <c r="N37" s="3">
        <f>N13*occ_gender_weights!N39</f>
        <v>0.30204028671787347</v>
      </c>
      <c r="O37" s="3">
        <f>O13*occ_gender_weights!O39</f>
        <v>0.27962765176430632</v>
      </c>
    </row>
    <row r="38" spans="1:15" x14ac:dyDescent="0.25">
      <c r="A38" s="2" t="s">
        <v>20</v>
      </c>
      <c r="B38" s="3">
        <f>B14*occ_gender_weights!B40</f>
        <v>4.2011675541105228E-2</v>
      </c>
      <c r="C38" s="3">
        <f>C14*occ_gender_weights!C40</f>
        <v>5.2157058864373947E-2</v>
      </c>
      <c r="D38" s="3">
        <f>D14*occ_gender_weights!D40</f>
        <v>5.646025720676514E-2</v>
      </c>
      <c r="E38" s="3">
        <f>E14*occ_gender_weights!E40</f>
        <v>6.0111695373447273E-2</v>
      </c>
      <c r="F38" s="3">
        <f>F14*occ_gender_weights!F40</f>
        <v>7.3892172630584979E-2</v>
      </c>
      <c r="G38" s="3">
        <f>G14*occ_gender_weights!G40</f>
        <v>8.6929779348056208E-2</v>
      </c>
      <c r="I38" s="2" t="s">
        <v>20</v>
      </c>
      <c r="J38" s="3">
        <f>J14*occ_gender_weights!J40</f>
        <v>6.2041625220112938E-4</v>
      </c>
      <c r="K38" s="3">
        <f>K14*occ_gender_weights!K40</f>
        <v>1.2837109461873255E-3</v>
      </c>
      <c r="L38" s="3">
        <f>L14*occ_gender_weights!L40</f>
        <v>5.0301087629953363E-3</v>
      </c>
      <c r="M38" s="3">
        <f>M14*occ_gender_weights!M40</f>
        <v>1.0228398745230287E-2</v>
      </c>
      <c r="N38" s="3">
        <f>N14*occ_gender_weights!N40</f>
        <v>1.6372063788525681E-2</v>
      </c>
      <c r="O38" s="3">
        <f>O14*occ_gender_weights!O40</f>
        <v>2.0616314183339979E-2</v>
      </c>
    </row>
    <row r="39" spans="1:15" x14ac:dyDescent="0.25">
      <c r="A39" s="2" t="s">
        <v>21</v>
      </c>
      <c r="B39" s="3">
        <f>B15*occ_gender_weights!B41</f>
        <v>0.1163495810402027</v>
      </c>
      <c r="C39" s="3">
        <f>C15*occ_gender_weights!C41</f>
        <v>0.11390696570982918</v>
      </c>
      <c r="D39" s="3">
        <f>D15*occ_gender_weights!D41</f>
        <v>8.3622289725487145E-2</v>
      </c>
      <c r="E39" s="3">
        <f>E15*occ_gender_weights!E41</f>
        <v>9.7321467675446041E-2</v>
      </c>
      <c r="F39" s="3">
        <f>F15*occ_gender_weights!F41</f>
        <v>0.1031884598865869</v>
      </c>
      <c r="G39" s="3">
        <f>G15*occ_gender_weights!G41</f>
        <v>0.13214914038898243</v>
      </c>
      <c r="I39" s="2" t="s">
        <v>21</v>
      </c>
      <c r="J39" s="3">
        <f>J15*occ_gender_weights!J41</f>
        <v>9.0343633759667016E-2</v>
      </c>
      <c r="K39" s="3">
        <f>K15*occ_gender_weights!K41</f>
        <v>0.10540298444740746</v>
      </c>
      <c r="L39" s="3">
        <f>L15*occ_gender_weights!L41</f>
        <v>8.6056564921649634E-2</v>
      </c>
      <c r="M39" s="3">
        <f>M15*occ_gender_weights!M41</f>
        <v>0.11763356394836393</v>
      </c>
      <c r="N39" s="3">
        <f>N15*occ_gender_weights!N41</f>
        <v>0.14084369399783733</v>
      </c>
      <c r="O39" s="3">
        <f>O15*occ_gender_weights!O41</f>
        <v>0.16922072351767209</v>
      </c>
    </row>
    <row r="40" spans="1:15" x14ac:dyDescent="0.25">
      <c r="A40" s="2" t="s">
        <v>22</v>
      </c>
      <c r="B40" s="3">
        <f>B16*occ_gender_weights!B42</f>
        <v>0.28382641330448172</v>
      </c>
      <c r="C40" s="3">
        <f>C16*occ_gender_weights!C42</f>
        <v>0.14225261905959899</v>
      </c>
      <c r="D40" s="3">
        <f>D16*occ_gender_weights!D42</f>
        <v>0.14581693202298462</v>
      </c>
      <c r="E40" s="3">
        <f>E16*occ_gender_weights!E42</f>
        <v>0.11144785789495774</v>
      </c>
      <c r="F40" s="3">
        <f>F16*occ_gender_weights!F42</f>
        <v>7.1974053232070428E-2</v>
      </c>
      <c r="G40" s="3">
        <f>G16*occ_gender_weights!G42</f>
        <v>8.7508018652758424E-2</v>
      </c>
      <c r="I40" s="2" t="s">
        <v>22</v>
      </c>
      <c r="J40" s="3">
        <f>J16*occ_gender_weights!J42</f>
        <v>5.2467149489117178E-3</v>
      </c>
      <c r="K40" s="3">
        <f>K16*occ_gender_weights!K42</f>
        <v>6.589316968980353E-3</v>
      </c>
      <c r="L40" s="3">
        <f>L16*occ_gender_weights!L42</f>
        <v>1.7112783971310518E-2</v>
      </c>
      <c r="M40" s="3">
        <f>M16*occ_gender_weights!M42</f>
        <v>1.4538412524703963E-2</v>
      </c>
      <c r="N40" s="3">
        <f>N16*occ_gender_weights!N42</f>
        <v>9.8674040928220779E-3</v>
      </c>
      <c r="O40" s="3">
        <f>O16*occ_gender_weights!O42</f>
        <v>1.1922823749918052E-2</v>
      </c>
    </row>
    <row r="41" spans="1:15" x14ac:dyDescent="0.25">
      <c r="A41" s="2" t="s">
        <v>23</v>
      </c>
      <c r="B41" s="3">
        <f>B17*occ_gender_weights!B43</f>
        <v>0.25769073581479052</v>
      </c>
      <c r="C41" s="3">
        <f>C17*occ_gender_weights!C43</f>
        <v>0.32692407129739115</v>
      </c>
      <c r="D41" s="3">
        <f>D17*occ_gender_weights!D43</f>
        <v>0.32825934223535835</v>
      </c>
      <c r="E41" s="3">
        <f>E17*occ_gender_weights!E43</f>
        <v>0.36067938887459416</v>
      </c>
      <c r="F41" s="3">
        <f>F17*occ_gender_weights!F43</f>
        <v>0.34436097278593147</v>
      </c>
      <c r="G41" s="3">
        <f>G17*occ_gender_weights!G43</f>
        <v>0.29874168575110244</v>
      </c>
      <c r="I41" s="2" t="s">
        <v>23</v>
      </c>
      <c r="J41" s="3">
        <f>J17*occ_gender_weights!J43</f>
        <v>1.4225496999839917E-3</v>
      </c>
      <c r="K41" s="3">
        <f>K17*occ_gender_weights!K43</f>
        <v>6.0350304259226646E-3</v>
      </c>
      <c r="L41" s="3">
        <f>L17*occ_gender_weights!L43</f>
        <v>9.5547731577233681E-3</v>
      </c>
      <c r="M41" s="3">
        <f>M17*occ_gender_weights!M43</f>
        <v>1.2404774000937976E-2</v>
      </c>
      <c r="N41" s="3">
        <f>N17*occ_gender_weights!N43</f>
        <v>1.3341523715726042E-2</v>
      </c>
      <c r="O41" s="3">
        <f>O17*occ_gender_weights!O43</f>
        <v>8.6666448571112303E-3</v>
      </c>
    </row>
    <row r="42" spans="1:15" x14ac:dyDescent="0.25">
      <c r="A42" s="2" t="s">
        <v>24</v>
      </c>
      <c r="B42" s="3">
        <f>B18*occ_gender_weights!B44</f>
        <v>0.11685565595312354</v>
      </c>
      <c r="C42" s="3">
        <f>C18*occ_gender_weights!C44</f>
        <v>0.12859046652242823</v>
      </c>
      <c r="D42" s="3">
        <f>D18*occ_gender_weights!D44</f>
        <v>0.10834606599131429</v>
      </c>
      <c r="E42" s="3">
        <f>E18*occ_gender_weights!E44</f>
        <v>8.8922606384434721E-2</v>
      </c>
      <c r="F42" s="3">
        <f>F18*occ_gender_weights!F44</f>
        <v>6.4532807568319459E-2</v>
      </c>
      <c r="G42" s="3">
        <f>G18*occ_gender_weights!G44</f>
        <v>3.9970402311067736E-2</v>
      </c>
      <c r="I42" s="2" t="s">
        <v>24</v>
      </c>
      <c r="J42" s="3">
        <f>J18*occ_gender_weights!J44</f>
        <v>5.0916761207129724E-3</v>
      </c>
      <c r="K42" s="3">
        <f>K18*occ_gender_weights!K44</f>
        <v>9.6858680620896132E-3</v>
      </c>
      <c r="L42" s="3">
        <f>L18*occ_gender_weights!L44</f>
        <v>1.9008238731260806E-2</v>
      </c>
      <c r="M42" s="3">
        <f>M18*occ_gender_weights!M44</f>
        <v>2.2491295126362023E-2</v>
      </c>
      <c r="N42" s="3">
        <f>N18*occ_gender_weights!N44</f>
        <v>1.7690906321993712E-2</v>
      </c>
      <c r="O42" s="3">
        <f>O18*occ_gender_weights!O44</f>
        <v>1.1981358687299768E-2</v>
      </c>
    </row>
    <row r="43" spans="1:15" x14ac:dyDescent="0.25">
      <c r="A43" s="2" t="s">
        <v>25</v>
      </c>
      <c r="B43" s="3">
        <f>B19*occ_gender_weights!B45</f>
        <v>0.20864660640494159</v>
      </c>
      <c r="C43" s="3">
        <f>C19*occ_gender_weights!C45</f>
        <v>0.17840609549925784</v>
      </c>
      <c r="D43" s="3">
        <f>D19*occ_gender_weights!D45</f>
        <v>0.11484414672175879</v>
      </c>
      <c r="E43" s="3">
        <f>E19*occ_gender_weights!E45</f>
        <v>0.10442434297038811</v>
      </c>
      <c r="F43" s="3">
        <f>F19*occ_gender_weights!F45</f>
        <v>8.5674322146015558E-2</v>
      </c>
      <c r="G43" s="3">
        <f>G19*occ_gender_weights!G45</f>
        <v>6.6546912439721911E-2</v>
      </c>
      <c r="I43" s="2" t="s">
        <v>25</v>
      </c>
      <c r="J43" s="3">
        <f>J19*occ_gender_weights!J45</f>
        <v>5.3898775796684645E-2</v>
      </c>
      <c r="K43" s="3">
        <f>K19*occ_gender_weights!K45</f>
        <v>5.795226782057411E-2</v>
      </c>
      <c r="L43" s="3">
        <f>L19*occ_gender_weights!L45</f>
        <v>4.7996070010868613E-2</v>
      </c>
      <c r="M43" s="3">
        <f>M19*occ_gender_weights!M45</f>
        <v>4.5975373556768472E-2</v>
      </c>
      <c r="N43" s="3">
        <f>N19*occ_gender_weights!N45</f>
        <v>3.2026621878474354E-2</v>
      </c>
      <c r="O43" s="3">
        <f>O19*occ_gender_weights!O45</f>
        <v>1.6492335002724404E-2</v>
      </c>
    </row>
    <row r="44" spans="1:15" x14ac:dyDescent="0.25">
      <c r="A44" s="2" t="s">
        <v>26</v>
      </c>
      <c r="B44" s="3">
        <f>B20*occ_gender_weights!B46</f>
        <v>7.1136703986045255E-2</v>
      </c>
      <c r="C44" s="3">
        <f>C20*occ_gender_weights!C46</f>
        <v>0.10477147085461269</v>
      </c>
      <c r="D44" s="3">
        <f>D20*occ_gender_weights!D46</f>
        <v>0.12480613316235516</v>
      </c>
      <c r="E44" s="3">
        <f>E20*occ_gender_weights!E46</f>
        <v>0.12853688668933136</v>
      </c>
      <c r="F44" s="3">
        <f>F20*occ_gender_weights!F46</f>
        <v>0.10360638054107292</v>
      </c>
      <c r="G44" s="3">
        <f>G20*occ_gender_weights!G46</f>
        <v>9.9127246018448564E-2</v>
      </c>
      <c r="I44" s="2" t="s">
        <v>26</v>
      </c>
      <c r="J44" s="3">
        <f>J20*occ_gender_weights!J46</f>
        <v>1.3624614795453668E-2</v>
      </c>
      <c r="K44" s="3">
        <f>K20*occ_gender_weights!K46</f>
        <v>2.3121156698281714E-2</v>
      </c>
      <c r="L44" s="3">
        <f>L20*occ_gender_weights!L46</f>
        <v>4.487234484703681E-2</v>
      </c>
      <c r="M44" s="3">
        <f>M20*occ_gender_weights!M46</f>
        <v>4.818319834887197E-2</v>
      </c>
      <c r="N44" s="3">
        <f>N20*occ_gender_weights!N46</f>
        <v>3.6113494331883093E-2</v>
      </c>
      <c r="O44" s="3">
        <f>O20*occ_gender_weights!O46</f>
        <v>2.2933336064543099E-2</v>
      </c>
    </row>
    <row r="45" spans="1:15" x14ac:dyDescent="0.25">
      <c r="A45" s="2" t="s">
        <v>27</v>
      </c>
      <c r="B45" s="3">
        <f>B21*occ_gender_weights!B47</f>
        <v>0.15126306124521824</v>
      </c>
      <c r="C45" s="3">
        <f>C21*occ_gender_weights!C47</f>
        <v>0.12889217841958289</v>
      </c>
      <c r="D45" s="3">
        <f>D21*occ_gender_weights!D47</f>
        <v>0.14387289284092836</v>
      </c>
      <c r="E45" s="3">
        <f>E21*occ_gender_weights!E47</f>
        <v>0.14013710091990897</v>
      </c>
      <c r="F45" s="3">
        <f>F21*occ_gender_weights!F47</f>
        <v>0.12530613703491236</v>
      </c>
      <c r="G45" s="3">
        <f>G21*occ_gender_weights!G47</f>
        <v>0.10144097149102774</v>
      </c>
      <c r="I45" s="2" t="s">
        <v>27</v>
      </c>
      <c r="J45" s="3">
        <f>J21*occ_gender_weights!J47</f>
        <v>1.131962099173645E-3</v>
      </c>
      <c r="K45" s="3">
        <f>K21*occ_gender_weights!K47</f>
        <v>2.403005886940552E-3</v>
      </c>
      <c r="L45" s="3">
        <f>L21*occ_gender_weights!L47</f>
        <v>8.2058591069389484E-3</v>
      </c>
      <c r="M45" s="3">
        <f>M21*occ_gender_weights!M47</f>
        <v>1.1140316429709356E-2</v>
      </c>
      <c r="N45" s="3">
        <f>N21*occ_gender_weights!N47</f>
        <v>1.0948704006010793E-2</v>
      </c>
      <c r="O45" s="3">
        <f>O21*occ_gender_weights!O47</f>
        <v>8.1089185505529952E-3</v>
      </c>
    </row>
    <row r="46" spans="1:15" x14ac:dyDescent="0.25">
      <c r="A46" s="2"/>
      <c r="B46" s="3">
        <f>SUM(B26:B45)</f>
        <v>2.4629058092290115</v>
      </c>
      <c r="C46" s="3">
        <f t="shared" ref="C46:G46" si="0">SUM(C26:C45)</f>
        <v>2.2799449522302444</v>
      </c>
      <c r="D46" s="3">
        <f t="shared" si="0"/>
        <v>2.117017311760808</v>
      </c>
      <c r="E46" s="3">
        <f t="shared" si="0"/>
        <v>2.0675376407610373</v>
      </c>
      <c r="F46" s="3">
        <f t="shared" si="0"/>
        <v>2.0122644259936338</v>
      </c>
      <c r="G46" s="3">
        <f t="shared" si="0"/>
        <v>2.1181783252367867</v>
      </c>
      <c r="I46" s="2"/>
      <c r="J46" s="3">
        <f>SUM(J26:J45)</f>
        <v>0.53727499927135025</v>
      </c>
      <c r="K46" s="3">
        <f t="shared" ref="K46:N46" si="1">SUM(K26:K45)</f>
        <v>0.65667827878940344</v>
      </c>
      <c r="L46" s="3">
        <f t="shared" si="1"/>
        <v>0.97974810238628074</v>
      </c>
      <c r="M46" s="3">
        <f t="shared" si="1"/>
        <v>1.2817561871305809</v>
      </c>
      <c r="N46" s="3">
        <f t="shared" si="1"/>
        <v>1.347749534633641</v>
      </c>
      <c r="O46" s="3">
        <f>SUM(O26:O45)</f>
        <v>1.6192401657877287</v>
      </c>
    </row>
    <row r="47" spans="1:15" x14ac:dyDescent="0.25">
      <c r="A47" s="2" t="s">
        <v>8</v>
      </c>
      <c r="B47" s="3">
        <f>B23*occ_gender_weights!B50</f>
        <v>1.5939234972677594</v>
      </c>
      <c r="C47" s="3">
        <f>C23*occ_gender_weights!C50</f>
        <v>1.4210213108980629</v>
      </c>
      <c r="D47" s="3">
        <f>D23*occ_gender_weights!D50</f>
        <v>1.1551991181583077</v>
      </c>
      <c r="E47" s="3">
        <f>E23*occ_gender_weights!E50</f>
        <v>0.90340676753220195</v>
      </c>
      <c r="F47" s="3">
        <f>F23*occ_gender_weights!F50</f>
        <v>0.71980229244864791</v>
      </c>
      <c r="G47" s="3">
        <f>G23*occ_gender_weights!G50</f>
        <v>0.63468400762358068</v>
      </c>
      <c r="I47" s="2" t="s">
        <v>8</v>
      </c>
      <c r="J47" s="3">
        <f>J23*occ_gender_weights!J50</f>
        <v>1.1092913505674655</v>
      </c>
      <c r="K47" s="3">
        <f>K23*occ_gender_weights!K50</f>
        <v>1.2994522911367639</v>
      </c>
      <c r="L47" s="3">
        <f>L23*occ_gender_weights!L50</f>
        <v>1.507104267096282</v>
      </c>
      <c r="M47" s="3">
        <f>M23*occ_gender_weights!M50</f>
        <v>2.1233552542424858</v>
      </c>
      <c r="N47" s="3">
        <f>N23*occ_gender_weights!N50</f>
        <v>2.0356240980124132</v>
      </c>
      <c r="O47" s="3">
        <f>O23*occ_gender_weights!O50</f>
        <v>2.1380936914870015</v>
      </c>
    </row>
    <row r="48" spans="1:15" ht="15.75" thickBot="1" x14ac:dyDescent="0.3">
      <c r="B48" s="7"/>
      <c r="C48" s="7"/>
      <c r="D48" s="7"/>
      <c r="E48" s="7"/>
      <c r="F48" s="7"/>
      <c r="G48" s="7"/>
      <c r="J48" s="7"/>
      <c r="K48" s="7"/>
      <c r="L48" s="7"/>
      <c r="M48" s="7"/>
      <c r="N48" s="7"/>
      <c r="O48" s="7"/>
    </row>
    <row r="49" spans="1:15" x14ac:dyDescent="0.25">
      <c r="A49" s="10" t="s">
        <v>59</v>
      </c>
      <c r="B49" s="11" t="s">
        <v>1</v>
      </c>
      <c r="C49" s="11" t="s">
        <v>2</v>
      </c>
      <c r="D49" s="11" t="s">
        <v>3</v>
      </c>
      <c r="E49" s="11" t="s">
        <v>4</v>
      </c>
      <c r="F49" s="11" t="s">
        <v>5</v>
      </c>
      <c r="G49" s="12" t="s">
        <v>6</v>
      </c>
      <c r="H49" s="22" t="s">
        <v>60</v>
      </c>
      <c r="J49" s="7"/>
      <c r="K49" s="7"/>
      <c r="L49" s="7"/>
      <c r="M49" s="7"/>
      <c r="N49" s="7"/>
      <c r="O49" s="7"/>
    </row>
    <row r="50" spans="1:15" x14ac:dyDescent="0.25">
      <c r="A50" s="13" t="s">
        <v>53</v>
      </c>
      <c r="B50" s="14">
        <f>B46+J46</f>
        <v>3.0001808085003616</v>
      </c>
      <c r="C50" s="14">
        <f t="shared" ref="C50:G51" si="2">C46+K46</f>
        <v>2.9366232310196478</v>
      </c>
      <c r="D50" s="14">
        <f t="shared" si="2"/>
        <v>3.0967654141470886</v>
      </c>
      <c r="E50" s="14">
        <f t="shared" si="2"/>
        <v>3.3492938278916182</v>
      </c>
      <c r="F50" s="14">
        <f t="shared" si="2"/>
        <v>3.360013960627275</v>
      </c>
      <c r="G50" s="15">
        <f t="shared" si="2"/>
        <v>3.7374184910245152</v>
      </c>
      <c r="H50" s="7">
        <f>AVERAGE(B50:G50)</f>
        <v>3.246715955535084</v>
      </c>
    </row>
    <row r="51" spans="1:15" ht="15.75" thickBot="1" x14ac:dyDescent="0.3">
      <c r="A51" s="16" t="s">
        <v>8</v>
      </c>
      <c r="B51" s="17">
        <f>B47+J47</f>
        <v>2.7032148478352251</v>
      </c>
      <c r="C51" s="17">
        <f t="shared" si="2"/>
        <v>2.7204736020348266</v>
      </c>
      <c r="D51" s="17">
        <f t="shared" si="2"/>
        <v>2.6623033852545896</v>
      </c>
      <c r="E51" s="17">
        <f t="shared" si="2"/>
        <v>3.0267620217746876</v>
      </c>
      <c r="F51" s="17">
        <f t="shared" si="2"/>
        <v>2.7554263904610612</v>
      </c>
      <c r="G51" s="18">
        <f t="shared" si="2"/>
        <v>2.7727776991105824</v>
      </c>
      <c r="H51" s="7">
        <f>AVERAGE(B51:G51)</f>
        <v>2.7734929910784949</v>
      </c>
    </row>
    <row r="53" spans="1:15" x14ac:dyDescent="0.25">
      <c r="A5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moments_shares</vt:lpstr>
      <vt:lpstr>all_occ_shares</vt:lpstr>
      <vt:lpstr>Frechet_fit_resid_earn</vt:lpstr>
      <vt:lpstr>occ_gender_weights</vt:lpstr>
      <vt:lpstr>90_10_hr_wages_weighted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Дударева</dc:creator>
  <cp:lastModifiedBy>Юлия Дударева</cp:lastModifiedBy>
  <dcterms:created xsi:type="dcterms:W3CDTF">2023-07-19T13:52:35Z</dcterms:created>
  <dcterms:modified xsi:type="dcterms:W3CDTF">2023-07-21T12:27:30Z</dcterms:modified>
</cp:coreProperties>
</file>