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ature" sheetId="1" r:id="rId3"/>
  </sheets>
  <definedNames/>
  <calcPr/>
</workbook>
</file>

<file path=xl/sharedStrings.xml><?xml version="1.0" encoding="utf-8"?>
<sst xmlns="http://schemas.openxmlformats.org/spreadsheetml/2006/main" count="31" uniqueCount="22">
  <si>
    <t>Year</t>
  </si>
  <si>
    <t>Department_of_Local_Administration</t>
  </si>
  <si>
    <t>Outlier?</t>
  </si>
  <si>
    <t>Department_of_Provincial_Administration</t>
  </si>
  <si>
    <t>Bangkok</t>
  </si>
  <si>
    <t>Department_of_Lands</t>
  </si>
  <si>
    <t>Community_Development_Department</t>
  </si>
  <si>
    <t>Department_of_Disaster_Prevention_and_Mitigation</t>
  </si>
  <si>
    <t>Pattaya</t>
  </si>
  <si>
    <t>Department_of_Public_Works_and_Town_&amp;_Country_Planning</t>
  </si>
  <si>
    <t>Office_of_the_Permanent_Secretary_for_Interior</t>
  </si>
  <si>
    <t>Usage</t>
  </si>
  <si>
    <t>Mean</t>
  </si>
  <si>
    <t>Median</t>
  </si>
  <si>
    <t>Mode</t>
  </si>
  <si>
    <t>SD</t>
  </si>
  <si>
    <t>Q1</t>
  </si>
  <si>
    <t>Q2</t>
  </si>
  <si>
    <t>Q3</t>
  </si>
  <si>
    <t>IQR</t>
  </si>
  <si>
    <t>Q3+1.5IQR</t>
  </si>
  <si>
    <t>Q1-1.5IQR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</si>
</sst>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 t="s">
        <v>2</v>
      </c>
      <c r="P1" s="1" t="s">
        <v>9</v>
      </c>
      <c r="Q1" s="1" t="s">
        <v>2</v>
      </c>
      <c r="R1" s="1" t="s">
        <v>10</v>
      </c>
      <c r="S1" s="1" t="s">
        <v>2</v>
      </c>
      <c r="T1" s="1" t="s">
        <v>11</v>
      </c>
      <c r="U1" s="1" t="s">
        <v>2</v>
      </c>
    </row>
    <row r="2">
      <c r="A2" s="1">
        <v>2559.0</v>
      </c>
      <c r="B2" s="1">
        <v>2.05483799048E11</v>
      </c>
      <c r="C2" s="1" t="b">
        <f t="shared" ref="C2:C5" si="1">OR(B2&lt;$B$17,B2&gt;$B$16)</f>
        <v>0</v>
      </c>
      <c r="D2" s="1">
        <v>1.252725414E10</v>
      </c>
      <c r="E2" s="1" t="b">
        <f t="shared" ref="E2:E5" si="2">OR(D2&lt;D$17,D2&gt;D$16)</f>
        <v>0</v>
      </c>
      <c r="F2" s="1">
        <v>1.5906775E10</v>
      </c>
      <c r="G2" s="1" t="b">
        <f t="shared" ref="G2:G5" si="3">OR(F2&lt;F$17,F2&gt;F$16)</f>
        <v>0</v>
      </c>
      <c r="H2" s="1">
        <v>5.330886685E9</v>
      </c>
      <c r="I2" s="1" t="b">
        <f t="shared" ref="I2:I5" si="4">OR(H2&lt;H$17,H2&gt;H$16)</f>
        <v>0</v>
      </c>
      <c r="J2" s="1">
        <v>4.958611948E9</v>
      </c>
      <c r="K2" s="1" t="b">
        <f t="shared" ref="K2:K5" si="5">OR(J2&lt;J$17,J2&gt;J$16)</f>
        <v>0</v>
      </c>
      <c r="L2" s="1">
        <v>2.772092835E9</v>
      </c>
      <c r="M2" s="1" t="b">
        <f t="shared" ref="M2:M5" si="6">OR(L2&lt;L$17,L2&gt;L$16)</f>
        <v>0</v>
      </c>
      <c r="N2" s="1">
        <v>7.17466421E8</v>
      </c>
      <c r="O2" s="1" t="b">
        <f t="shared" ref="O2:O5" si="7">OR(N2&lt;N$17,N2&gt;N$16)</f>
        <v>0</v>
      </c>
      <c r="P2" s="1">
        <v>1.7915680813E10</v>
      </c>
      <c r="Q2" s="1" t="b">
        <f t="shared" ref="Q2:Q5" si="8">OR(P2&lt;P$17,P2&gt;P$16)</f>
        <v>0</v>
      </c>
      <c r="R2" s="1">
        <v>4.257811158E9</v>
      </c>
      <c r="S2" s="1" t="b">
        <f t="shared" ref="S2:S5" si="9">OR(R2&lt;R$17,R2&gt;R$16)</f>
        <v>0</v>
      </c>
      <c r="T2" s="1">
        <v>2.69870378046669E11</v>
      </c>
      <c r="U2" s="1" t="b">
        <f t="shared" ref="U2:U5" si="10">OR(T2&lt;T$17,T2&gt;T$16)</f>
        <v>0</v>
      </c>
    </row>
    <row r="3">
      <c r="A3" s="1">
        <v>2560.0</v>
      </c>
      <c r="B3" s="1">
        <v>2.20196673045E11</v>
      </c>
      <c r="C3" s="1" t="b">
        <f t="shared" si="1"/>
        <v>0</v>
      </c>
      <c r="D3" s="1">
        <v>3.7553973834E10</v>
      </c>
      <c r="E3" s="1" t="b">
        <f t="shared" si="2"/>
        <v>0</v>
      </c>
      <c r="F3" s="1">
        <v>1.7792031947E10</v>
      </c>
      <c r="G3" s="1" t="b">
        <f t="shared" si="3"/>
        <v>0</v>
      </c>
      <c r="H3" s="1">
        <v>5.54846492E9</v>
      </c>
      <c r="I3" s="1" t="b">
        <f t="shared" si="4"/>
        <v>0</v>
      </c>
      <c r="J3" s="1">
        <v>5.63396002E9</v>
      </c>
      <c r="K3" s="1" t="b">
        <f t="shared" si="5"/>
        <v>0</v>
      </c>
      <c r="L3" s="1">
        <v>2.794744939E9</v>
      </c>
      <c r="M3" s="1" t="b">
        <f t="shared" si="6"/>
        <v>0</v>
      </c>
      <c r="N3" s="1">
        <v>1.101617588E9</v>
      </c>
      <c r="O3" s="1" t="b">
        <f t="shared" si="7"/>
        <v>1</v>
      </c>
      <c r="P3" s="1">
        <v>1.7458889271E10</v>
      </c>
      <c r="Q3" s="1" t="b">
        <f t="shared" si="8"/>
        <v>0</v>
      </c>
      <c r="R3" s="1">
        <v>3.981188012E9</v>
      </c>
      <c r="S3" s="1" t="b">
        <f t="shared" si="9"/>
        <v>0</v>
      </c>
      <c r="T3" s="1">
        <v>3.12061543575429E11</v>
      </c>
      <c r="U3" s="1" t="b">
        <f t="shared" si="10"/>
        <v>0</v>
      </c>
    </row>
    <row r="4">
      <c r="A4" s="1">
        <v>2561.0</v>
      </c>
      <c r="B4" s="1">
        <v>2.3283252342E11</v>
      </c>
      <c r="C4" s="1" t="b">
        <f t="shared" si="1"/>
        <v>0</v>
      </c>
      <c r="D4" s="1">
        <v>3.9220897888E10</v>
      </c>
      <c r="E4" s="1" t="b">
        <f t="shared" si="2"/>
        <v>0</v>
      </c>
      <c r="F4" s="1">
        <v>1.720613197E10</v>
      </c>
      <c r="G4" s="1" t="b">
        <f t="shared" si="3"/>
        <v>0</v>
      </c>
      <c r="H4" s="1">
        <v>5.742277701E9</v>
      </c>
      <c r="I4" s="1" t="b">
        <f t="shared" si="4"/>
        <v>0</v>
      </c>
      <c r="J4" s="1">
        <v>9.634887534E9</v>
      </c>
      <c r="K4" s="1" t="b">
        <f t="shared" si="5"/>
        <v>1</v>
      </c>
      <c r="L4" s="1">
        <v>2.849280877E9</v>
      </c>
      <c r="M4" s="1" t="b">
        <f t="shared" si="6"/>
        <v>0</v>
      </c>
      <c r="N4" s="1">
        <v>7.26248288E8</v>
      </c>
      <c r="O4" s="1" t="b">
        <f t="shared" si="7"/>
        <v>0</v>
      </c>
      <c r="P4" s="1">
        <v>1.7509567789E10</v>
      </c>
      <c r="Q4" s="1" t="b">
        <f t="shared" si="8"/>
        <v>0</v>
      </c>
      <c r="R4" s="1">
        <v>3.828790699E9</v>
      </c>
      <c r="S4" s="1" t="b">
        <f t="shared" si="9"/>
        <v>0</v>
      </c>
      <c r="T4" s="1">
        <v>3.29550606164021E11</v>
      </c>
      <c r="U4" s="1" t="b">
        <f t="shared" si="10"/>
        <v>0</v>
      </c>
    </row>
    <row r="5">
      <c r="A5" s="1">
        <v>2562.0</v>
      </c>
      <c r="B5" s="1">
        <v>1.8949906861E11</v>
      </c>
      <c r="C5" s="1" t="b">
        <f t="shared" si="1"/>
        <v>0</v>
      </c>
      <c r="D5" s="1">
        <v>2.3519563174E10</v>
      </c>
      <c r="E5" s="1" t="b">
        <f t="shared" si="2"/>
        <v>0</v>
      </c>
      <c r="F5" s="1">
        <v>1.2325161534E10</v>
      </c>
      <c r="G5" s="1" t="b">
        <f t="shared" si="3"/>
        <v>0</v>
      </c>
      <c r="H5" s="1">
        <v>3.205269526E9</v>
      </c>
      <c r="I5" s="1" t="b">
        <f t="shared" si="4"/>
        <v>1</v>
      </c>
      <c r="J5" s="1">
        <v>3.825141093E9</v>
      </c>
      <c r="K5" s="1" t="b">
        <f t="shared" si="5"/>
        <v>0</v>
      </c>
      <c r="L5" s="1">
        <v>1.99534948E9</v>
      </c>
      <c r="M5" s="1" t="b">
        <f t="shared" si="6"/>
        <v>1</v>
      </c>
      <c r="N5" s="1">
        <v>5.028526E8</v>
      </c>
      <c r="O5" s="1" t="b">
        <f t="shared" si="7"/>
        <v>0</v>
      </c>
      <c r="P5" s="1">
        <v>8.282276189E9</v>
      </c>
      <c r="Q5" s="1" t="b">
        <f t="shared" si="8"/>
        <v>1</v>
      </c>
      <c r="R5" s="1">
        <v>2.345600874E9</v>
      </c>
      <c r="S5" s="1" t="b">
        <f t="shared" si="9"/>
        <v>1</v>
      </c>
      <c r="T5" s="1">
        <v>2.4550028307942E11</v>
      </c>
      <c r="U5" s="1" t="b">
        <f t="shared" si="10"/>
        <v>0</v>
      </c>
    </row>
    <row r="6">
      <c r="A6" s="1"/>
    </row>
    <row r="7">
      <c r="A7" s="1" t="s">
        <v>12</v>
      </c>
      <c r="B7">
        <f>AVERAGE(B2:B5)</f>
        <v>212003016031</v>
      </c>
      <c r="D7">
        <f>AVERAGE(D2:D5)</f>
        <v>28205422259</v>
      </c>
      <c r="F7">
        <f>AVERAGE(F2:F5)</f>
        <v>15807525113</v>
      </c>
      <c r="H7">
        <f>AVERAGE(H2:H5)</f>
        <v>4956724708</v>
      </c>
      <c r="J7">
        <f>AVERAGE(J2:J5)</f>
        <v>6013150149</v>
      </c>
      <c r="L7">
        <f>AVERAGE(L2:L5)</f>
        <v>2602867033</v>
      </c>
      <c r="N7">
        <f>AVERAGE(N2:N5)</f>
        <v>762046224.3</v>
      </c>
      <c r="P7">
        <f>AVERAGE(P2:P5)</f>
        <v>15291603516</v>
      </c>
      <c r="R7">
        <f>AVERAGE(R2:R5)</f>
        <v>3603347686</v>
      </c>
      <c r="T7">
        <f>AVERAGE(T2:T5)</f>
        <v>289245702716</v>
      </c>
    </row>
    <row r="8">
      <c r="A8" s="1" t="s">
        <v>13</v>
      </c>
      <c r="B8">
        <f>MEDIAN(B2:B5)</f>
        <v>212840236047</v>
      </c>
      <c r="D8">
        <f>MEDIAN(D2:D5)</f>
        <v>30536768504</v>
      </c>
      <c r="F8">
        <f>MEDIAN(F2:F5)</f>
        <v>16556453485</v>
      </c>
      <c r="H8">
        <f>MEDIAN(H2:H5)</f>
        <v>5439675803</v>
      </c>
      <c r="J8">
        <f>MEDIAN(J2:J5)</f>
        <v>5296285984</v>
      </c>
      <c r="L8">
        <f>MEDIAN(L2:L5)</f>
        <v>2783418887</v>
      </c>
      <c r="N8">
        <f>MEDIAN(N2:N5)</f>
        <v>721857354.5</v>
      </c>
      <c r="P8">
        <f>MEDIAN(P2:P5)</f>
        <v>17484228530</v>
      </c>
      <c r="R8">
        <f>MEDIAN(R2:R5)</f>
        <v>3904989356</v>
      </c>
      <c r="T8">
        <f>MEDIAN(T2:T5)</f>
        <v>290965960811</v>
      </c>
    </row>
    <row r="9">
      <c r="A9" s="1" t="s">
        <v>14</v>
      </c>
      <c r="B9" t="str">
        <f>mode(B2:B5)</f>
        <v>#N/A</v>
      </c>
      <c r="D9" t="str">
        <f>mode(D2:D5)</f>
        <v>#N/A</v>
      </c>
      <c r="F9" t="str">
        <f>mode(F2:F5)</f>
        <v>#N/A</v>
      </c>
      <c r="H9" t="str">
        <f>mode(H2:H5)</f>
        <v>#N/A</v>
      </c>
      <c r="J9" t="str">
        <f>mode(J2:J5)</f>
        <v>#N/A</v>
      </c>
      <c r="L9" t="str">
        <f>mode(L2:L5)</f>
        <v>#N/A</v>
      </c>
      <c r="N9" t="str">
        <f>mode(N2:N5)</f>
        <v>#N/A</v>
      </c>
      <c r="P9" t="str">
        <f>mode(P2:P5)</f>
        <v>#N/A</v>
      </c>
      <c r="R9" t="str">
        <f>mode(R2:R5)</f>
        <v>#N/A</v>
      </c>
      <c r="T9" t="str">
        <f>mode(T2:T5)</f>
        <v>#N/A</v>
      </c>
    </row>
    <row r="10">
      <c r="A10" s="1" t="s">
        <v>15</v>
      </c>
      <c r="B10">
        <f>sqrt(VAR(B2:B5))</f>
        <v>18707683207</v>
      </c>
      <c r="D10">
        <f>sqrt(VAR(D2:D5))</f>
        <v>12602887907</v>
      </c>
      <c r="F10">
        <f>sqrt(VAR(F2:F5))</f>
        <v>2451603227</v>
      </c>
      <c r="H10">
        <f>sqrt(VAR(H2:H5))</f>
        <v>1179666962</v>
      </c>
      <c r="J10">
        <f>sqrt(VAR(J2:J5))</f>
        <v>2527198798</v>
      </c>
      <c r="L10">
        <f>sqrt(VAR(L2:L5))</f>
        <v>406305247.6</v>
      </c>
      <c r="N10">
        <f>sqrt(VAR(N2:N5))</f>
        <v>248836557.5</v>
      </c>
      <c r="P10">
        <f>sqrt(VAR(P2:P5))</f>
        <v>4677354819</v>
      </c>
      <c r="R10">
        <f>sqrt(VAR(R2:R5))</f>
        <v>857095355.1</v>
      </c>
      <c r="T10">
        <f>sqrt(VAR(T2:T5))</f>
        <v>38445254503</v>
      </c>
    </row>
    <row r="11">
      <c r="A11" s="1"/>
    </row>
    <row r="12">
      <c r="A12" s="1" t="s">
        <v>16</v>
      </c>
      <c r="B12">
        <f>QUARTILE(B2:B5,1)</f>
        <v>201487616439</v>
      </c>
      <c r="D12">
        <f>QUARTILE(D2:D5,1)</f>
        <v>20771485916</v>
      </c>
      <c r="F12">
        <f>QUARTILE(F2:F5,1)</f>
        <v>15011371634</v>
      </c>
      <c r="H12">
        <f>QUARTILE(H2:H5,1)</f>
        <v>4799482395</v>
      </c>
      <c r="J12">
        <f>QUARTILE(J2:J5,1)</f>
        <v>4675244234</v>
      </c>
      <c r="L12">
        <f>QUARTILE(L2:L5,1)</f>
        <v>2577906996</v>
      </c>
      <c r="N12">
        <f>QUARTILE(N2:N5,1)</f>
        <v>663812965.8</v>
      </c>
      <c r="P12">
        <f>QUARTILE(P2:P5,1)</f>
        <v>15164736001</v>
      </c>
      <c r="R12">
        <f>QUARTILE(R2:R5,1)</f>
        <v>3457993243</v>
      </c>
      <c r="T12">
        <f>QUARTILE(T2:T5,1)</f>
        <v>263777854305</v>
      </c>
    </row>
    <row r="13">
      <c r="A13" s="1" t="s">
        <v>17</v>
      </c>
      <c r="B13">
        <f>QUARTILE(B2:B5,2)</f>
        <v>212840236047</v>
      </c>
      <c r="D13">
        <f>QUARTILE(D2:D5,2)</f>
        <v>30536768504</v>
      </c>
      <c r="F13">
        <f>QUARTILE(F2:F5,2)</f>
        <v>16556453485</v>
      </c>
      <c r="H13">
        <f>QUARTILE(H2:H5,2)</f>
        <v>5439675803</v>
      </c>
      <c r="J13">
        <f>QUARTILE(J2:J5,2)</f>
        <v>5296285984</v>
      </c>
      <c r="L13">
        <f>QUARTILE(L2:L5,2)</f>
        <v>2783418887</v>
      </c>
      <c r="N13">
        <f>QUARTILE(N2:N5,2)</f>
        <v>721857354.5</v>
      </c>
      <c r="P13">
        <f>QUARTILE(P2:P5,2)</f>
        <v>17484228530</v>
      </c>
      <c r="R13">
        <f>QUARTILE(R2:R5,2)</f>
        <v>3904989356</v>
      </c>
      <c r="T13">
        <f>QUARTILE(T2:T5,2)</f>
        <v>290965960811</v>
      </c>
    </row>
    <row r="14">
      <c r="A14" s="1" t="s">
        <v>18</v>
      </c>
      <c r="B14">
        <f>QUARTILE(B2:B5,3)</f>
        <v>223355635639</v>
      </c>
      <c r="D14">
        <f>QUARTILE(D2:D5,3)</f>
        <v>37970704848</v>
      </c>
      <c r="F14">
        <f>QUARTILE(F2:F5,3)</f>
        <v>17352606964</v>
      </c>
      <c r="H14">
        <f>QUARTILE(H2:H5,3)</f>
        <v>5596918115</v>
      </c>
      <c r="J14">
        <f>QUARTILE(J2:J5,3)</f>
        <v>6634191899</v>
      </c>
      <c r="L14">
        <f>QUARTILE(L2:L5,3)</f>
        <v>2808378924</v>
      </c>
      <c r="N14">
        <f>QUARTILE(N2:N5,3)</f>
        <v>820090613</v>
      </c>
      <c r="P14">
        <f>QUARTILE(P2:P5,3)</f>
        <v>17611096045</v>
      </c>
      <c r="R14">
        <f>QUARTILE(R2:R5,3)</f>
        <v>4050343799</v>
      </c>
      <c r="T14">
        <f>QUARTILE(T2:T5,3)</f>
        <v>316433809223</v>
      </c>
    </row>
    <row r="15">
      <c r="A15" s="1" t="s">
        <v>19</v>
      </c>
      <c r="B15">
        <f>B14-B12</f>
        <v>21868019200</v>
      </c>
      <c r="D15">
        <f>D14-D12</f>
        <v>17199218932</v>
      </c>
      <c r="F15">
        <f>F14-F12</f>
        <v>2341235331</v>
      </c>
      <c r="H15">
        <f>H14-H12</f>
        <v>797435720</v>
      </c>
      <c r="J15">
        <f>J14-J12</f>
        <v>1958947664</v>
      </c>
      <c r="L15">
        <f>L14-L12</f>
        <v>230471927.3</v>
      </c>
      <c r="N15">
        <f>N14-N12</f>
        <v>156277647.3</v>
      </c>
      <c r="P15">
        <f>P14-P12</f>
        <v>2446360045</v>
      </c>
      <c r="R15">
        <f>R14-R12</f>
        <v>592350555.8</v>
      </c>
      <c r="T15">
        <f>T14-T12</f>
        <v>52655954918</v>
      </c>
    </row>
    <row r="16">
      <c r="A16" s="1" t="s">
        <v>20</v>
      </c>
      <c r="B16">
        <f>B14 + (1.5 * B15)</f>
        <v>256157664439</v>
      </c>
      <c r="D16">
        <f>D14 + (1.5 * D15)</f>
        <v>63769533246</v>
      </c>
      <c r="F16">
        <f>F14 + (1.5 * F15)</f>
        <v>20864459960</v>
      </c>
      <c r="H16">
        <f>H14 + (1.5 * H15)</f>
        <v>6793071695</v>
      </c>
      <c r="J16">
        <f>J14 + (1.5 * J15)</f>
        <v>9572613395</v>
      </c>
      <c r="L16">
        <f>L14 + (1.5 * L15)</f>
        <v>3154086814</v>
      </c>
      <c r="N16">
        <f>N14 + (1.5 * N15)</f>
        <v>1054507084</v>
      </c>
      <c r="P16">
        <f>P14 + (1.5 * P15)</f>
        <v>21280636112</v>
      </c>
      <c r="R16">
        <f>R14 + (1.5 * R15)</f>
        <v>4938869632</v>
      </c>
      <c r="T16">
        <f>T14 + (1.5 * T15)</f>
        <v>395417741599</v>
      </c>
    </row>
    <row r="17">
      <c r="A17" s="1" t="s">
        <v>21</v>
      </c>
      <c r="B17">
        <f>B12-1.5*B15</f>
        <v>168685587638</v>
      </c>
      <c r="D17">
        <f>D12-1.5*D15</f>
        <v>-5027342483</v>
      </c>
      <c r="F17">
        <f>F12-1.5*F15</f>
        <v>11499518637</v>
      </c>
      <c r="H17">
        <f>H12-1.5*H15</f>
        <v>3603328815</v>
      </c>
      <c r="J17">
        <f>J12-1.5*J15</f>
        <v>1736822738</v>
      </c>
      <c r="L17">
        <f>L12-1.5*L15</f>
        <v>2232199105</v>
      </c>
      <c r="N17">
        <f>N12-1.5*N15</f>
        <v>429396494.9</v>
      </c>
      <c r="P17">
        <f>P12-1.5*P15</f>
        <v>11495195934</v>
      </c>
      <c r="R17">
        <f>R12-1.5*R15</f>
        <v>2569467409</v>
      </c>
      <c r="T17">
        <f>T12-1.5*T15</f>
        <v>184793921928</v>
      </c>
    </row>
  </sheetData>
  <drawing r:id="rId1"/>
</worksheet>
</file>