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eosciences_Journal\data\"/>
    </mc:Choice>
  </mc:AlternateContent>
  <xr:revisionPtr revIDLastSave="0" documentId="13_ncr:1_{9B113C60-1E53-4ED6-B013-C5DFBA227B25}" xr6:coauthVersionLast="47" xr6:coauthVersionMax="47" xr10:uidLastSave="{00000000-0000-0000-0000-000000000000}"/>
  <bookViews>
    <workbookView xWindow="14295" yWindow="0" windowWidth="14610" windowHeight="15585" xr2:uid="{0C2B8E90-3D70-44BB-A694-F0D6C8B60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" i="1" l="1"/>
  <c r="Y53" i="1"/>
  <c r="X53" i="1"/>
  <c r="W53" i="1"/>
  <c r="V53" i="1"/>
  <c r="U53" i="1"/>
  <c r="Z52" i="1"/>
  <c r="Y52" i="1"/>
  <c r="X52" i="1"/>
  <c r="W52" i="1"/>
  <c r="V52" i="1"/>
  <c r="U52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Z51" i="1"/>
  <c r="Y51" i="1"/>
  <c r="X51" i="1"/>
  <c r="W51" i="1"/>
  <c r="V51" i="1"/>
  <c r="U51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Z50" i="1"/>
  <c r="Y50" i="1"/>
  <c r="X50" i="1"/>
  <c r="W50" i="1"/>
  <c r="V50" i="1"/>
  <c r="U50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Z49" i="1"/>
  <c r="Y49" i="1"/>
  <c r="X49" i="1"/>
  <c r="W49" i="1"/>
  <c r="V49" i="1"/>
  <c r="U49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Z26" i="1"/>
  <c r="Y26" i="1"/>
  <c r="X26" i="1"/>
  <c r="W26" i="1"/>
  <c r="V26" i="1"/>
  <c r="U26" i="1"/>
  <c r="Z25" i="1"/>
  <c r="Y25" i="1"/>
  <c r="X25" i="1"/>
  <c r="W25" i="1"/>
  <c r="V25" i="1"/>
  <c r="U25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Z24" i="1"/>
  <c r="Y24" i="1"/>
  <c r="X24" i="1"/>
  <c r="W24" i="1"/>
  <c r="V24" i="1"/>
  <c r="U24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Z23" i="1"/>
  <c r="Y23" i="1"/>
  <c r="X23" i="1"/>
  <c r="W23" i="1"/>
  <c r="V23" i="1"/>
  <c r="U23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Z22" i="1"/>
  <c r="Y22" i="1"/>
  <c r="X22" i="1"/>
  <c r="W22" i="1"/>
  <c r="V22" i="1"/>
  <c r="U22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</calcChain>
</file>

<file path=xl/sharedStrings.xml><?xml version="1.0" encoding="utf-8"?>
<sst xmlns="http://schemas.openxmlformats.org/spreadsheetml/2006/main" count="170" uniqueCount="60">
  <si>
    <t>Dry2024</t>
  </si>
  <si>
    <t>StationID</t>
  </si>
  <si>
    <t>X</t>
  </si>
  <si>
    <t>Y</t>
  </si>
  <si>
    <t>zone</t>
  </si>
  <si>
    <t>Temp</t>
  </si>
  <si>
    <t>Dissolved_Oxygen</t>
  </si>
  <si>
    <t>Cond</t>
  </si>
  <si>
    <t>pH</t>
  </si>
  <si>
    <t>Na</t>
  </si>
  <si>
    <t>K</t>
  </si>
  <si>
    <t>Ca</t>
  </si>
  <si>
    <t>Mg</t>
  </si>
  <si>
    <t>F</t>
  </si>
  <si>
    <t>Cl</t>
  </si>
  <si>
    <t>HCO3</t>
  </si>
  <si>
    <t>NO3</t>
  </si>
  <si>
    <t>SO4</t>
  </si>
  <si>
    <t>Si</t>
  </si>
  <si>
    <t>Water Type</t>
  </si>
  <si>
    <t>Area (km2)</t>
  </si>
  <si>
    <t>Flowrate (m3/s)</t>
  </si>
  <si>
    <t>mineral weathering</t>
  </si>
  <si>
    <t>biomass degradation</t>
  </si>
  <si>
    <t>TDS</t>
  </si>
  <si>
    <t>Alk</t>
  </si>
  <si>
    <t>DO</t>
  </si>
  <si>
    <t>M01</t>
  </si>
  <si>
    <t>Ca-HCO3</t>
  </si>
  <si>
    <t>M02</t>
  </si>
  <si>
    <t>Na-Cl</t>
  </si>
  <si>
    <t>M03</t>
  </si>
  <si>
    <t xml:space="preserve">       -   </t>
  </si>
  <si>
    <t>M04</t>
  </si>
  <si>
    <t>M05</t>
  </si>
  <si>
    <t>M06</t>
  </si>
  <si>
    <t>Na-HCO3</t>
  </si>
  <si>
    <t>M07</t>
  </si>
  <si>
    <t>M08</t>
  </si>
  <si>
    <t>M09</t>
  </si>
  <si>
    <t>M10</t>
  </si>
  <si>
    <t>Ca-Cl</t>
  </si>
  <si>
    <t>M11</t>
  </si>
  <si>
    <t>M12</t>
  </si>
  <si>
    <t>M13</t>
  </si>
  <si>
    <t>M14</t>
  </si>
  <si>
    <t>-</t>
  </si>
  <si>
    <t>M15</t>
  </si>
  <si>
    <t>M16</t>
  </si>
  <si>
    <t>M17</t>
  </si>
  <si>
    <t>M18</t>
  </si>
  <si>
    <t>M19</t>
  </si>
  <si>
    <t>min</t>
  </si>
  <si>
    <t>max</t>
  </si>
  <si>
    <t>mean</t>
  </si>
  <si>
    <t>median</t>
  </si>
  <si>
    <t>SD</t>
  </si>
  <si>
    <t>Wet2024</t>
  </si>
  <si>
    <t xml:space="preserve">      -   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</si>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</sst>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66AD-C29D-4A45-B047-FE4F1D19BC41}">
  <dimension ref="A1:Z53"/>
  <sheetViews>
    <sheetView tabSelected="1" topLeftCell="F1" workbookViewId="0">
      <selection activeCell="J18" sqref="J18"/>
    </sheetView>
  </sheetViews>
  <sheetFormatPr defaultRowHeight="15" x14ac:dyDescent="0.25"/>
  <cols>
    <col min="6" max="6" width="19.42578125" customWidth="1"/>
    <col min="19" max="19" width="12.140625" customWidth="1"/>
    <col min="20" max="20" width="13.140625" customWidth="1"/>
    <col min="21" max="21" width="16.28515625" customWidth="1"/>
    <col min="22" max="22" width="18.7109375" customWidth="1"/>
    <col min="23" max="23" width="20.5703125" customWidth="1"/>
  </cols>
  <sheetData>
    <row r="1" spans="1:26" x14ac:dyDescent="0.25">
      <c r="A1" s="12" t="s">
        <v>0</v>
      </c>
      <c r="B1" s="2"/>
      <c r="C1" s="2"/>
      <c r="D1" s="2"/>
      <c r="E1" s="2"/>
      <c r="F1" s="2"/>
      <c r="G1" s="2"/>
      <c r="H1" s="2"/>
      <c r="I1" s="11" t="s">
        <v>59</v>
      </c>
      <c r="J1" s="11"/>
      <c r="K1" s="11"/>
      <c r="L1" s="11"/>
      <c r="M1" s="11"/>
      <c r="N1" s="11"/>
      <c r="O1" s="11"/>
      <c r="P1" s="11"/>
      <c r="Q1" s="11"/>
      <c r="R1" s="11"/>
      <c r="S1" s="2"/>
      <c r="T1" s="2"/>
      <c r="U1" s="2"/>
      <c r="V1" s="2"/>
      <c r="W1" s="2"/>
      <c r="X1" s="8" t="s">
        <v>59</v>
      </c>
      <c r="Y1" s="8" t="s">
        <v>59</v>
      </c>
      <c r="Z1" s="8" t="s">
        <v>59</v>
      </c>
    </row>
    <row r="2" spans="1:26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</row>
    <row r="3" spans="1:26" x14ac:dyDescent="0.25">
      <c r="A3" s="3" t="s">
        <v>27</v>
      </c>
      <c r="B3" s="4">
        <v>817584</v>
      </c>
      <c r="C3" s="4">
        <v>1652994</v>
      </c>
      <c r="D3" s="4">
        <v>47</v>
      </c>
      <c r="E3" s="4">
        <v>26</v>
      </c>
      <c r="F3" s="4">
        <v>7</v>
      </c>
      <c r="G3" s="4">
        <v>507</v>
      </c>
      <c r="H3" s="4">
        <v>7.4</v>
      </c>
      <c r="I3" s="4">
        <v>38.82</v>
      </c>
      <c r="J3" s="4">
        <v>7.65</v>
      </c>
      <c r="K3" s="4">
        <v>46.92</v>
      </c>
      <c r="L3" s="4">
        <v>8.07</v>
      </c>
      <c r="M3" s="4">
        <v>0.19</v>
      </c>
      <c r="N3" s="4">
        <v>45.62</v>
      </c>
      <c r="O3" s="4">
        <v>200.39</v>
      </c>
      <c r="P3" s="4">
        <v>2.73</v>
      </c>
      <c r="Q3" s="4">
        <v>15.6</v>
      </c>
      <c r="R3" s="4">
        <v>7.78</v>
      </c>
      <c r="S3" s="4" t="s">
        <v>28</v>
      </c>
      <c r="T3" s="5">
        <v>3420.08</v>
      </c>
      <c r="U3" s="4">
        <v>0.92230000000000001</v>
      </c>
      <c r="V3" s="4">
        <v>15.17</v>
      </c>
      <c r="W3" s="4">
        <v>27.35</v>
      </c>
      <c r="X3" s="4">
        <v>381.55</v>
      </c>
      <c r="Y3" s="4">
        <v>164.36</v>
      </c>
      <c r="Z3" s="4">
        <v>7</v>
      </c>
    </row>
    <row r="4" spans="1:26" x14ac:dyDescent="0.25">
      <c r="A4" s="3" t="s">
        <v>29</v>
      </c>
      <c r="B4" s="4">
        <v>199802</v>
      </c>
      <c r="C4" s="4">
        <v>1631988</v>
      </c>
      <c r="D4" s="4">
        <v>48</v>
      </c>
      <c r="E4" s="4">
        <v>28.1</v>
      </c>
      <c r="F4" s="4">
        <v>5.0999999999999996</v>
      </c>
      <c r="G4" s="4">
        <v>348</v>
      </c>
      <c r="H4" s="4">
        <v>7.6</v>
      </c>
      <c r="I4" s="4">
        <v>39.520000000000003</v>
      </c>
      <c r="J4" s="4">
        <v>10.6</v>
      </c>
      <c r="K4" s="4">
        <v>10.93</v>
      </c>
      <c r="L4" s="4">
        <v>5.29</v>
      </c>
      <c r="M4" s="4">
        <v>0.15</v>
      </c>
      <c r="N4" s="4">
        <v>49.86</v>
      </c>
      <c r="O4" s="4">
        <v>80.52</v>
      </c>
      <c r="P4" s="4">
        <v>4.07</v>
      </c>
      <c r="Q4" s="4">
        <v>13.04</v>
      </c>
      <c r="R4" s="4">
        <v>10.51</v>
      </c>
      <c r="S4" s="4" t="s">
        <v>30</v>
      </c>
      <c r="T4" s="5">
        <v>2318.64</v>
      </c>
      <c r="U4" s="4">
        <v>0.39679999999999999</v>
      </c>
      <c r="V4" s="4">
        <v>15.34</v>
      </c>
      <c r="W4" s="4">
        <v>12.65</v>
      </c>
      <c r="X4" s="4">
        <v>235</v>
      </c>
      <c r="Y4" s="4">
        <v>66.040000000000006</v>
      </c>
      <c r="Z4" s="4">
        <v>5.0999999999999996</v>
      </c>
    </row>
    <row r="5" spans="1:26" x14ac:dyDescent="0.25">
      <c r="A5" s="3" t="s">
        <v>31</v>
      </c>
      <c r="B5" s="4">
        <v>205436</v>
      </c>
      <c r="C5" s="4">
        <v>1680176</v>
      </c>
      <c r="D5" s="4">
        <v>48</v>
      </c>
      <c r="E5" s="4">
        <v>29.9</v>
      </c>
      <c r="F5" s="4">
        <v>8.1999999999999993</v>
      </c>
      <c r="G5" s="4">
        <v>2449</v>
      </c>
      <c r="H5" s="4">
        <v>7.8</v>
      </c>
      <c r="I5" s="4">
        <v>369.6</v>
      </c>
      <c r="J5" s="4">
        <v>6.9</v>
      </c>
      <c r="K5" s="4">
        <v>62.5</v>
      </c>
      <c r="L5" s="4">
        <v>16.18</v>
      </c>
      <c r="M5" s="4">
        <v>0.15</v>
      </c>
      <c r="N5" s="4">
        <v>668.55</v>
      </c>
      <c r="O5" s="4">
        <v>174.77</v>
      </c>
      <c r="P5" s="4" t="s">
        <v>32</v>
      </c>
      <c r="Q5" s="4">
        <v>6.48</v>
      </c>
      <c r="R5" s="4">
        <v>13.47</v>
      </c>
      <c r="S5" s="4" t="s">
        <v>30</v>
      </c>
      <c r="T5" s="5">
        <v>2887.65</v>
      </c>
      <c r="U5" s="4">
        <v>3.73E-2</v>
      </c>
      <c r="V5" s="4">
        <v>10.33</v>
      </c>
      <c r="W5" s="4">
        <v>10.02</v>
      </c>
      <c r="X5" s="4">
        <v>1332.07</v>
      </c>
      <c r="Y5" s="4">
        <v>143.34</v>
      </c>
      <c r="Z5" s="4">
        <v>8.1999999999999993</v>
      </c>
    </row>
    <row r="6" spans="1:26" x14ac:dyDescent="0.25">
      <c r="A6" s="3" t="s">
        <v>33</v>
      </c>
      <c r="B6" s="4">
        <v>202911</v>
      </c>
      <c r="C6" s="4">
        <v>1656643</v>
      </c>
      <c r="D6" s="4">
        <v>48</v>
      </c>
      <c r="E6" s="4">
        <v>26.6</v>
      </c>
      <c r="F6" s="4">
        <v>6.2</v>
      </c>
      <c r="G6" s="4">
        <v>252</v>
      </c>
      <c r="H6" s="4">
        <v>7.5</v>
      </c>
      <c r="I6" s="4">
        <v>26.81</v>
      </c>
      <c r="J6" s="4">
        <v>8.23</v>
      </c>
      <c r="K6" s="4">
        <v>10.4</v>
      </c>
      <c r="L6" s="4">
        <v>4.49</v>
      </c>
      <c r="M6" s="4">
        <v>0.14000000000000001</v>
      </c>
      <c r="N6" s="4">
        <v>35.29</v>
      </c>
      <c r="O6" s="4">
        <v>53.07</v>
      </c>
      <c r="P6" s="4">
        <v>3.81</v>
      </c>
      <c r="Q6" s="4">
        <v>13.89</v>
      </c>
      <c r="R6" s="4">
        <v>12.23</v>
      </c>
      <c r="S6" s="4" t="s">
        <v>30</v>
      </c>
      <c r="T6" s="5">
        <v>2897.46</v>
      </c>
      <c r="U6" s="4">
        <v>3.7000000000000002E-3</v>
      </c>
      <c r="V6" s="4">
        <v>0.15</v>
      </c>
      <c r="W6" s="4">
        <v>100</v>
      </c>
      <c r="X6" s="4">
        <v>180.59</v>
      </c>
      <c r="Y6" s="4">
        <v>43.53</v>
      </c>
      <c r="Z6" s="4">
        <v>6.2</v>
      </c>
    </row>
    <row r="7" spans="1:26" x14ac:dyDescent="0.25">
      <c r="A7" s="3" t="s">
        <v>34</v>
      </c>
      <c r="B7" s="4">
        <v>223737</v>
      </c>
      <c r="C7" s="4">
        <v>1684280</v>
      </c>
      <c r="D7" s="4">
        <v>48</v>
      </c>
      <c r="E7" s="4">
        <v>28.4</v>
      </c>
      <c r="F7" s="4">
        <v>7.5</v>
      </c>
      <c r="G7" s="4">
        <v>979</v>
      </c>
      <c r="H7" s="4">
        <v>7.7</v>
      </c>
      <c r="I7" s="4">
        <v>134.80000000000001</v>
      </c>
      <c r="J7" s="4">
        <v>14.05</v>
      </c>
      <c r="K7" s="4">
        <v>29.99</v>
      </c>
      <c r="L7" s="4">
        <v>11.6</v>
      </c>
      <c r="M7" s="4">
        <v>0.21</v>
      </c>
      <c r="N7" s="4">
        <v>215.67</v>
      </c>
      <c r="O7" s="4">
        <v>146.4</v>
      </c>
      <c r="P7" s="4" t="s">
        <v>32</v>
      </c>
      <c r="Q7" s="4">
        <v>18.34</v>
      </c>
      <c r="R7" s="4">
        <v>8.02</v>
      </c>
      <c r="S7" s="4" t="s">
        <v>30</v>
      </c>
      <c r="T7" s="5">
        <v>1061.1600000000001</v>
      </c>
      <c r="U7" s="4">
        <v>3.73E-2</v>
      </c>
      <c r="V7" s="4">
        <v>10.48</v>
      </c>
      <c r="W7" s="4">
        <v>10.02</v>
      </c>
      <c r="X7" s="4">
        <v>587.1</v>
      </c>
      <c r="Y7" s="4">
        <v>120.07</v>
      </c>
      <c r="Z7" s="4">
        <v>7.5</v>
      </c>
    </row>
    <row r="8" spans="1:26" x14ac:dyDescent="0.25">
      <c r="A8" s="3" t="s">
        <v>35</v>
      </c>
      <c r="B8" s="4">
        <v>220760</v>
      </c>
      <c r="C8" s="4">
        <v>1667281</v>
      </c>
      <c r="D8" s="4">
        <v>48</v>
      </c>
      <c r="E8" s="4">
        <v>26.8</v>
      </c>
      <c r="F8" s="4">
        <v>6.6</v>
      </c>
      <c r="G8" s="4">
        <v>300</v>
      </c>
      <c r="H8" s="4">
        <v>7.7</v>
      </c>
      <c r="I8" s="4">
        <v>26.29</v>
      </c>
      <c r="J8" s="4">
        <v>5.12</v>
      </c>
      <c r="K8" s="4">
        <v>22.05</v>
      </c>
      <c r="L8" s="4">
        <v>7.55</v>
      </c>
      <c r="M8" s="4">
        <v>0.35</v>
      </c>
      <c r="N8" s="4">
        <v>27.61</v>
      </c>
      <c r="O8" s="4">
        <v>120.78</v>
      </c>
      <c r="P8" s="4" t="s">
        <v>32</v>
      </c>
      <c r="Q8" s="4">
        <v>4.5999999999999996</v>
      </c>
      <c r="R8" s="4">
        <v>11.25</v>
      </c>
      <c r="S8" s="4" t="s">
        <v>36</v>
      </c>
      <c r="T8" s="5">
        <v>1653.66</v>
      </c>
      <c r="U8" s="4">
        <v>3.73E-2</v>
      </c>
      <c r="V8" s="4">
        <v>1.37</v>
      </c>
      <c r="W8" s="4">
        <v>10.08</v>
      </c>
      <c r="X8" s="4">
        <v>236.85</v>
      </c>
      <c r="Y8" s="4">
        <v>99.06</v>
      </c>
      <c r="Z8" s="4">
        <v>6.6</v>
      </c>
    </row>
    <row r="9" spans="1:26" x14ac:dyDescent="0.25">
      <c r="A9" s="3" t="s">
        <v>37</v>
      </c>
      <c r="B9" s="4">
        <v>265275</v>
      </c>
      <c r="C9" s="4">
        <v>1659400</v>
      </c>
      <c r="D9" s="4">
        <v>48</v>
      </c>
      <c r="E9" s="4">
        <v>28</v>
      </c>
      <c r="F9" s="4">
        <v>5.2</v>
      </c>
      <c r="G9" s="4">
        <v>313</v>
      </c>
      <c r="H9" s="4">
        <v>7.4</v>
      </c>
      <c r="I9" s="4">
        <v>26.6</v>
      </c>
      <c r="J9" s="4">
        <v>5.21</v>
      </c>
      <c r="K9" s="4">
        <v>18.64</v>
      </c>
      <c r="L9" s="4">
        <v>5.5</v>
      </c>
      <c r="M9" s="4">
        <v>0.21</v>
      </c>
      <c r="N9" s="4">
        <v>56.37</v>
      </c>
      <c r="O9" s="4">
        <v>63.14</v>
      </c>
      <c r="P9" s="4">
        <v>0.36</v>
      </c>
      <c r="Q9" s="4">
        <v>2.16</v>
      </c>
      <c r="R9" s="4">
        <v>11.94</v>
      </c>
      <c r="S9" s="4" t="s">
        <v>30</v>
      </c>
      <c r="T9" s="5">
        <v>5933.87</v>
      </c>
      <c r="U9" s="4">
        <v>0.224</v>
      </c>
      <c r="V9" s="4">
        <v>1.67</v>
      </c>
      <c r="W9" s="4">
        <v>10</v>
      </c>
      <c r="X9" s="4">
        <v>202.07</v>
      </c>
      <c r="Y9" s="4">
        <v>51.79</v>
      </c>
      <c r="Z9" s="4">
        <v>5.2</v>
      </c>
    </row>
    <row r="10" spans="1:26" x14ac:dyDescent="0.25">
      <c r="A10" s="3" t="s">
        <v>38</v>
      </c>
      <c r="B10" s="4">
        <v>286745</v>
      </c>
      <c r="C10" s="4">
        <v>1707469</v>
      </c>
      <c r="D10" s="4">
        <v>48</v>
      </c>
      <c r="E10" s="4">
        <v>28.3</v>
      </c>
      <c r="F10" s="4">
        <v>6.5</v>
      </c>
      <c r="G10" s="4">
        <v>950</v>
      </c>
      <c r="H10" s="4">
        <v>7.6</v>
      </c>
      <c r="I10" s="4">
        <v>141.19999999999999</v>
      </c>
      <c r="J10" s="4">
        <v>6.07</v>
      </c>
      <c r="K10" s="4">
        <v>27.64</v>
      </c>
      <c r="L10" s="4">
        <v>7.88</v>
      </c>
      <c r="M10" s="4">
        <v>0.28000000000000003</v>
      </c>
      <c r="N10" s="4">
        <v>235.12</v>
      </c>
      <c r="O10" s="4">
        <v>92.42</v>
      </c>
      <c r="P10" s="4">
        <v>1.1100000000000001</v>
      </c>
      <c r="Q10" s="4">
        <v>17.54</v>
      </c>
      <c r="R10" s="4">
        <v>11.92</v>
      </c>
      <c r="S10" s="4" t="s">
        <v>30</v>
      </c>
      <c r="T10" s="5">
        <v>3665.62</v>
      </c>
      <c r="U10" s="4">
        <v>9.2112999999999996</v>
      </c>
      <c r="V10" s="4">
        <v>85.34</v>
      </c>
      <c r="W10" s="4">
        <v>118.99</v>
      </c>
      <c r="X10" s="4">
        <v>784.09</v>
      </c>
      <c r="Y10" s="4">
        <v>68.3</v>
      </c>
      <c r="Z10" s="4">
        <v>6.5</v>
      </c>
    </row>
    <row r="11" spans="1:26" x14ac:dyDescent="0.25">
      <c r="A11" s="3" t="s">
        <v>39</v>
      </c>
      <c r="B11" s="4">
        <v>381400</v>
      </c>
      <c r="C11" s="4">
        <v>1709662</v>
      </c>
      <c r="D11" s="4">
        <v>48</v>
      </c>
      <c r="E11" s="4">
        <v>26.9</v>
      </c>
      <c r="F11" s="4">
        <v>6</v>
      </c>
      <c r="G11" s="4">
        <v>994</v>
      </c>
      <c r="H11" s="4">
        <v>7.6</v>
      </c>
      <c r="I11" s="4">
        <v>161.5</v>
      </c>
      <c r="J11" s="4">
        <v>4.0199999999999996</v>
      </c>
      <c r="K11" s="4">
        <v>23.78</v>
      </c>
      <c r="L11" s="4">
        <v>6.19</v>
      </c>
      <c r="M11" s="4">
        <v>0.22</v>
      </c>
      <c r="N11" s="4">
        <v>270.44</v>
      </c>
      <c r="O11" s="4">
        <v>72.290000000000006</v>
      </c>
      <c r="P11" s="4">
        <v>0.68</v>
      </c>
      <c r="Q11" s="4">
        <v>13.68</v>
      </c>
      <c r="R11" s="4">
        <v>12.43</v>
      </c>
      <c r="S11" s="4" t="s">
        <v>30</v>
      </c>
      <c r="T11" s="5">
        <v>7868.61</v>
      </c>
      <c r="U11" s="4">
        <v>11.4092</v>
      </c>
      <c r="V11" s="4">
        <v>183.2</v>
      </c>
      <c r="W11" s="4">
        <v>255.42</v>
      </c>
      <c r="X11" s="4">
        <v>577.66</v>
      </c>
      <c r="Y11" s="4">
        <v>59.29</v>
      </c>
      <c r="Z11" s="4">
        <v>6</v>
      </c>
    </row>
    <row r="12" spans="1:26" x14ac:dyDescent="0.25">
      <c r="A12" s="3" t="s">
        <v>40</v>
      </c>
      <c r="B12" s="4">
        <v>331063</v>
      </c>
      <c r="C12" s="4">
        <v>1670577</v>
      </c>
      <c r="D12" s="4">
        <v>48</v>
      </c>
      <c r="E12" s="4">
        <v>26.2</v>
      </c>
      <c r="F12" s="4">
        <v>6.3</v>
      </c>
      <c r="G12" s="4">
        <v>279</v>
      </c>
      <c r="H12" s="4">
        <v>7.2</v>
      </c>
      <c r="I12" s="4">
        <v>21.51</v>
      </c>
      <c r="J12" s="4">
        <v>2.57</v>
      </c>
      <c r="K12" s="4">
        <v>25.58</v>
      </c>
      <c r="L12" s="4">
        <v>3.23</v>
      </c>
      <c r="M12" s="4">
        <v>0.15</v>
      </c>
      <c r="N12" s="4">
        <v>67.989999999999995</v>
      </c>
      <c r="O12" s="4">
        <v>22.88</v>
      </c>
      <c r="P12" s="4">
        <v>0.21</v>
      </c>
      <c r="Q12" s="4">
        <v>3.23</v>
      </c>
      <c r="R12" s="4">
        <v>4.87</v>
      </c>
      <c r="S12" s="4" t="s">
        <v>41</v>
      </c>
      <c r="T12" s="5">
        <v>4965.95</v>
      </c>
      <c r="U12" s="4">
        <v>3.73E-2</v>
      </c>
      <c r="V12" s="4">
        <v>0.63</v>
      </c>
      <c r="W12" s="4">
        <v>9.92</v>
      </c>
      <c r="X12" s="4">
        <v>157.09</v>
      </c>
      <c r="Y12" s="4">
        <v>18.77</v>
      </c>
      <c r="Z12" s="4">
        <v>6.3</v>
      </c>
    </row>
    <row r="13" spans="1:26" x14ac:dyDescent="0.25">
      <c r="A13" s="3" t="s">
        <v>42</v>
      </c>
      <c r="B13" s="4">
        <v>373466</v>
      </c>
      <c r="C13" s="4">
        <v>1721910</v>
      </c>
      <c r="D13" s="4">
        <v>48</v>
      </c>
      <c r="E13" s="4">
        <v>25.6</v>
      </c>
      <c r="F13" s="4">
        <v>6.3</v>
      </c>
      <c r="G13" s="4">
        <v>217</v>
      </c>
      <c r="H13" s="4">
        <v>7</v>
      </c>
      <c r="I13" s="4">
        <v>36.090000000000003</v>
      </c>
      <c r="J13" s="4">
        <v>1.74</v>
      </c>
      <c r="K13" s="4">
        <v>1.29</v>
      </c>
      <c r="L13" s="4">
        <v>1.47</v>
      </c>
      <c r="M13" s="4">
        <v>0.15</v>
      </c>
      <c r="N13" s="4">
        <v>58.03</v>
      </c>
      <c r="O13" s="4">
        <v>7.32</v>
      </c>
      <c r="P13" s="4">
        <v>0.21</v>
      </c>
      <c r="Q13" s="4">
        <v>2.19</v>
      </c>
      <c r="R13" s="4">
        <v>4.59</v>
      </c>
      <c r="S13" s="4" t="s">
        <v>30</v>
      </c>
      <c r="T13" s="5">
        <v>4443.12</v>
      </c>
      <c r="U13" s="4">
        <v>3.7000000000000002E-3</v>
      </c>
      <c r="V13" s="4">
        <v>15</v>
      </c>
      <c r="W13" s="4">
        <v>10</v>
      </c>
      <c r="X13" s="4">
        <v>117.67</v>
      </c>
      <c r="Y13" s="4">
        <v>6</v>
      </c>
      <c r="Z13" s="4">
        <v>6.3</v>
      </c>
    </row>
    <row r="14" spans="1:26" x14ac:dyDescent="0.25">
      <c r="A14" s="3" t="s">
        <v>43</v>
      </c>
      <c r="B14" s="4">
        <v>394768</v>
      </c>
      <c r="C14" s="4">
        <v>1663902</v>
      </c>
      <c r="D14" s="4">
        <v>48</v>
      </c>
      <c r="E14" s="4">
        <v>31.8</v>
      </c>
      <c r="F14" s="4">
        <v>7.7</v>
      </c>
      <c r="G14" s="4">
        <v>78</v>
      </c>
      <c r="H14" s="4">
        <v>6.7</v>
      </c>
      <c r="I14" s="4">
        <v>6.68</v>
      </c>
      <c r="J14" s="4">
        <v>1.53</v>
      </c>
      <c r="K14" s="4">
        <v>3.06</v>
      </c>
      <c r="L14" s="4">
        <v>0.84</v>
      </c>
      <c r="M14" s="4">
        <v>0.12</v>
      </c>
      <c r="N14" s="4">
        <v>10.94</v>
      </c>
      <c r="O14" s="4">
        <v>16.47</v>
      </c>
      <c r="P14" s="4" t="s">
        <v>32</v>
      </c>
      <c r="Q14" s="4">
        <v>1.08</v>
      </c>
      <c r="R14" s="4">
        <v>7.81</v>
      </c>
      <c r="S14" s="4" t="s">
        <v>30</v>
      </c>
      <c r="T14" s="5">
        <v>3803.26</v>
      </c>
      <c r="U14" s="4">
        <v>3.2387000000000001</v>
      </c>
      <c r="V14" s="4">
        <v>17.82</v>
      </c>
      <c r="W14" s="4">
        <v>10.62</v>
      </c>
      <c r="X14" s="4">
        <v>56.34</v>
      </c>
      <c r="Y14" s="4">
        <v>13.51</v>
      </c>
      <c r="Z14" s="4">
        <v>7.7</v>
      </c>
    </row>
    <row r="15" spans="1:26" x14ac:dyDescent="0.25">
      <c r="A15" s="3" t="s">
        <v>44</v>
      </c>
      <c r="B15" s="4">
        <v>426793</v>
      </c>
      <c r="C15" s="4">
        <v>1671492</v>
      </c>
      <c r="D15" s="4">
        <v>48</v>
      </c>
      <c r="E15" s="4">
        <v>30.4</v>
      </c>
      <c r="F15" s="4">
        <v>7.5</v>
      </c>
      <c r="G15" s="4">
        <v>291</v>
      </c>
      <c r="H15" s="4">
        <v>7</v>
      </c>
      <c r="I15" s="4">
        <v>37.130000000000003</v>
      </c>
      <c r="J15" s="4">
        <v>3.52</v>
      </c>
      <c r="K15" s="4">
        <v>8.2899999999999991</v>
      </c>
      <c r="L15" s="4">
        <v>2.17</v>
      </c>
      <c r="M15" s="4">
        <v>0.12</v>
      </c>
      <c r="N15" s="4">
        <v>54.41</v>
      </c>
      <c r="O15" s="4">
        <v>33.86</v>
      </c>
      <c r="P15" s="4">
        <v>8.01</v>
      </c>
      <c r="Q15" s="4">
        <v>5.64</v>
      </c>
      <c r="R15" s="4">
        <v>7.29</v>
      </c>
      <c r="S15" s="4" t="s">
        <v>30</v>
      </c>
      <c r="T15" s="5">
        <v>3375.65</v>
      </c>
      <c r="U15" s="4">
        <v>47.070999999999998</v>
      </c>
      <c r="V15" s="4">
        <v>497.4</v>
      </c>
      <c r="W15" s="4">
        <v>483.74</v>
      </c>
      <c r="X15" s="4">
        <v>167.73</v>
      </c>
      <c r="Y15" s="4">
        <v>27.77</v>
      </c>
      <c r="Z15" s="4">
        <v>7.5</v>
      </c>
    </row>
    <row r="16" spans="1:26" x14ac:dyDescent="0.25">
      <c r="A16" s="3" t="s">
        <v>45</v>
      </c>
      <c r="B16" s="4">
        <v>484804</v>
      </c>
      <c r="C16" s="4">
        <v>1683050</v>
      </c>
      <c r="D16" s="4">
        <v>48</v>
      </c>
      <c r="E16" s="4">
        <v>28.9</v>
      </c>
      <c r="F16" s="4">
        <v>6.2</v>
      </c>
      <c r="G16" s="4">
        <v>250</v>
      </c>
      <c r="H16" s="4">
        <v>7.8</v>
      </c>
      <c r="I16" s="4">
        <v>21.92</v>
      </c>
      <c r="J16" s="4">
        <v>3.46</v>
      </c>
      <c r="K16" s="4">
        <v>17.48</v>
      </c>
      <c r="L16" s="4">
        <v>3.65</v>
      </c>
      <c r="M16" s="4">
        <v>0.17</v>
      </c>
      <c r="N16" s="4">
        <v>27.45</v>
      </c>
      <c r="O16" s="4">
        <v>73.2</v>
      </c>
      <c r="P16" s="4" t="s">
        <v>32</v>
      </c>
      <c r="Q16" s="4">
        <v>5.97</v>
      </c>
      <c r="R16" s="4">
        <v>8.49</v>
      </c>
      <c r="S16" s="4" t="s">
        <v>36</v>
      </c>
      <c r="T16" s="5">
        <v>2680.94</v>
      </c>
      <c r="U16" s="4">
        <v>88.419399999999996</v>
      </c>
      <c r="V16" s="4" t="s">
        <v>46</v>
      </c>
      <c r="W16" s="4" t="s">
        <v>46</v>
      </c>
      <c r="X16" s="4">
        <v>170.28</v>
      </c>
      <c r="Y16" s="4">
        <v>60.04</v>
      </c>
      <c r="Z16" s="4">
        <v>6.2</v>
      </c>
    </row>
    <row r="17" spans="1:26" x14ac:dyDescent="0.25">
      <c r="A17" s="3" t="s">
        <v>47</v>
      </c>
      <c r="B17" s="4">
        <v>460599</v>
      </c>
      <c r="C17" s="4">
        <v>1659065</v>
      </c>
      <c r="D17" s="4">
        <v>48</v>
      </c>
      <c r="E17" s="4">
        <v>28.4</v>
      </c>
      <c r="F17" s="4">
        <v>4.0999999999999996</v>
      </c>
      <c r="G17" s="4">
        <v>169</v>
      </c>
      <c r="H17" s="4">
        <v>7.2</v>
      </c>
      <c r="I17" s="4">
        <v>8.3699999999999992</v>
      </c>
      <c r="J17" s="4">
        <v>6.75</v>
      </c>
      <c r="K17" s="4">
        <v>9.94</v>
      </c>
      <c r="L17" s="4">
        <v>3.21</v>
      </c>
      <c r="M17" s="4">
        <v>7.0000000000000007E-2</v>
      </c>
      <c r="N17" s="4">
        <v>18.27</v>
      </c>
      <c r="O17" s="4">
        <v>56.73</v>
      </c>
      <c r="P17" s="4">
        <v>1.39</v>
      </c>
      <c r="Q17" s="4">
        <v>3.5</v>
      </c>
      <c r="R17" s="4">
        <v>12.59</v>
      </c>
      <c r="S17" s="4" t="s">
        <v>28</v>
      </c>
      <c r="T17" s="5">
        <v>3360.22</v>
      </c>
      <c r="U17" s="4">
        <v>4.2742000000000004</v>
      </c>
      <c r="V17" s="4">
        <v>23.42</v>
      </c>
      <c r="W17" s="4">
        <v>25.3</v>
      </c>
      <c r="X17" s="4">
        <v>133.41</v>
      </c>
      <c r="Y17" s="4">
        <v>46.53</v>
      </c>
      <c r="Z17" s="4">
        <v>4.0999999999999996</v>
      </c>
    </row>
    <row r="18" spans="1:26" x14ac:dyDescent="0.25">
      <c r="A18" s="3" t="s">
        <v>48</v>
      </c>
      <c r="B18" s="4">
        <v>517251</v>
      </c>
      <c r="C18" s="4">
        <v>1684212</v>
      </c>
      <c r="D18" s="4">
        <v>48</v>
      </c>
      <c r="E18" s="4">
        <v>29.4</v>
      </c>
      <c r="F18" s="4">
        <v>4</v>
      </c>
      <c r="G18" s="4">
        <v>115</v>
      </c>
      <c r="H18" s="4">
        <v>7.7</v>
      </c>
      <c r="I18" s="4">
        <v>6.35</v>
      </c>
      <c r="J18" s="4">
        <v>6.31</v>
      </c>
      <c r="K18" s="4">
        <v>7.95</v>
      </c>
      <c r="L18" s="4">
        <v>1.75</v>
      </c>
      <c r="M18" s="4">
        <v>0.08</v>
      </c>
      <c r="N18" s="4">
        <v>9.8699999999999992</v>
      </c>
      <c r="O18" s="4">
        <v>39.35</v>
      </c>
      <c r="P18" s="4" t="s">
        <v>32</v>
      </c>
      <c r="Q18" s="4">
        <v>1.21</v>
      </c>
      <c r="R18" s="4">
        <v>7.93</v>
      </c>
      <c r="S18" s="4" t="s">
        <v>28</v>
      </c>
      <c r="T18" s="5">
        <v>4839.63</v>
      </c>
      <c r="U18" s="4">
        <v>2.9523000000000001</v>
      </c>
      <c r="V18" s="4">
        <v>16.59</v>
      </c>
      <c r="W18" s="4">
        <v>10.37</v>
      </c>
      <c r="X18" s="4">
        <v>88.73</v>
      </c>
      <c r="Y18" s="4">
        <v>32.270000000000003</v>
      </c>
      <c r="Z18" s="4">
        <v>4</v>
      </c>
    </row>
    <row r="19" spans="1:26" x14ac:dyDescent="0.25">
      <c r="A19" s="3" t="s">
        <v>49</v>
      </c>
      <c r="B19" s="6">
        <v>559366.69750000001</v>
      </c>
      <c r="C19" s="4">
        <v>1693668.173</v>
      </c>
      <c r="D19" s="4">
        <v>48</v>
      </c>
      <c r="E19" s="4">
        <v>27.8</v>
      </c>
      <c r="F19" s="4">
        <v>7.6</v>
      </c>
      <c r="G19" s="4">
        <v>264</v>
      </c>
      <c r="H19" s="4">
        <v>7.7</v>
      </c>
      <c r="I19" s="4">
        <v>9.0500000000000007</v>
      </c>
      <c r="J19" s="4">
        <v>2.4500000000000002</v>
      </c>
      <c r="K19" s="4">
        <v>26.93</v>
      </c>
      <c r="L19" s="4">
        <v>8.84</v>
      </c>
      <c r="M19" s="4">
        <v>0.08</v>
      </c>
      <c r="N19" s="4">
        <v>15.97</v>
      </c>
      <c r="O19" s="4">
        <v>96.62</v>
      </c>
      <c r="P19" s="4">
        <v>1.01</v>
      </c>
      <c r="Q19" s="4">
        <v>17.760000000000002</v>
      </c>
      <c r="R19" s="4">
        <v>9.98</v>
      </c>
      <c r="S19" s="4" t="s">
        <v>28</v>
      </c>
      <c r="T19" s="5">
        <v>4040.7</v>
      </c>
      <c r="U19" s="4">
        <v>101.419</v>
      </c>
      <c r="V19" s="4" t="s">
        <v>46</v>
      </c>
      <c r="W19" s="4" t="s">
        <v>46</v>
      </c>
      <c r="X19" s="4">
        <v>198.67</v>
      </c>
      <c r="Y19" s="4">
        <v>79.25</v>
      </c>
      <c r="Z19" s="4">
        <v>7.6</v>
      </c>
    </row>
    <row r="20" spans="1:26" x14ac:dyDescent="0.25">
      <c r="A20" s="3" t="s">
        <v>50</v>
      </c>
      <c r="B20" s="4">
        <v>496344</v>
      </c>
      <c r="C20" s="4">
        <v>1714089</v>
      </c>
      <c r="D20" s="4">
        <v>48</v>
      </c>
      <c r="E20" s="4">
        <v>28.3</v>
      </c>
      <c r="F20" s="4">
        <v>6.5</v>
      </c>
      <c r="G20" s="4">
        <v>211</v>
      </c>
      <c r="H20" s="4">
        <v>7.7</v>
      </c>
      <c r="I20" s="4">
        <v>31.58</v>
      </c>
      <c r="J20" s="4">
        <v>1.32</v>
      </c>
      <c r="K20" s="4">
        <v>3.75</v>
      </c>
      <c r="L20" s="4">
        <v>2.21</v>
      </c>
      <c r="M20" s="4">
        <v>7.0000000000000007E-2</v>
      </c>
      <c r="N20" s="4">
        <v>48.71</v>
      </c>
      <c r="O20" s="4">
        <v>19.22</v>
      </c>
      <c r="P20" s="4">
        <v>0.21</v>
      </c>
      <c r="Q20" s="4">
        <v>1.87</v>
      </c>
      <c r="R20" s="4">
        <v>7.49</v>
      </c>
      <c r="S20" s="4" t="s">
        <v>30</v>
      </c>
      <c r="T20" s="5">
        <v>3493.03</v>
      </c>
      <c r="U20" s="4">
        <v>0.69610000000000005</v>
      </c>
      <c r="V20" s="4">
        <v>14</v>
      </c>
      <c r="W20" s="4">
        <v>11.78</v>
      </c>
      <c r="X20" s="4">
        <v>123.92</v>
      </c>
      <c r="Y20" s="4">
        <v>15.76</v>
      </c>
      <c r="Z20" s="4">
        <v>6.5</v>
      </c>
    </row>
    <row r="21" spans="1:26" x14ac:dyDescent="0.25">
      <c r="A21" s="3" t="s">
        <v>51</v>
      </c>
      <c r="B21" s="4">
        <v>456597</v>
      </c>
      <c r="C21" s="4">
        <v>1714007</v>
      </c>
      <c r="D21" s="4">
        <v>48</v>
      </c>
      <c r="E21" s="4">
        <v>30.5</v>
      </c>
      <c r="F21" s="4">
        <v>7.1</v>
      </c>
      <c r="G21" s="4">
        <v>354</v>
      </c>
      <c r="H21" s="4">
        <v>7.1</v>
      </c>
      <c r="I21" s="4">
        <v>50.74</v>
      </c>
      <c r="J21" s="4">
        <v>1.48</v>
      </c>
      <c r="K21" s="4">
        <v>8.49</v>
      </c>
      <c r="L21" s="4">
        <v>3</v>
      </c>
      <c r="M21" s="4">
        <v>0.1</v>
      </c>
      <c r="N21" s="4">
        <v>73.42</v>
      </c>
      <c r="O21" s="4">
        <v>37.520000000000003</v>
      </c>
      <c r="P21" s="4" t="s">
        <v>32</v>
      </c>
      <c r="Q21" s="4">
        <v>5.42</v>
      </c>
      <c r="R21" s="4">
        <v>12.67</v>
      </c>
      <c r="S21" s="4" t="s">
        <v>30</v>
      </c>
      <c r="T21" s="5">
        <v>3877.53</v>
      </c>
      <c r="U21" s="4">
        <v>0.74670000000000003</v>
      </c>
      <c r="V21" s="4">
        <v>21.98</v>
      </c>
      <c r="W21" s="4">
        <v>18.329999999999998</v>
      </c>
      <c r="X21" s="4">
        <v>205.51</v>
      </c>
      <c r="Y21" s="4">
        <v>30.77</v>
      </c>
      <c r="Z21" s="4">
        <v>7.1</v>
      </c>
    </row>
    <row r="22" spans="1:26" x14ac:dyDescent="0.25">
      <c r="A22" s="7"/>
      <c r="B22" s="7"/>
      <c r="C22" s="7"/>
      <c r="D22" s="14" t="s">
        <v>52</v>
      </c>
      <c r="E22" s="15">
        <f>MIN(E3:E21)</f>
        <v>25.6</v>
      </c>
      <c r="F22" s="15">
        <f t="shared" ref="F22:R22" si="0">MIN(F3:F21)</f>
        <v>4</v>
      </c>
      <c r="G22" s="15">
        <f t="shared" si="0"/>
        <v>78</v>
      </c>
      <c r="H22" s="15">
        <f t="shared" si="0"/>
        <v>6.7</v>
      </c>
      <c r="I22" s="15">
        <f t="shared" si="0"/>
        <v>6.35</v>
      </c>
      <c r="J22" s="15">
        <f t="shared" si="0"/>
        <v>1.32</v>
      </c>
      <c r="K22" s="15">
        <f t="shared" si="0"/>
        <v>1.29</v>
      </c>
      <c r="L22" s="15">
        <f t="shared" si="0"/>
        <v>0.84</v>
      </c>
      <c r="M22" s="15">
        <f t="shared" si="0"/>
        <v>7.0000000000000007E-2</v>
      </c>
      <c r="N22" s="15">
        <f t="shared" si="0"/>
        <v>9.8699999999999992</v>
      </c>
      <c r="O22" s="15">
        <f t="shared" si="0"/>
        <v>7.32</v>
      </c>
      <c r="P22" s="15">
        <f t="shared" si="0"/>
        <v>0.21</v>
      </c>
      <c r="Q22" s="15">
        <f t="shared" si="0"/>
        <v>1.08</v>
      </c>
      <c r="R22" s="15">
        <f t="shared" si="0"/>
        <v>4.59</v>
      </c>
      <c r="S22" s="16"/>
      <c r="T22" s="16"/>
      <c r="U22" s="15">
        <f>MIN(U3:U21)</f>
        <v>3.7000000000000002E-3</v>
      </c>
      <c r="V22" s="15">
        <f>MIN(V3:V21)</f>
        <v>0.15</v>
      </c>
      <c r="W22" s="15">
        <f>MIN(W3:W21)</f>
        <v>9.92</v>
      </c>
      <c r="X22" s="15">
        <f>MIN(X3:X21)</f>
        <v>56.34</v>
      </c>
      <c r="Y22" s="15">
        <f>MIN(Y3:Y21)</f>
        <v>6</v>
      </c>
      <c r="Z22" s="15">
        <f>MIN(Z3:Z21)</f>
        <v>4</v>
      </c>
    </row>
    <row r="23" spans="1:26" x14ac:dyDescent="0.25">
      <c r="A23" s="7"/>
      <c r="B23" s="7"/>
      <c r="C23" s="7"/>
      <c r="D23" s="14" t="s">
        <v>53</v>
      </c>
      <c r="E23" s="15">
        <f>MAX(E3:E21)</f>
        <v>31.8</v>
      </c>
      <c r="F23" s="15">
        <f t="shared" ref="F23:R23" si="1">MAX(F3:F21)</f>
        <v>8.1999999999999993</v>
      </c>
      <c r="G23" s="15">
        <f t="shared" si="1"/>
        <v>2449</v>
      </c>
      <c r="H23" s="15">
        <f t="shared" si="1"/>
        <v>7.8</v>
      </c>
      <c r="I23" s="15">
        <f t="shared" si="1"/>
        <v>369.6</v>
      </c>
      <c r="J23" s="15">
        <f t="shared" si="1"/>
        <v>14.05</v>
      </c>
      <c r="K23" s="15">
        <f t="shared" si="1"/>
        <v>62.5</v>
      </c>
      <c r="L23" s="15">
        <f t="shared" si="1"/>
        <v>16.18</v>
      </c>
      <c r="M23" s="15">
        <f t="shared" si="1"/>
        <v>0.35</v>
      </c>
      <c r="N23" s="15">
        <f t="shared" si="1"/>
        <v>668.55</v>
      </c>
      <c r="O23" s="15">
        <f t="shared" si="1"/>
        <v>200.39</v>
      </c>
      <c r="P23" s="15">
        <f t="shared" si="1"/>
        <v>8.01</v>
      </c>
      <c r="Q23" s="15">
        <f t="shared" si="1"/>
        <v>18.34</v>
      </c>
      <c r="R23" s="15">
        <f t="shared" si="1"/>
        <v>13.47</v>
      </c>
      <c r="S23" s="16"/>
      <c r="T23" s="16"/>
      <c r="U23" s="15">
        <f>MAX(U3:U21)</f>
        <v>101.419</v>
      </c>
      <c r="V23" s="15">
        <f>MAX(V3:V21)</f>
        <v>497.4</v>
      </c>
      <c r="W23" s="15">
        <f>MAX(W3:W21)</f>
        <v>483.74</v>
      </c>
      <c r="X23" s="15">
        <f>MAX(X3:X21)</f>
        <v>1332.07</v>
      </c>
      <c r="Y23" s="15">
        <f>MAX(Y3:Y21)</f>
        <v>164.36</v>
      </c>
      <c r="Z23" s="15">
        <f>MAX(Z3:Z21)</f>
        <v>8.1999999999999993</v>
      </c>
    </row>
    <row r="24" spans="1:26" x14ac:dyDescent="0.25">
      <c r="A24" s="7"/>
      <c r="B24" s="7"/>
      <c r="C24" s="7"/>
      <c r="D24" s="14" t="s">
        <v>54</v>
      </c>
      <c r="E24" s="15">
        <f>AVERAGE(E3:E21)</f>
        <v>28.226315789473681</v>
      </c>
      <c r="F24" s="15">
        <f t="shared" ref="F24:R24" si="2">AVERAGE(F3:F21)</f>
        <v>6.3999999999999995</v>
      </c>
      <c r="G24" s="15">
        <f t="shared" si="2"/>
        <v>490.5263157894737</v>
      </c>
      <c r="H24" s="15">
        <f t="shared" si="2"/>
        <v>7.4421052631578952</v>
      </c>
      <c r="I24" s="15">
        <f t="shared" si="2"/>
        <v>62.87157894736842</v>
      </c>
      <c r="J24" s="15">
        <f t="shared" si="2"/>
        <v>5.2094736842105247</v>
      </c>
      <c r="K24" s="15">
        <f t="shared" si="2"/>
        <v>19.242631578947371</v>
      </c>
      <c r="L24" s="15">
        <f t="shared" si="2"/>
        <v>5.4273684210526314</v>
      </c>
      <c r="M24" s="15">
        <f t="shared" si="2"/>
        <v>0.15842105263157893</v>
      </c>
      <c r="N24" s="15">
        <f t="shared" si="2"/>
        <v>104.71526315789474</v>
      </c>
      <c r="O24" s="15">
        <f t="shared" si="2"/>
        <v>74.049999999999983</v>
      </c>
      <c r="P24" s="15">
        <f t="shared" si="2"/>
        <v>1.9833333333333336</v>
      </c>
      <c r="Q24" s="15">
        <f t="shared" si="2"/>
        <v>8.0631578947368414</v>
      </c>
      <c r="R24" s="15">
        <f t="shared" si="2"/>
        <v>9.6452631578947372</v>
      </c>
      <c r="S24" s="16"/>
      <c r="T24" s="16"/>
      <c r="U24" s="15">
        <f>AVERAGE(U3:U21)</f>
        <v>14.270399999999999</v>
      </c>
      <c r="V24" s="15">
        <f>AVERAGE(V3:V21)</f>
        <v>54.699411764705872</v>
      </c>
      <c r="W24" s="15">
        <f>AVERAGE(W3:W21)</f>
        <v>66.740588235294098</v>
      </c>
      <c r="X24" s="15">
        <f>AVERAGE(X3:X21)</f>
        <v>312.43842105263155</v>
      </c>
      <c r="Y24" s="15">
        <f>AVERAGE(Y3:Y21)</f>
        <v>60.339473684210503</v>
      </c>
      <c r="Z24" s="15">
        <f>AVERAGE(Z3:Z21)</f>
        <v>6.3999999999999995</v>
      </c>
    </row>
    <row r="25" spans="1:26" x14ac:dyDescent="0.25">
      <c r="A25" s="7"/>
      <c r="B25" s="7"/>
      <c r="C25" s="7"/>
      <c r="D25" s="14" t="s">
        <v>55</v>
      </c>
      <c r="E25" s="15">
        <f>MEDIAN(E3:E21)</f>
        <v>28.3</v>
      </c>
      <c r="F25" s="15">
        <f t="shared" ref="F25:R25" si="3">MEDIAN(F3:F21)</f>
        <v>6.5</v>
      </c>
      <c r="G25" s="15">
        <f t="shared" si="3"/>
        <v>291</v>
      </c>
      <c r="H25" s="15">
        <f t="shared" si="3"/>
        <v>7.6</v>
      </c>
      <c r="I25" s="15">
        <f t="shared" si="3"/>
        <v>31.58</v>
      </c>
      <c r="J25" s="15">
        <f t="shared" si="3"/>
        <v>5.12</v>
      </c>
      <c r="K25" s="15">
        <f t="shared" si="3"/>
        <v>17.48</v>
      </c>
      <c r="L25" s="15">
        <f t="shared" si="3"/>
        <v>4.49</v>
      </c>
      <c r="M25" s="15">
        <f t="shared" si="3"/>
        <v>0.15</v>
      </c>
      <c r="N25" s="15">
        <f t="shared" si="3"/>
        <v>49.86</v>
      </c>
      <c r="O25" s="15">
        <f t="shared" si="3"/>
        <v>63.14</v>
      </c>
      <c r="P25" s="15">
        <f t="shared" si="3"/>
        <v>1.06</v>
      </c>
      <c r="Q25" s="15">
        <f t="shared" si="3"/>
        <v>5.64</v>
      </c>
      <c r="R25" s="15">
        <f t="shared" si="3"/>
        <v>9.98</v>
      </c>
      <c r="S25" s="16"/>
      <c r="T25" s="16"/>
      <c r="U25" s="15">
        <f>MEDIAN(U3:U21)</f>
        <v>0.74670000000000003</v>
      </c>
      <c r="V25" s="15">
        <f>MEDIAN(V3:V21)</f>
        <v>15.17</v>
      </c>
      <c r="W25" s="15">
        <f>MEDIAN(W3:W21)</f>
        <v>11.78</v>
      </c>
      <c r="X25" s="15">
        <f>MEDIAN(X3:X21)</f>
        <v>198.67</v>
      </c>
      <c r="Y25" s="15">
        <f>MEDIAN(Y3:Y21)</f>
        <v>51.79</v>
      </c>
      <c r="Z25" s="15">
        <f>MEDIAN(Z3:Z21)</f>
        <v>6.5</v>
      </c>
    </row>
    <row r="26" spans="1:26" x14ac:dyDescent="0.25">
      <c r="A26" s="7"/>
      <c r="B26" s="7"/>
      <c r="C26" s="7"/>
      <c r="D26" s="14" t="s">
        <v>56</v>
      </c>
      <c r="E26" s="15">
        <f>_xlfn.STDEV.P(E3:E21)</f>
        <v>1.6224874033289807</v>
      </c>
      <c r="F26" s="15">
        <f t="shared" ref="F26:R26" si="4">_xlfn.STDEV.P(F3:F21)</f>
        <v>1.1271762576409572</v>
      </c>
      <c r="G26" s="15">
        <f t="shared" si="4"/>
        <v>536.26450351345454</v>
      </c>
      <c r="H26" s="15">
        <f t="shared" si="4"/>
        <v>0.31172827147285992</v>
      </c>
      <c r="I26" s="15">
        <f t="shared" si="4"/>
        <v>85.319948754096544</v>
      </c>
      <c r="J26" s="15">
        <f t="shared" si="4"/>
        <v>3.2927935247561342</v>
      </c>
      <c r="K26" s="15">
        <f t="shared" si="4"/>
        <v>15.175439243484412</v>
      </c>
      <c r="L26" s="15">
        <f t="shared" si="4"/>
        <v>3.7998709702543461</v>
      </c>
      <c r="M26" s="15">
        <f t="shared" si="4"/>
        <v>7.1323072069410229E-2</v>
      </c>
      <c r="N26" s="15">
        <f t="shared" si="4"/>
        <v>152.79450638954751</v>
      </c>
      <c r="O26" s="15">
        <f t="shared" si="4"/>
        <v>52.727231154908544</v>
      </c>
      <c r="P26" s="15">
        <f t="shared" si="4"/>
        <v>2.2434955364836862</v>
      </c>
      <c r="Q26" s="15">
        <f t="shared" si="4"/>
        <v>6.1382082527409114</v>
      </c>
      <c r="R26" s="15">
        <f t="shared" si="4"/>
        <v>2.6465158195974379</v>
      </c>
      <c r="S26" s="16"/>
      <c r="T26" s="16"/>
      <c r="U26" s="15">
        <f>_xlfn.STDEV.P(U3:U21)</f>
        <v>29.651341315573426</v>
      </c>
      <c r="V26" s="15">
        <f>_xlfn.STDEV.P(V3:V21)</f>
        <v>118.84739248150959</v>
      </c>
      <c r="W26" s="15">
        <f>_xlfn.STDEV.P(W3:W21)</f>
        <v>121.39464260252657</v>
      </c>
      <c r="X26" s="15">
        <f>_xlfn.STDEV.P(X3:X21)</f>
        <v>304.76511618765585</v>
      </c>
      <c r="Y26" s="15">
        <f>_xlfn.STDEV.P(Y3:Y21)</f>
        <v>43.140858087955337</v>
      </c>
      <c r="Z26" s="15">
        <f>_xlfn.STDEV.P(Z3:Z21)</f>
        <v>1.1271762576409572</v>
      </c>
    </row>
    <row r="27" spans="1:26" x14ac:dyDescent="0.25">
      <c r="T27" s="1"/>
    </row>
    <row r="28" spans="1:26" x14ac:dyDescent="0.25">
      <c r="A28" s="13" t="s">
        <v>57</v>
      </c>
      <c r="B28" s="7"/>
      <c r="C28" s="7"/>
      <c r="D28" s="7"/>
      <c r="E28" s="7"/>
      <c r="F28" s="7"/>
      <c r="G28" s="7"/>
      <c r="H28" s="7"/>
      <c r="I28" s="10" t="s">
        <v>59</v>
      </c>
      <c r="J28" s="10"/>
      <c r="K28" s="10"/>
      <c r="L28" s="10"/>
      <c r="M28" s="10"/>
      <c r="N28" s="10"/>
      <c r="O28" s="10"/>
      <c r="P28" s="10"/>
      <c r="Q28" s="10"/>
      <c r="R28" s="10"/>
      <c r="S28" s="7"/>
      <c r="T28" s="7"/>
      <c r="U28" s="7"/>
      <c r="V28" s="7"/>
      <c r="W28" s="7"/>
      <c r="X28" s="9" t="s">
        <v>59</v>
      </c>
      <c r="Y28" s="9" t="s">
        <v>59</v>
      </c>
      <c r="Z28" s="9" t="s">
        <v>59</v>
      </c>
    </row>
    <row r="29" spans="1:26" x14ac:dyDescent="0.25">
      <c r="A29" s="9" t="s">
        <v>1</v>
      </c>
      <c r="B29" s="9" t="s">
        <v>2</v>
      </c>
      <c r="C29" s="9" t="s">
        <v>3</v>
      </c>
      <c r="D29" s="9" t="s">
        <v>4</v>
      </c>
      <c r="E29" s="9" t="s">
        <v>5</v>
      </c>
      <c r="F29" s="9" t="s">
        <v>6</v>
      </c>
      <c r="G29" s="9" t="s">
        <v>7</v>
      </c>
      <c r="H29" s="9" t="s">
        <v>8</v>
      </c>
      <c r="I29" s="9" t="s">
        <v>9</v>
      </c>
      <c r="J29" s="9" t="s">
        <v>10</v>
      </c>
      <c r="K29" s="9" t="s">
        <v>11</v>
      </c>
      <c r="L29" s="9" t="s">
        <v>12</v>
      </c>
      <c r="M29" s="9" t="s">
        <v>13</v>
      </c>
      <c r="N29" s="9" t="s">
        <v>14</v>
      </c>
      <c r="O29" s="9" t="s">
        <v>15</v>
      </c>
      <c r="P29" s="9" t="s">
        <v>16</v>
      </c>
      <c r="Q29" s="9" t="s">
        <v>17</v>
      </c>
      <c r="R29" s="9" t="s">
        <v>18</v>
      </c>
      <c r="S29" s="9" t="s">
        <v>19</v>
      </c>
      <c r="T29" s="9" t="s">
        <v>20</v>
      </c>
      <c r="U29" s="9" t="s">
        <v>21</v>
      </c>
      <c r="V29" s="9" t="s">
        <v>22</v>
      </c>
      <c r="W29" s="9" t="s">
        <v>23</v>
      </c>
      <c r="X29" s="9" t="s">
        <v>24</v>
      </c>
      <c r="Y29" s="9" t="s">
        <v>25</v>
      </c>
      <c r="Z29" s="9" t="s">
        <v>26</v>
      </c>
    </row>
    <row r="30" spans="1:26" x14ac:dyDescent="0.25">
      <c r="A30" s="3" t="s">
        <v>27</v>
      </c>
      <c r="B30" s="4">
        <v>817584</v>
      </c>
      <c r="C30" s="4">
        <v>1652994</v>
      </c>
      <c r="D30" s="4">
        <v>47</v>
      </c>
      <c r="E30" s="4">
        <v>31</v>
      </c>
      <c r="F30" s="4">
        <v>4.5999999999999996</v>
      </c>
      <c r="G30" s="4">
        <v>560</v>
      </c>
      <c r="H30" s="4">
        <v>7.7</v>
      </c>
      <c r="I30" s="4">
        <v>42.05</v>
      </c>
      <c r="J30" s="4">
        <v>8.48</v>
      </c>
      <c r="K30" s="4">
        <v>46.17</v>
      </c>
      <c r="L30" s="4">
        <v>8.25</v>
      </c>
      <c r="M30" s="4">
        <v>0.2</v>
      </c>
      <c r="N30" s="4">
        <v>45.58</v>
      </c>
      <c r="O30" s="4">
        <v>184.03</v>
      </c>
      <c r="P30" s="4">
        <v>0.53</v>
      </c>
      <c r="Q30" s="4">
        <v>28.36</v>
      </c>
      <c r="R30" s="4">
        <v>9.35</v>
      </c>
      <c r="S30" s="4" t="s">
        <v>28</v>
      </c>
      <c r="T30" s="5">
        <v>3420.08</v>
      </c>
      <c r="U30" s="4">
        <v>1.6</v>
      </c>
      <c r="V30" s="4">
        <v>79.3</v>
      </c>
      <c r="W30" s="4">
        <v>100</v>
      </c>
      <c r="X30" s="4">
        <v>382.35</v>
      </c>
      <c r="Y30" s="4">
        <v>150.94</v>
      </c>
      <c r="Z30" s="4">
        <v>4.5999999999999996</v>
      </c>
    </row>
    <row r="31" spans="1:26" x14ac:dyDescent="0.25">
      <c r="A31" s="3" t="s">
        <v>29</v>
      </c>
      <c r="B31" s="4">
        <v>199802</v>
      </c>
      <c r="C31" s="4">
        <v>1631988</v>
      </c>
      <c r="D31" s="4">
        <v>48</v>
      </c>
      <c r="E31" s="4">
        <v>30</v>
      </c>
      <c r="F31" s="4">
        <v>5.0999999999999996</v>
      </c>
      <c r="G31" s="4">
        <v>300</v>
      </c>
      <c r="H31" s="4">
        <v>7.4</v>
      </c>
      <c r="I31" s="4">
        <v>27.82</v>
      </c>
      <c r="J31" s="4">
        <v>8.06</v>
      </c>
      <c r="K31" s="4">
        <v>13.96</v>
      </c>
      <c r="L31" s="4">
        <v>5.82</v>
      </c>
      <c r="M31" s="4">
        <v>0.16</v>
      </c>
      <c r="N31" s="4">
        <v>28.28</v>
      </c>
      <c r="O31" s="4">
        <v>87.06</v>
      </c>
      <c r="P31" s="4">
        <v>2.71</v>
      </c>
      <c r="Q31" s="4">
        <v>12.28</v>
      </c>
      <c r="R31" s="4">
        <v>13.15</v>
      </c>
      <c r="S31" s="4" t="s">
        <v>36</v>
      </c>
      <c r="T31" s="5">
        <v>2318.64</v>
      </c>
      <c r="U31" s="4">
        <v>4.3</v>
      </c>
      <c r="V31" s="4">
        <v>135.4</v>
      </c>
      <c r="W31" s="4">
        <v>98</v>
      </c>
      <c r="X31" s="4">
        <v>212.45</v>
      </c>
      <c r="Y31" s="4">
        <v>71.400000000000006</v>
      </c>
      <c r="Z31" s="4">
        <v>5.0999999999999996</v>
      </c>
    </row>
    <row r="32" spans="1:26" x14ac:dyDescent="0.25">
      <c r="A32" s="3" t="s">
        <v>31</v>
      </c>
      <c r="B32" s="4">
        <v>205436</v>
      </c>
      <c r="C32" s="4">
        <v>1680176</v>
      </c>
      <c r="D32" s="4">
        <v>48</v>
      </c>
      <c r="E32" s="4">
        <v>32</v>
      </c>
      <c r="F32" s="4">
        <v>4.7</v>
      </c>
      <c r="G32" s="4">
        <v>2357</v>
      </c>
      <c r="H32" s="4">
        <v>7.6</v>
      </c>
      <c r="I32" s="4">
        <v>326.23</v>
      </c>
      <c r="J32" s="4">
        <v>4.07</v>
      </c>
      <c r="K32" s="4">
        <v>62.4</v>
      </c>
      <c r="L32" s="4">
        <v>13.99</v>
      </c>
      <c r="M32" s="4">
        <v>0.31</v>
      </c>
      <c r="N32" s="4">
        <v>603.01</v>
      </c>
      <c r="O32" s="4">
        <v>120.33</v>
      </c>
      <c r="P32" s="4" t="s">
        <v>58</v>
      </c>
      <c r="Q32" s="4">
        <v>9.76</v>
      </c>
      <c r="R32" s="4">
        <v>13.2</v>
      </c>
      <c r="S32" s="4" t="s">
        <v>30</v>
      </c>
      <c r="T32" s="5">
        <v>2887.65</v>
      </c>
      <c r="U32" s="4">
        <v>4.2</v>
      </c>
      <c r="V32" s="4">
        <v>895.2</v>
      </c>
      <c r="W32" s="4">
        <v>885.3</v>
      </c>
      <c r="X32" s="4">
        <v>1166.5</v>
      </c>
      <c r="Y32" s="4">
        <v>98.69</v>
      </c>
      <c r="Z32" s="4">
        <v>4.7</v>
      </c>
    </row>
    <row r="33" spans="1:26" x14ac:dyDescent="0.25">
      <c r="A33" s="3" t="s">
        <v>33</v>
      </c>
      <c r="B33" s="4">
        <v>202911</v>
      </c>
      <c r="C33" s="4">
        <v>1656643</v>
      </c>
      <c r="D33" s="4">
        <v>48</v>
      </c>
      <c r="E33" s="4">
        <v>30</v>
      </c>
      <c r="F33" s="4">
        <v>5.8</v>
      </c>
      <c r="G33" s="4">
        <v>306</v>
      </c>
      <c r="H33" s="4">
        <v>7.6</v>
      </c>
      <c r="I33" s="4">
        <v>29.6</v>
      </c>
      <c r="J33" s="4">
        <v>9.86</v>
      </c>
      <c r="K33" s="4">
        <v>11.97</v>
      </c>
      <c r="L33" s="4">
        <v>5.54</v>
      </c>
      <c r="M33" s="4">
        <v>0.15</v>
      </c>
      <c r="N33" s="4">
        <v>32.5</v>
      </c>
      <c r="O33" s="4">
        <v>84.94</v>
      </c>
      <c r="P33" s="4">
        <v>2.4700000000000002</v>
      </c>
      <c r="Q33" s="4">
        <v>9.2200000000000006</v>
      </c>
      <c r="R33" s="4">
        <v>12.98</v>
      </c>
      <c r="S33" s="4" t="s">
        <v>36</v>
      </c>
      <c r="T33" s="5">
        <v>2897.46</v>
      </c>
      <c r="U33" s="4">
        <v>17.100000000000001</v>
      </c>
      <c r="V33" s="4">
        <v>370.2</v>
      </c>
      <c r="W33" s="4">
        <v>316.39999999999998</v>
      </c>
      <c r="X33" s="4">
        <v>212.21</v>
      </c>
      <c r="Y33" s="4">
        <v>69.67</v>
      </c>
      <c r="Z33" s="4">
        <v>5.8</v>
      </c>
    </row>
    <row r="34" spans="1:26" x14ac:dyDescent="0.25">
      <c r="A34" s="3" t="s">
        <v>34</v>
      </c>
      <c r="B34" s="4">
        <v>223737</v>
      </c>
      <c r="C34" s="4">
        <v>1684280</v>
      </c>
      <c r="D34" s="4">
        <v>48</v>
      </c>
      <c r="E34" s="4">
        <v>32</v>
      </c>
      <c r="F34" s="4">
        <v>3.5</v>
      </c>
      <c r="G34" s="4">
        <v>766</v>
      </c>
      <c r="H34" s="4">
        <v>7.4</v>
      </c>
      <c r="I34" s="4">
        <v>89.06</v>
      </c>
      <c r="J34" s="4">
        <v>10.1</v>
      </c>
      <c r="K34" s="4">
        <v>28.35</v>
      </c>
      <c r="L34" s="4">
        <v>8.1199999999999992</v>
      </c>
      <c r="M34" s="4">
        <v>0.23</v>
      </c>
      <c r="N34" s="4">
        <v>132.15</v>
      </c>
      <c r="O34" s="4">
        <v>116.79</v>
      </c>
      <c r="P34" s="4">
        <v>2.63</v>
      </c>
      <c r="Q34" s="4">
        <v>18.09</v>
      </c>
      <c r="R34" s="4">
        <v>13.94</v>
      </c>
      <c r="S34" s="4" t="s">
        <v>30</v>
      </c>
      <c r="T34" s="5">
        <v>1061.1600000000001</v>
      </c>
      <c r="U34" s="4">
        <v>24.6</v>
      </c>
      <c r="V34" s="4">
        <v>1671.4</v>
      </c>
      <c r="W34" s="4">
        <v>6286.5</v>
      </c>
      <c r="X34" s="4">
        <v>433.4</v>
      </c>
      <c r="Y34" s="4">
        <v>95.79</v>
      </c>
      <c r="Z34" s="4">
        <v>3.5</v>
      </c>
    </row>
    <row r="35" spans="1:26" x14ac:dyDescent="0.25">
      <c r="A35" s="3" t="s">
        <v>35</v>
      </c>
      <c r="B35" s="4">
        <v>220760</v>
      </c>
      <c r="C35" s="4">
        <v>1667281</v>
      </c>
      <c r="D35" s="4">
        <v>48</v>
      </c>
      <c r="E35" s="4">
        <v>28</v>
      </c>
      <c r="F35" s="4">
        <v>4</v>
      </c>
      <c r="G35" s="4">
        <v>189</v>
      </c>
      <c r="H35" s="4">
        <v>7.2</v>
      </c>
      <c r="I35" s="4">
        <v>13.65</v>
      </c>
      <c r="J35" s="4">
        <v>4.09</v>
      </c>
      <c r="K35" s="4">
        <v>13.05</v>
      </c>
      <c r="L35" s="4">
        <v>3.94</v>
      </c>
      <c r="M35" s="4">
        <v>0.18</v>
      </c>
      <c r="N35" s="4">
        <v>13.75</v>
      </c>
      <c r="O35" s="4">
        <v>67.12</v>
      </c>
      <c r="P35" s="4">
        <v>0.73</v>
      </c>
      <c r="Q35" s="4">
        <v>6.25</v>
      </c>
      <c r="R35" s="4">
        <v>10.16</v>
      </c>
      <c r="S35" s="4" t="s">
        <v>28</v>
      </c>
      <c r="T35" s="5">
        <v>1653.66</v>
      </c>
      <c r="U35" s="4">
        <v>6.7</v>
      </c>
      <c r="V35" s="4">
        <v>154.4</v>
      </c>
      <c r="W35" s="4">
        <v>115.1</v>
      </c>
      <c r="X35" s="4">
        <v>143.08000000000001</v>
      </c>
      <c r="Y35" s="4">
        <v>55.05</v>
      </c>
      <c r="Z35" s="4">
        <v>4</v>
      </c>
    </row>
    <row r="36" spans="1:26" x14ac:dyDescent="0.25">
      <c r="A36" s="3" t="s">
        <v>37</v>
      </c>
      <c r="B36" s="4">
        <v>265275</v>
      </c>
      <c r="C36" s="4">
        <v>1659400</v>
      </c>
      <c r="D36" s="4">
        <v>48</v>
      </c>
      <c r="E36" s="4">
        <v>33</v>
      </c>
      <c r="F36" s="4">
        <v>5.7</v>
      </c>
      <c r="G36" s="4">
        <v>105</v>
      </c>
      <c r="H36" s="4">
        <v>7.1</v>
      </c>
      <c r="I36" s="4">
        <v>8.69</v>
      </c>
      <c r="J36" s="4">
        <v>2.4700000000000002</v>
      </c>
      <c r="K36" s="4">
        <v>5.65</v>
      </c>
      <c r="L36" s="4">
        <v>1.81</v>
      </c>
      <c r="M36" s="4">
        <v>0.19</v>
      </c>
      <c r="N36" s="4">
        <v>9.81</v>
      </c>
      <c r="O36" s="4">
        <v>31.14</v>
      </c>
      <c r="P36" s="4">
        <v>0.69</v>
      </c>
      <c r="Q36" s="4">
        <v>4.03</v>
      </c>
      <c r="R36" s="4">
        <v>7.6</v>
      </c>
      <c r="S36" s="4" t="s">
        <v>36</v>
      </c>
      <c r="T36" s="5">
        <v>5933.87</v>
      </c>
      <c r="U36" s="4">
        <v>35.299999999999997</v>
      </c>
      <c r="V36" s="4">
        <v>163.69999999999999</v>
      </c>
      <c r="W36" s="4">
        <v>100</v>
      </c>
      <c r="X36" s="4">
        <v>79.680000000000007</v>
      </c>
      <c r="Y36" s="4">
        <v>25.54</v>
      </c>
      <c r="Z36" s="4">
        <v>5.7</v>
      </c>
    </row>
    <row r="37" spans="1:26" x14ac:dyDescent="0.25">
      <c r="A37" s="3" t="s">
        <v>38</v>
      </c>
      <c r="B37" s="4">
        <v>286745</v>
      </c>
      <c r="C37" s="4">
        <v>1707469</v>
      </c>
      <c r="D37" s="4">
        <v>48</v>
      </c>
      <c r="E37" s="4">
        <v>33</v>
      </c>
      <c r="F37" s="4">
        <v>3.6</v>
      </c>
      <c r="G37" s="4">
        <v>371</v>
      </c>
      <c r="H37" s="4">
        <v>6.9</v>
      </c>
      <c r="I37" s="4">
        <v>46.5</v>
      </c>
      <c r="J37" s="4">
        <v>2.4500000000000002</v>
      </c>
      <c r="K37" s="4">
        <v>10.31</v>
      </c>
      <c r="L37" s="4">
        <v>2.52</v>
      </c>
      <c r="M37" s="4">
        <v>0.13</v>
      </c>
      <c r="N37" s="4">
        <v>75.430000000000007</v>
      </c>
      <c r="O37" s="4">
        <v>33.97</v>
      </c>
      <c r="P37" s="4">
        <v>0.34</v>
      </c>
      <c r="Q37" s="4">
        <v>6.17</v>
      </c>
      <c r="R37" s="4">
        <v>6.5</v>
      </c>
      <c r="S37" s="4" t="s">
        <v>30</v>
      </c>
      <c r="T37" s="5">
        <v>3665.62</v>
      </c>
      <c r="U37" s="4">
        <v>377</v>
      </c>
      <c r="V37" s="4">
        <v>410.44</v>
      </c>
      <c r="W37" s="4">
        <v>603.05999999999995</v>
      </c>
      <c r="X37" s="4">
        <v>115.33</v>
      </c>
      <c r="Y37" s="4">
        <v>20.32</v>
      </c>
      <c r="Z37" s="4">
        <v>3.6</v>
      </c>
    </row>
    <row r="38" spans="1:26" x14ac:dyDescent="0.25">
      <c r="A38" s="3" t="s">
        <v>39</v>
      </c>
      <c r="B38" s="4">
        <v>381400</v>
      </c>
      <c r="C38" s="4">
        <v>1709662</v>
      </c>
      <c r="D38" s="4">
        <v>48</v>
      </c>
      <c r="E38" s="4">
        <v>28</v>
      </c>
      <c r="F38" s="4">
        <v>3.9</v>
      </c>
      <c r="G38" s="4">
        <v>216</v>
      </c>
      <c r="H38" s="4">
        <v>6.8</v>
      </c>
      <c r="I38" s="4">
        <v>25.7</v>
      </c>
      <c r="J38" s="4">
        <v>2.41</v>
      </c>
      <c r="K38" s="4">
        <v>6.2</v>
      </c>
      <c r="L38" s="4">
        <v>1.62</v>
      </c>
      <c r="M38" s="4">
        <v>0.14000000000000001</v>
      </c>
      <c r="N38" s="4">
        <v>40.450000000000003</v>
      </c>
      <c r="O38" s="4">
        <v>26.19</v>
      </c>
      <c r="P38" s="4">
        <v>0.45</v>
      </c>
      <c r="Q38" s="4">
        <v>4.1399999999999997</v>
      </c>
      <c r="R38" s="4">
        <v>6.14</v>
      </c>
      <c r="S38" s="4" t="s">
        <v>30</v>
      </c>
      <c r="T38" s="5">
        <v>7868.61</v>
      </c>
      <c r="U38" s="4">
        <v>471.7</v>
      </c>
      <c r="V38" s="4">
        <v>881.06</v>
      </c>
      <c r="W38" s="4">
        <v>1294.54</v>
      </c>
      <c r="X38" s="4">
        <v>119.58</v>
      </c>
      <c r="Y38" s="4">
        <v>21.48</v>
      </c>
      <c r="Z38" s="4">
        <v>3.9</v>
      </c>
    </row>
    <row r="39" spans="1:26" x14ac:dyDescent="0.25">
      <c r="A39" s="3" t="s">
        <v>40</v>
      </c>
      <c r="B39" s="4">
        <v>331063</v>
      </c>
      <c r="C39" s="4">
        <v>1670577</v>
      </c>
      <c r="D39" s="4">
        <v>48</v>
      </c>
      <c r="E39" s="4">
        <v>30</v>
      </c>
      <c r="F39" s="4">
        <v>4.2</v>
      </c>
      <c r="G39" s="4">
        <v>72</v>
      </c>
      <c r="H39" s="4">
        <v>6.7</v>
      </c>
      <c r="I39" s="4">
        <v>6.26</v>
      </c>
      <c r="J39" s="4">
        <v>1.61</v>
      </c>
      <c r="K39" s="4">
        <v>3.98</v>
      </c>
      <c r="L39" s="4">
        <v>0.86</v>
      </c>
      <c r="M39" s="4">
        <v>0.15</v>
      </c>
      <c r="N39" s="4">
        <v>6.73</v>
      </c>
      <c r="O39" s="4">
        <v>19.11</v>
      </c>
      <c r="P39" s="4">
        <v>2.02</v>
      </c>
      <c r="Q39" s="4">
        <v>3.02</v>
      </c>
      <c r="R39" s="4">
        <v>5.76</v>
      </c>
      <c r="S39" s="4" t="s">
        <v>36</v>
      </c>
      <c r="T39" s="5">
        <v>4965.95</v>
      </c>
      <c r="U39" s="4">
        <v>66.8</v>
      </c>
      <c r="V39" s="4">
        <v>270.60000000000002</v>
      </c>
      <c r="W39" s="4">
        <v>108.7</v>
      </c>
      <c r="X39" s="4">
        <v>55.26</v>
      </c>
      <c r="Y39" s="4">
        <v>15.67</v>
      </c>
      <c r="Z39" s="4">
        <v>4.2</v>
      </c>
    </row>
    <row r="40" spans="1:26" x14ac:dyDescent="0.25">
      <c r="A40" s="3" t="s">
        <v>42</v>
      </c>
      <c r="B40" s="4">
        <v>373466</v>
      </c>
      <c r="C40" s="4">
        <v>1721910</v>
      </c>
      <c r="D40" s="4">
        <v>48</v>
      </c>
      <c r="E40" s="4">
        <v>26</v>
      </c>
      <c r="F40" s="4">
        <v>3</v>
      </c>
      <c r="G40" s="4">
        <v>140</v>
      </c>
      <c r="H40" s="4">
        <v>6.5</v>
      </c>
      <c r="I40" s="4">
        <v>17.809999999999999</v>
      </c>
      <c r="J40" s="4">
        <v>2</v>
      </c>
      <c r="K40" s="4">
        <v>3.19</v>
      </c>
      <c r="L40" s="4">
        <v>0.85</v>
      </c>
      <c r="M40" s="4">
        <v>0.11</v>
      </c>
      <c r="N40" s="4">
        <v>27.63</v>
      </c>
      <c r="O40" s="4">
        <v>14.16</v>
      </c>
      <c r="P40" s="4">
        <v>0.31</v>
      </c>
      <c r="Q40" s="4">
        <v>3.44</v>
      </c>
      <c r="R40" s="4">
        <v>3.39</v>
      </c>
      <c r="S40" s="4" t="s">
        <v>30</v>
      </c>
      <c r="T40" s="5">
        <v>4443.12</v>
      </c>
      <c r="U40" s="4">
        <v>82.9</v>
      </c>
      <c r="V40" s="4">
        <v>646.5</v>
      </c>
      <c r="W40" s="4">
        <v>612.6</v>
      </c>
      <c r="X40" s="4">
        <v>76.28</v>
      </c>
      <c r="Y40" s="4">
        <v>11.61</v>
      </c>
      <c r="Z40" s="4">
        <v>3</v>
      </c>
    </row>
    <row r="41" spans="1:26" x14ac:dyDescent="0.25">
      <c r="A41" s="3" t="s">
        <v>43</v>
      </c>
      <c r="B41" s="4">
        <v>394768</v>
      </c>
      <c r="C41" s="4">
        <v>1663902</v>
      </c>
      <c r="D41" s="4">
        <v>48</v>
      </c>
      <c r="E41" s="4">
        <v>29</v>
      </c>
      <c r="F41" s="4">
        <v>5</v>
      </c>
      <c r="G41" s="4">
        <v>45</v>
      </c>
      <c r="H41" s="4">
        <v>6.5</v>
      </c>
      <c r="I41" s="4">
        <v>3.93</v>
      </c>
      <c r="J41" s="4">
        <v>1.44</v>
      </c>
      <c r="K41" s="4">
        <v>2.35</v>
      </c>
      <c r="L41" s="4">
        <v>0.5</v>
      </c>
      <c r="M41" s="4">
        <v>0.36</v>
      </c>
      <c r="N41" s="4">
        <v>5.62</v>
      </c>
      <c r="O41" s="4">
        <v>10.62</v>
      </c>
      <c r="P41" s="4">
        <v>0.54</v>
      </c>
      <c r="Q41" s="4">
        <v>1.3</v>
      </c>
      <c r="R41" s="4">
        <v>4.17</v>
      </c>
      <c r="S41" s="4" t="s">
        <v>36</v>
      </c>
      <c r="T41" s="5">
        <v>3803.26</v>
      </c>
      <c r="U41" s="4">
        <v>44.6</v>
      </c>
      <c r="V41" s="4">
        <v>166.4</v>
      </c>
      <c r="W41" s="4">
        <v>99.6</v>
      </c>
      <c r="X41" s="4">
        <v>35</v>
      </c>
      <c r="Y41" s="4">
        <v>8.7100000000000009</v>
      </c>
      <c r="Z41" s="4">
        <v>5</v>
      </c>
    </row>
    <row r="42" spans="1:26" x14ac:dyDescent="0.25">
      <c r="A42" s="3" t="s">
        <v>44</v>
      </c>
      <c r="B42" s="4">
        <v>426793</v>
      </c>
      <c r="C42" s="4">
        <v>1671492</v>
      </c>
      <c r="D42" s="4">
        <v>48</v>
      </c>
      <c r="E42" s="4">
        <v>29</v>
      </c>
      <c r="F42" s="4">
        <v>4.7</v>
      </c>
      <c r="G42" s="4">
        <v>42</v>
      </c>
      <c r="H42" s="4">
        <v>6.4</v>
      </c>
      <c r="I42" s="4">
        <v>3.68</v>
      </c>
      <c r="J42" s="4">
        <v>1.68</v>
      </c>
      <c r="K42" s="4">
        <v>1.93</v>
      </c>
      <c r="L42" s="4">
        <v>0.53</v>
      </c>
      <c r="M42" s="4">
        <v>0.16</v>
      </c>
      <c r="N42" s="4">
        <v>5.58</v>
      </c>
      <c r="O42" s="4">
        <v>8.14</v>
      </c>
      <c r="P42" s="4">
        <v>0.3</v>
      </c>
      <c r="Q42" s="4">
        <v>1.35</v>
      </c>
      <c r="R42" s="4">
        <v>3.87</v>
      </c>
      <c r="S42" s="4" t="s">
        <v>30</v>
      </c>
      <c r="T42" s="5">
        <v>3375.65</v>
      </c>
      <c r="U42" s="4">
        <v>55.2</v>
      </c>
      <c r="V42" s="4">
        <v>183.6</v>
      </c>
      <c r="W42" s="4">
        <v>109.6</v>
      </c>
      <c r="X42" s="4">
        <v>31.09</v>
      </c>
      <c r="Y42" s="4">
        <v>6.68</v>
      </c>
      <c r="Z42" s="4">
        <v>4.7</v>
      </c>
    </row>
    <row r="43" spans="1:26" x14ac:dyDescent="0.25">
      <c r="A43" s="3" t="s">
        <v>45</v>
      </c>
      <c r="B43" s="4">
        <v>484804</v>
      </c>
      <c r="C43" s="4">
        <v>1683050</v>
      </c>
      <c r="D43" s="4">
        <v>48</v>
      </c>
      <c r="E43" s="4">
        <v>25</v>
      </c>
      <c r="F43" s="4">
        <v>4.8</v>
      </c>
      <c r="G43" s="4">
        <v>195</v>
      </c>
      <c r="H43" s="4">
        <v>7.3</v>
      </c>
      <c r="I43" s="4">
        <v>19.39</v>
      </c>
      <c r="J43" s="4">
        <v>3.07</v>
      </c>
      <c r="K43" s="4">
        <v>10.119999999999999</v>
      </c>
      <c r="L43" s="4">
        <v>2.2400000000000002</v>
      </c>
      <c r="M43" s="4">
        <v>0.37</v>
      </c>
      <c r="N43" s="4">
        <v>27.45</v>
      </c>
      <c r="O43" s="4">
        <v>42.47</v>
      </c>
      <c r="P43" s="4" t="s">
        <v>58</v>
      </c>
      <c r="Q43" s="4">
        <v>4.04</v>
      </c>
      <c r="R43" s="4">
        <v>7.06</v>
      </c>
      <c r="S43" s="4" t="s">
        <v>30</v>
      </c>
      <c r="T43" s="5">
        <v>2680.94</v>
      </c>
      <c r="U43" s="4" t="s">
        <v>46</v>
      </c>
      <c r="V43" s="4" t="s">
        <v>46</v>
      </c>
      <c r="W43" s="4" t="s">
        <v>46</v>
      </c>
      <c r="X43" s="4">
        <v>123.27</v>
      </c>
      <c r="Y43" s="4">
        <v>34.83</v>
      </c>
      <c r="Z43" s="4">
        <v>4.8</v>
      </c>
    </row>
    <row r="44" spans="1:26" x14ac:dyDescent="0.25">
      <c r="A44" s="3" t="s">
        <v>47</v>
      </c>
      <c r="B44" s="4">
        <v>460599</v>
      </c>
      <c r="C44" s="4">
        <v>1659065</v>
      </c>
      <c r="D44" s="4">
        <v>48</v>
      </c>
      <c r="E44" s="4">
        <v>28</v>
      </c>
      <c r="F44" s="4">
        <v>5</v>
      </c>
      <c r="G44" s="4">
        <v>39</v>
      </c>
      <c r="H44" s="4">
        <v>6.4</v>
      </c>
      <c r="I44" s="4">
        <v>2.86</v>
      </c>
      <c r="J44" s="4">
        <v>1.57</v>
      </c>
      <c r="K44" s="4">
        <v>1.78</v>
      </c>
      <c r="L44" s="4">
        <v>0.66</v>
      </c>
      <c r="M44" s="4">
        <v>7.0000000000000007E-2</v>
      </c>
      <c r="N44" s="4">
        <v>4.92</v>
      </c>
      <c r="O44" s="4">
        <v>9.15</v>
      </c>
      <c r="P44" s="4">
        <v>0.48</v>
      </c>
      <c r="Q44" s="4">
        <v>1.79</v>
      </c>
      <c r="R44" s="4">
        <v>5.34</v>
      </c>
      <c r="S44" s="4" t="s">
        <v>36</v>
      </c>
      <c r="T44" s="5">
        <v>3360.22</v>
      </c>
      <c r="U44" s="4">
        <v>128.80000000000001</v>
      </c>
      <c r="V44" s="4">
        <v>333.6</v>
      </c>
      <c r="W44" s="4">
        <v>182.9</v>
      </c>
      <c r="X44" s="4">
        <v>33.96</v>
      </c>
      <c r="Y44" s="4">
        <v>7.5</v>
      </c>
      <c r="Z44" s="4">
        <v>5</v>
      </c>
    </row>
    <row r="45" spans="1:26" x14ac:dyDescent="0.25">
      <c r="A45" s="3" t="s">
        <v>48</v>
      </c>
      <c r="B45" s="4">
        <v>517251</v>
      </c>
      <c r="C45" s="4">
        <v>1684212</v>
      </c>
      <c r="D45" s="4">
        <v>48</v>
      </c>
      <c r="E45" s="4">
        <v>25</v>
      </c>
      <c r="F45" s="4">
        <v>4.9000000000000004</v>
      </c>
      <c r="G45" s="4">
        <v>32</v>
      </c>
      <c r="H45" s="4">
        <v>6.5</v>
      </c>
      <c r="I45" s="4">
        <v>2.12</v>
      </c>
      <c r="J45" s="4">
        <v>1.57</v>
      </c>
      <c r="K45" s="4">
        <v>2.04</v>
      </c>
      <c r="L45" s="4">
        <v>0.51</v>
      </c>
      <c r="M45" s="4">
        <v>0.18</v>
      </c>
      <c r="N45" s="4">
        <v>3.77</v>
      </c>
      <c r="O45" s="4">
        <v>5.49</v>
      </c>
      <c r="P45" s="4">
        <v>0.75</v>
      </c>
      <c r="Q45" s="4">
        <v>1.84</v>
      </c>
      <c r="R45" s="4">
        <v>3.96</v>
      </c>
      <c r="S45" s="4" t="s">
        <v>41</v>
      </c>
      <c r="T45" s="5">
        <v>4839.63</v>
      </c>
      <c r="U45" s="4">
        <v>132.69999999999999</v>
      </c>
      <c r="V45" s="4">
        <v>193.3</v>
      </c>
      <c r="W45" s="4">
        <v>115</v>
      </c>
      <c r="X45" s="4">
        <v>26.19</v>
      </c>
      <c r="Y45" s="4">
        <v>4.5</v>
      </c>
      <c r="Z45" s="4">
        <v>4.9000000000000004</v>
      </c>
    </row>
    <row r="46" spans="1:26" x14ac:dyDescent="0.25">
      <c r="A46" s="3" t="s">
        <v>49</v>
      </c>
      <c r="B46" s="6">
        <v>559366.69750000001</v>
      </c>
      <c r="C46" s="4">
        <v>1693668.173</v>
      </c>
      <c r="D46" s="4">
        <v>48</v>
      </c>
      <c r="E46" s="4">
        <v>25</v>
      </c>
      <c r="F46" s="4">
        <v>5.9</v>
      </c>
      <c r="G46" s="4">
        <v>106</v>
      </c>
      <c r="H46" s="4">
        <v>7.4</v>
      </c>
      <c r="I46" s="4">
        <v>3.74</v>
      </c>
      <c r="J46" s="4">
        <v>1.39</v>
      </c>
      <c r="K46" s="4">
        <v>11.62</v>
      </c>
      <c r="L46" s="4">
        <v>2.38</v>
      </c>
      <c r="M46" s="4">
        <v>0.12</v>
      </c>
      <c r="N46" s="4">
        <v>5.46</v>
      </c>
      <c r="O46" s="4">
        <v>42.47</v>
      </c>
      <c r="P46" s="4" t="s">
        <v>58</v>
      </c>
      <c r="Q46" s="4">
        <v>3.35</v>
      </c>
      <c r="R46" s="4">
        <v>7.16</v>
      </c>
      <c r="S46" s="4" t="s">
        <v>28</v>
      </c>
      <c r="T46" s="5">
        <v>4040.7</v>
      </c>
      <c r="U46" s="4" t="s">
        <v>46</v>
      </c>
      <c r="V46" s="4" t="s">
        <v>46</v>
      </c>
      <c r="W46" s="4" t="s">
        <v>46</v>
      </c>
      <c r="X46" s="4">
        <v>84.85</v>
      </c>
      <c r="Y46" s="4">
        <v>34.83</v>
      </c>
      <c r="Z46" s="4">
        <v>5.9</v>
      </c>
    </row>
    <row r="47" spans="1:26" x14ac:dyDescent="0.25">
      <c r="A47" s="3" t="s">
        <v>50</v>
      </c>
      <c r="B47" s="4">
        <v>496344</v>
      </c>
      <c r="C47" s="4">
        <v>1714089</v>
      </c>
      <c r="D47" s="4">
        <v>48</v>
      </c>
      <c r="E47" s="4">
        <v>25</v>
      </c>
      <c r="F47" s="4">
        <v>5.0999999999999996</v>
      </c>
      <c r="G47" s="4">
        <v>52</v>
      </c>
      <c r="H47" s="4">
        <v>6.5</v>
      </c>
      <c r="I47" s="4">
        <v>6.03</v>
      </c>
      <c r="J47" s="4">
        <v>1.1100000000000001</v>
      </c>
      <c r="K47" s="4">
        <v>1.81</v>
      </c>
      <c r="L47" s="4">
        <v>0.64</v>
      </c>
      <c r="M47" s="4">
        <v>0.09</v>
      </c>
      <c r="N47" s="4">
        <v>8.26</v>
      </c>
      <c r="O47" s="4">
        <v>10.62</v>
      </c>
      <c r="P47" s="4" t="s">
        <v>58</v>
      </c>
      <c r="Q47" s="4">
        <v>1.59</v>
      </c>
      <c r="R47" s="4">
        <v>3.32</v>
      </c>
      <c r="S47" s="4" t="s">
        <v>30</v>
      </c>
      <c r="T47" s="5">
        <v>3493.03</v>
      </c>
      <c r="U47" s="4">
        <v>30.7</v>
      </c>
      <c r="V47" s="4">
        <v>142</v>
      </c>
      <c r="W47" s="4">
        <v>100</v>
      </c>
      <c r="X47" s="4">
        <v>36.79</v>
      </c>
      <c r="Y47" s="4">
        <v>8.7100000000000009</v>
      </c>
      <c r="Z47" s="4">
        <v>5.0999999999999996</v>
      </c>
    </row>
    <row r="48" spans="1:26" x14ac:dyDescent="0.25">
      <c r="A48" s="3" t="s">
        <v>51</v>
      </c>
      <c r="B48" s="4">
        <v>456597</v>
      </c>
      <c r="C48" s="4">
        <v>1714007</v>
      </c>
      <c r="D48" s="4">
        <v>48</v>
      </c>
      <c r="E48" s="4">
        <v>25</v>
      </c>
      <c r="F48" s="4">
        <v>4.5</v>
      </c>
      <c r="G48" s="4">
        <v>59</v>
      </c>
      <c r="H48" s="4">
        <v>6.5</v>
      </c>
      <c r="I48" s="4">
        <v>6.47</v>
      </c>
      <c r="J48" s="4">
        <v>1.37</v>
      </c>
      <c r="K48" s="4">
        <v>2.58</v>
      </c>
      <c r="L48" s="4">
        <v>0.69</v>
      </c>
      <c r="M48" s="4">
        <v>0.63</v>
      </c>
      <c r="N48" s="4">
        <v>8.6999999999999993</v>
      </c>
      <c r="O48" s="4">
        <v>10.62</v>
      </c>
      <c r="P48" s="4" t="s">
        <v>58</v>
      </c>
      <c r="Q48" s="4">
        <v>1.36</v>
      </c>
      <c r="R48" s="4">
        <v>3.76</v>
      </c>
      <c r="S48" s="4" t="s">
        <v>30</v>
      </c>
      <c r="T48" s="5">
        <v>3877.53</v>
      </c>
      <c r="U48" s="4">
        <v>232.6</v>
      </c>
      <c r="V48" s="4">
        <v>808.2</v>
      </c>
      <c r="W48" s="4">
        <v>687.2</v>
      </c>
      <c r="X48" s="4">
        <v>39.94</v>
      </c>
      <c r="Y48" s="4">
        <v>8.7100000000000009</v>
      </c>
      <c r="Z48" s="4">
        <v>4.5</v>
      </c>
    </row>
    <row r="49" spans="1:26" x14ac:dyDescent="0.25">
      <c r="A49" s="7"/>
      <c r="B49" s="7"/>
      <c r="C49" s="7"/>
      <c r="D49" s="14" t="s">
        <v>52</v>
      </c>
      <c r="E49" s="15">
        <f>MIN(E30:E48)</f>
        <v>25</v>
      </c>
      <c r="F49" s="15">
        <f t="shared" ref="F49:R49" si="5">MIN(F30:F48)</f>
        <v>3</v>
      </c>
      <c r="G49" s="15">
        <f t="shared" si="5"/>
        <v>32</v>
      </c>
      <c r="H49" s="15">
        <f t="shared" si="5"/>
        <v>6.4</v>
      </c>
      <c r="I49" s="15">
        <f t="shared" si="5"/>
        <v>2.12</v>
      </c>
      <c r="J49" s="15">
        <f t="shared" si="5"/>
        <v>1.1100000000000001</v>
      </c>
      <c r="K49" s="15">
        <f t="shared" si="5"/>
        <v>1.78</v>
      </c>
      <c r="L49" s="15">
        <f t="shared" si="5"/>
        <v>0.5</v>
      </c>
      <c r="M49" s="15">
        <f t="shared" si="5"/>
        <v>7.0000000000000007E-2</v>
      </c>
      <c r="N49" s="15">
        <f t="shared" si="5"/>
        <v>3.77</v>
      </c>
      <c r="O49" s="15">
        <f t="shared" si="5"/>
        <v>5.49</v>
      </c>
      <c r="P49" s="15">
        <f t="shared" si="5"/>
        <v>0.3</v>
      </c>
      <c r="Q49" s="15">
        <f t="shared" si="5"/>
        <v>1.3</v>
      </c>
      <c r="R49" s="15">
        <f t="shared" si="5"/>
        <v>3.32</v>
      </c>
      <c r="S49" s="16"/>
      <c r="T49" s="16"/>
      <c r="U49" s="15">
        <f>MIN(U30:U48)</f>
        <v>1.6</v>
      </c>
      <c r="V49" s="15">
        <f>MIN(V30:V48)</f>
        <v>79.3</v>
      </c>
      <c r="W49" s="15">
        <f>MIN(W30:W48)</f>
        <v>98</v>
      </c>
      <c r="X49" s="15">
        <f>MIN(X30:X48)</f>
        <v>26.19</v>
      </c>
      <c r="Y49" s="15">
        <f>MIN(Y30:Y48)</f>
        <v>4.5</v>
      </c>
      <c r="Z49" s="15">
        <f>MIN(Z30:Z48)</f>
        <v>3</v>
      </c>
    </row>
    <row r="50" spans="1:26" x14ac:dyDescent="0.25">
      <c r="A50" s="7"/>
      <c r="B50" s="7"/>
      <c r="C50" s="7"/>
      <c r="D50" s="14" t="s">
        <v>53</v>
      </c>
      <c r="E50" s="15">
        <f>MAX(E30:E48)</f>
        <v>33</v>
      </c>
      <c r="F50" s="15">
        <f>MAX(F30:F48)</f>
        <v>5.9</v>
      </c>
      <c r="G50" s="15">
        <f t="shared" ref="G50:R50" si="6">MAX(G30:G48)</f>
        <v>2357</v>
      </c>
      <c r="H50" s="15">
        <f t="shared" si="6"/>
        <v>7.7</v>
      </c>
      <c r="I50" s="15">
        <f t="shared" si="6"/>
        <v>326.23</v>
      </c>
      <c r="J50" s="15">
        <f t="shared" si="6"/>
        <v>10.1</v>
      </c>
      <c r="K50" s="15">
        <f t="shared" si="6"/>
        <v>62.4</v>
      </c>
      <c r="L50" s="15">
        <f t="shared" si="6"/>
        <v>13.99</v>
      </c>
      <c r="M50" s="15">
        <f t="shared" si="6"/>
        <v>0.63</v>
      </c>
      <c r="N50" s="15">
        <f t="shared" si="6"/>
        <v>603.01</v>
      </c>
      <c r="O50" s="15">
        <f t="shared" si="6"/>
        <v>184.03</v>
      </c>
      <c r="P50" s="15">
        <f t="shared" si="6"/>
        <v>2.71</v>
      </c>
      <c r="Q50" s="15">
        <f t="shared" si="6"/>
        <v>28.36</v>
      </c>
      <c r="R50" s="15">
        <f t="shared" si="6"/>
        <v>13.94</v>
      </c>
      <c r="S50" s="16"/>
      <c r="T50" s="16"/>
      <c r="U50" s="15">
        <f>MAX(U30:U48)</f>
        <v>471.7</v>
      </c>
      <c r="V50" s="15">
        <f>MAX(V30:V48)</f>
        <v>1671.4</v>
      </c>
      <c r="W50" s="15">
        <f>MAX(W30:W48)</f>
        <v>6286.5</v>
      </c>
      <c r="X50" s="15">
        <f>MAX(X30:X48)</f>
        <v>1166.5</v>
      </c>
      <c r="Y50" s="15">
        <f>MAX(Y30:Y48)</f>
        <v>150.94</v>
      </c>
      <c r="Z50" s="15">
        <f>MAX(Z30:Z48)</f>
        <v>5.9</v>
      </c>
    </row>
    <row r="51" spans="1:26" x14ac:dyDescent="0.25">
      <c r="A51" s="7"/>
      <c r="B51" s="7"/>
      <c r="C51" s="7"/>
      <c r="D51" s="14" t="s">
        <v>54</v>
      </c>
      <c r="E51" s="15">
        <f>AVERAGE(E30:E48)</f>
        <v>28.631578947368421</v>
      </c>
      <c r="F51" s="15">
        <f t="shared" ref="F51:R51" si="7">AVERAGE(F30:F48)</f>
        <v>4.6315789473684212</v>
      </c>
      <c r="G51" s="15">
        <f t="shared" si="7"/>
        <v>313.26315789473682</v>
      </c>
      <c r="H51" s="15">
        <f t="shared" si="7"/>
        <v>6.9684210526315811</v>
      </c>
      <c r="I51" s="15">
        <f t="shared" si="7"/>
        <v>35.873157894736835</v>
      </c>
      <c r="J51" s="15">
        <f t="shared" si="7"/>
        <v>3.6210526315789471</v>
      </c>
      <c r="K51" s="15">
        <f t="shared" si="7"/>
        <v>12.603157894736842</v>
      </c>
      <c r="L51" s="15">
        <f t="shared" si="7"/>
        <v>3.2352631578947366</v>
      </c>
      <c r="M51" s="15">
        <f t="shared" si="7"/>
        <v>0.20684210526315791</v>
      </c>
      <c r="N51" s="15">
        <f t="shared" si="7"/>
        <v>57.109473684210535</v>
      </c>
      <c r="O51" s="15">
        <f t="shared" si="7"/>
        <v>48.653684210526322</v>
      </c>
      <c r="P51" s="15">
        <f t="shared" si="7"/>
        <v>1.0678571428571428</v>
      </c>
      <c r="Q51" s="15">
        <f t="shared" si="7"/>
        <v>6.3884210526315783</v>
      </c>
      <c r="R51" s="15">
        <f t="shared" si="7"/>
        <v>7.4110526315789471</v>
      </c>
      <c r="S51" s="16"/>
      <c r="T51" s="16"/>
      <c r="U51" s="15">
        <f>AVERAGE(U30:U48)</f>
        <v>100.98823529411764</v>
      </c>
      <c r="V51" s="15">
        <f>AVERAGE(V30:V48)</f>
        <v>441.48823529411771</v>
      </c>
      <c r="W51" s="15">
        <f>AVERAGE(W30:W48)</f>
        <v>694.97058823529437</v>
      </c>
      <c r="X51" s="15">
        <f>AVERAGE(X30:X48)</f>
        <v>179.32684210526315</v>
      </c>
      <c r="Y51" s="15">
        <f>AVERAGE(Y30:Y48)</f>
        <v>39.506842105263161</v>
      </c>
      <c r="Z51" s="15">
        <f>AVERAGE(Z30:Z48)</f>
        <v>4.6315789473684212</v>
      </c>
    </row>
    <row r="52" spans="1:26" x14ac:dyDescent="0.25">
      <c r="A52" s="7"/>
      <c r="B52" s="7"/>
      <c r="C52" s="7"/>
      <c r="D52" s="14" t="s">
        <v>55</v>
      </c>
      <c r="E52" s="15">
        <f>MEDIAN(E30:E48)</f>
        <v>29</v>
      </c>
      <c r="F52" s="15">
        <f t="shared" ref="F52:R52" si="8">MEDIAN(F30:F48)</f>
        <v>4.7</v>
      </c>
      <c r="G52" s="15">
        <f t="shared" si="8"/>
        <v>140</v>
      </c>
      <c r="H52" s="15">
        <f t="shared" si="8"/>
        <v>6.9</v>
      </c>
      <c r="I52" s="15">
        <f t="shared" si="8"/>
        <v>13.65</v>
      </c>
      <c r="J52" s="15">
        <f t="shared" si="8"/>
        <v>2.41</v>
      </c>
      <c r="K52" s="15">
        <f t="shared" si="8"/>
        <v>6.2</v>
      </c>
      <c r="L52" s="15">
        <f t="shared" si="8"/>
        <v>1.81</v>
      </c>
      <c r="M52" s="15">
        <f t="shared" si="8"/>
        <v>0.16</v>
      </c>
      <c r="N52" s="15">
        <f t="shared" si="8"/>
        <v>13.75</v>
      </c>
      <c r="O52" s="15">
        <f t="shared" si="8"/>
        <v>31.14</v>
      </c>
      <c r="P52" s="15">
        <f t="shared" si="8"/>
        <v>0.61499999999999999</v>
      </c>
      <c r="Q52" s="15">
        <f t="shared" si="8"/>
        <v>4.03</v>
      </c>
      <c r="R52" s="15">
        <f t="shared" si="8"/>
        <v>6.5</v>
      </c>
      <c r="S52" s="16"/>
      <c r="T52" s="16"/>
      <c r="U52" s="15">
        <f>MEDIAN(U30:U48)</f>
        <v>44.6</v>
      </c>
      <c r="V52" s="15">
        <f>MEDIAN(V30:V48)</f>
        <v>270.60000000000002</v>
      </c>
      <c r="W52" s="15">
        <f>MEDIAN(W30:W48)</f>
        <v>115.1</v>
      </c>
      <c r="X52" s="15">
        <f>MEDIAN(X30:X48)</f>
        <v>84.85</v>
      </c>
      <c r="Y52" s="15">
        <f>MEDIAN(Y30:Y48)</f>
        <v>21.48</v>
      </c>
      <c r="Z52" s="15">
        <f>MEDIAN(Z30:Z48)</f>
        <v>4.7</v>
      </c>
    </row>
    <row r="53" spans="1:26" x14ac:dyDescent="0.25">
      <c r="A53" s="7"/>
      <c r="B53" s="7"/>
      <c r="C53" s="7"/>
      <c r="D53" s="14" t="s">
        <v>56</v>
      </c>
      <c r="E53" s="15">
        <f>_xlfn.STDEV.P(E30:E48)</f>
        <v>2.7760351566822301</v>
      </c>
      <c r="F53" s="15">
        <f t="shared" ref="F53:R53" si="9">_xlfn.STDEV.P(F30:F48)</f>
        <v>0.76368402916316724</v>
      </c>
      <c r="G53" s="15">
        <f t="shared" si="9"/>
        <v>517.71286922236027</v>
      </c>
      <c r="H53" s="15">
        <f t="shared" si="9"/>
        <v>0.45428096056926498</v>
      </c>
      <c r="I53" s="15">
        <f t="shared" si="9"/>
        <v>71.552715499070047</v>
      </c>
      <c r="J53" s="15">
        <f t="shared" si="9"/>
        <v>2.982965487982232</v>
      </c>
      <c r="K53" s="15">
        <f t="shared" si="9"/>
        <v>15.871669581076167</v>
      </c>
      <c r="L53" s="15">
        <f t="shared" si="9"/>
        <v>3.5350893213178201</v>
      </c>
      <c r="M53" s="15">
        <f t="shared" si="9"/>
        <v>0.1282699715271188</v>
      </c>
      <c r="N53" s="15">
        <f t="shared" si="9"/>
        <v>132.2871969965222</v>
      </c>
      <c r="O53" s="15">
        <f t="shared" si="9"/>
        <v>48.018805659375893</v>
      </c>
      <c r="P53" s="15">
        <f t="shared" si="9"/>
        <v>0.90065197473376868</v>
      </c>
      <c r="Q53" s="15">
        <f t="shared" si="9"/>
        <v>6.7303923895603237</v>
      </c>
      <c r="R53" s="15">
        <f t="shared" si="9"/>
        <v>3.5709041973572448</v>
      </c>
      <c r="S53" s="16"/>
      <c r="T53" s="16"/>
      <c r="U53" s="15">
        <f>_xlfn.STDEV.P(U30:U48)</f>
        <v>132.64179042622291</v>
      </c>
      <c r="V53" s="15">
        <f>_xlfn.STDEV.P(V30:V48)</f>
        <v>406.78679376208697</v>
      </c>
      <c r="W53" s="15">
        <f>_xlfn.STDEV.P(W30:W48)</f>
        <v>1439.230441641196</v>
      </c>
      <c r="X53" s="15">
        <f>_xlfn.STDEV.P(X30:X48)</f>
        <v>258.19017862303775</v>
      </c>
      <c r="Y53" s="15">
        <f>_xlfn.STDEV.P(Y30:Y48)</f>
        <v>39.541831421078157</v>
      </c>
      <c r="Z53" s="15">
        <f>_xlfn.STDEV.P(Z30:Z48)</f>
        <v>0.76368402916316724</v>
      </c>
    </row>
  </sheetData>
  <mergeCells count="2">
    <mergeCell ref="I1:R1"/>
    <mergeCell ref="I28:R2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SUPANUT SUNTIKOON</dc:creator>
  <cp:lastModifiedBy>SUPANUT SUNTIKOON</cp:lastModifiedBy>
  <dcterms:created xsi:type="dcterms:W3CDTF">2024-10-25T02:47:50Z</dcterms:created>
  <dcterms:modified xsi:type="dcterms:W3CDTF">2024-10-25T02:59:37Z</dcterms:modified>
</cp:coreProperties>
</file>